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15. PubliWeb\Marzo\"/>
    </mc:Choice>
  </mc:AlternateContent>
  <xr:revisionPtr revIDLastSave="0" documentId="8_{62097910-9535-4051-B97A-21A0BF9B900A}" xr6:coauthVersionLast="47" xr6:coauthVersionMax="47" xr10:uidLastSave="{00000000-0000-0000-0000-000000000000}"/>
  <bookViews>
    <workbookView xWindow="25320" yWindow="0" windowWidth="10010" windowHeight="9120" xr2:uid="{00000000-000D-0000-FFFF-FFFF00000000}"/>
  </bookViews>
  <sheets>
    <sheet name="EJECUCIÓN" sheetId="62" r:id="rId1"/>
    <sheet name="FUNC" sheetId="91" r:id="rId2"/>
    <sheet name="RESERVAS" sheetId="92" r:id="rId3"/>
    <sheet name="FET" sheetId="97" r:id="rId4"/>
  </sheets>
  <definedNames>
    <definedName name="_xlnm._FilterDatabase" localSheetId="0" hidden="1">EJECUCIÓN!$A$5:$M$5</definedName>
    <definedName name="_xlnm._FilterDatabase" localSheetId="2" hidden="1">RESERVAS!$B$4:$F$44</definedName>
    <definedName name="a">#REF!</definedName>
    <definedName name="_xlnm.Print_Area" localSheetId="0">EJECUCIÓN!$A$1:$M$5</definedName>
    <definedName name="_xlnm.Print_Area" localSheetId="2">RESERVAS!$B$1:$F$46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</workbook>
</file>

<file path=xl/calcChain.xml><?xml version="1.0" encoding="utf-8"?>
<calcChain xmlns="http://schemas.openxmlformats.org/spreadsheetml/2006/main">
  <c r="E42" i="92" l="1"/>
  <c r="E43" i="92" s="1"/>
  <c r="E35" i="92"/>
  <c r="E26" i="92"/>
  <c r="E23" i="92"/>
  <c r="E15" i="92"/>
  <c r="E14" i="92"/>
  <c r="E7" i="92"/>
  <c r="D45" i="92"/>
  <c r="D15" i="92"/>
  <c r="D43" i="92"/>
  <c r="D42" i="92"/>
  <c r="D35" i="92"/>
  <c r="D26" i="92"/>
  <c r="D23" i="92"/>
  <c r="D7" i="92"/>
  <c r="D14" i="92"/>
  <c r="E45" i="92" l="1"/>
  <c r="F39" i="92" l="1"/>
  <c r="F38" i="92"/>
  <c r="F37" i="92"/>
  <c r="F36" i="92"/>
  <c r="F30" i="92"/>
  <c r="F29" i="92"/>
  <c r="F28" i="92"/>
  <c r="F27" i="92"/>
  <c r="F24" i="92"/>
  <c r="F19" i="92"/>
  <c r="F18" i="92"/>
  <c r="F17" i="92"/>
  <c r="F16" i="92"/>
  <c r="F10" i="92"/>
  <c r="F9" i="92"/>
  <c r="F8" i="92"/>
  <c r="F5" i="92"/>
  <c r="I23" i="62" l="1"/>
  <c r="F11" i="92"/>
  <c r="F22" i="92" l="1"/>
  <c r="F23" i="92" l="1"/>
  <c r="F18" i="62"/>
  <c r="K18" i="62"/>
  <c r="L18" i="62" s="1"/>
  <c r="I18" i="62"/>
  <c r="J18" i="62" s="1"/>
  <c r="G18" i="62"/>
  <c r="M17" i="62"/>
  <c r="L17" i="62"/>
  <c r="J17" i="62"/>
  <c r="H17" i="62"/>
  <c r="H18" i="62" l="1"/>
  <c r="M18" i="62"/>
  <c r="F6" i="92" l="1"/>
  <c r="J5" i="97"/>
  <c r="F41" i="92" l="1"/>
  <c r="F40" i="92"/>
  <c r="F34" i="92"/>
  <c r="F33" i="92"/>
  <c r="F32" i="92"/>
  <c r="F31" i="92"/>
  <c r="F25" i="92"/>
  <c r="F20" i="92"/>
  <c r="F21" i="92"/>
  <c r="F12" i="92"/>
  <c r="F13" i="92"/>
  <c r="G20" i="62" l="1"/>
  <c r="M9" i="62"/>
  <c r="M8" i="62"/>
  <c r="L9" i="62"/>
  <c r="L8" i="62"/>
  <c r="J9" i="62"/>
  <c r="J8" i="62"/>
  <c r="H9" i="62"/>
  <c r="K7" i="62"/>
  <c r="I7" i="62"/>
  <c r="I11" i="62" s="1"/>
  <c r="F7" i="62"/>
  <c r="F11" i="62" s="1"/>
  <c r="M7" i="62" l="1"/>
  <c r="J7" i="62"/>
  <c r="K11" i="62"/>
  <c r="L7" i="62"/>
  <c r="L10" i="62" l="1"/>
  <c r="M10" i="62"/>
  <c r="J10" i="62"/>
  <c r="H10" i="62"/>
  <c r="L36" i="62"/>
  <c r="L35" i="62"/>
  <c r="L31" i="62"/>
  <c r="L30" i="62"/>
  <c r="L28" i="62"/>
  <c r="L25" i="62"/>
  <c r="L24" i="62"/>
  <c r="L22" i="62"/>
  <c r="L21" i="62"/>
  <c r="L19" i="62"/>
  <c r="L16" i="62"/>
  <c r="L15" i="62"/>
  <c r="L6" i="62"/>
  <c r="J36" i="62"/>
  <c r="J35" i="62"/>
  <c r="J31" i="62"/>
  <c r="J30" i="62"/>
  <c r="J28" i="62"/>
  <c r="J25" i="62"/>
  <c r="J24" i="62"/>
  <c r="J22" i="62"/>
  <c r="J21" i="62"/>
  <c r="J19" i="62"/>
  <c r="J16" i="62"/>
  <c r="J15" i="62"/>
  <c r="J6" i="62"/>
  <c r="H36" i="62"/>
  <c r="H35" i="62"/>
  <c r="H31" i="62"/>
  <c r="H30" i="62"/>
  <c r="H28" i="62"/>
  <c r="H25" i="62"/>
  <c r="H24" i="62"/>
  <c r="H22" i="62"/>
  <c r="H21" i="62"/>
  <c r="H19" i="62"/>
  <c r="H16" i="62"/>
  <c r="H15" i="62"/>
  <c r="H6" i="62"/>
  <c r="M31" i="62" l="1"/>
  <c r="M30" i="62"/>
  <c r="K29" i="62"/>
  <c r="I29" i="62"/>
  <c r="G29" i="62"/>
  <c r="M29" i="62" l="1"/>
  <c r="F29" i="62" l="1"/>
  <c r="F20" i="62"/>
  <c r="J11" i="62"/>
  <c r="M36" i="62"/>
  <c r="M35" i="62"/>
  <c r="K34" i="62"/>
  <c r="K37" i="62" s="1"/>
  <c r="I34" i="62"/>
  <c r="I37" i="62" s="1"/>
  <c r="G34" i="62"/>
  <c r="G37" i="62" s="1"/>
  <c r="F34" i="62"/>
  <c r="F37" i="62" s="1"/>
  <c r="M28" i="62"/>
  <c r="M27" i="62"/>
  <c r="K26" i="62"/>
  <c r="I26" i="62"/>
  <c r="I32" i="62" s="1"/>
  <c r="G26" i="62"/>
  <c r="M25" i="62"/>
  <c r="M24" i="62"/>
  <c r="K23" i="62"/>
  <c r="G23" i="62"/>
  <c r="G32" i="62" s="1"/>
  <c r="F23" i="62"/>
  <c r="M22" i="62"/>
  <c r="M21" i="62"/>
  <c r="K20" i="62"/>
  <c r="I20" i="62"/>
  <c r="M19" i="62"/>
  <c r="M16" i="62"/>
  <c r="M15" i="62"/>
  <c r="M6" i="62"/>
  <c r="H6" i="97"/>
  <c r="F6" i="97"/>
  <c r="D6" i="97"/>
  <c r="C6" i="97"/>
  <c r="I5" i="97"/>
  <c r="G5" i="97"/>
  <c r="E5" i="97"/>
  <c r="J8" i="91"/>
  <c r="J7" i="91"/>
  <c r="J6" i="91"/>
  <c r="H9" i="91"/>
  <c r="F9" i="91"/>
  <c r="C9" i="91"/>
  <c r="D9" i="91"/>
  <c r="E8" i="91"/>
  <c r="G8" i="91"/>
  <c r="I8" i="91"/>
  <c r="I7" i="91"/>
  <c r="I6" i="91"/>
  <c r="E6" i="91"/>
  <c r="G7" i="91"/>
  <c r="E7" i="91"/>
  <c r="G6" i="91"/>
  <c r="J6" i="97" l="1"/>
  <c r="G38" i="62"/>
  <c r="L11" i="62"/>
  <c r="H23" i="62"/>
  <c r="H34" i="62"/>
  <c r="H33" i="62"/>
  <c r="J33" i="62"/>
  <c r="L33" i="62"/>
  <c r="J34" i="62"/>
  <c r="L34" i="62"/>
  <c r="J29" i="62"/>
  <c r="L29" i="62"/>
  <c r="H29" i="62"/>
  <c r="L23" i="62"/>
  <c r="J23" i="62"/>
  <c r="J20" i="62"/>
  <c r="H20" i="62"/>
  <c r="L20" i="62"/>
  <c r="H12" i="62"/>
  <c r="L12" i="62"/>
  <c r="J12" i="62"/>
  <c r="F13" i="62"/>
  <c r="F14" i="62" s="1"/>
  <c r="K32" i="62"/>
  <c r="F7" i="92"/>
  <c r="E9" i="91"/>
  <c r="F42" i="92"/>
  <c r="F35" i="92"/>
  <c r="F26" i="92"/>
  <c r="F14" i="92"/>
  <c r="J9" i="91"/>
  <c r="G9" i="91"/>
  <c r="I9" i="91"/>
  <c r="M33" i="62"/>
  <c r="M23" i="62"/>
  <c r="M11" i="62"/>
  <c r="M26" i="62"/>
  <c r="M34" i="62"/>
  <c r="M20" i="62"/>
  <c r="M12" i="62"/>
  <c r="G13" i="62"/>
  <c r="I13" i="62"/>
  <c r="K13" i="62"/>
  <c r="K14" i="62" s="1"/>
  <c r="E6" i="97"/>
  <c r="G6" i="97"/>
  <c r="I6" i="97"/>
  <c r="L27" i="62" l="1"/>
  <c r="H27" i="62"/>
  <c r="J27" i="62"/>
  <c r="F26" i="62"/>
  <c r="H37" i="62"/>
  <c r="J37" i="62"/>
  <c r="L37" i="62"/>
  <c r="L14" i="62"/>
  <c r="J13" i="62"/>
  <c r="L13" i="62"/>
  <c r="H13" i="62"/>
  <c r="F43" i="92"/>
  <c r="F15" i="92"/>
  <c r="I38" i="62"/>
  <c r="I14" i="62"/>
  <c r="M37" i="62"/>
  <c r="M13" i="62"/>
  <c r="K38" i="62"/>
  <c r="K39" i="62" s="1"/>
  <c r="M32" i="62"/>
  <c r="F32" i="62" l="1"/>
  <c r="L26" i="62"/>
  <c r="J26" i="62"/>
  <c r="H26" i="62"/>
  <c r="J14" i="62"/>
  <c r="F45" i="92"/>
  <c r="I39" i="62"/>
  <c r="M14" i="62"/>
  <c r="M38" i="62"/>
  <c r="F38" i="62" l="1"/>
  <c r="H32" i="62"/>
  <c r="J32" i="62"/>
  <c r="L32" i="62"/>
  <c r="M39" i="62"/>
  <c r="F39" i="62" l="1"/>
  <c r="L38" i="62"/>
  <c r="H38" i="62"/>
  <c r="J38" i="62"/>
  <c r="H8" i="62"/>
  <c r="G7" i="62"/>
  <c r="H7" i="62" s="1"/>
  <c r="J39" i="62" l="1"/>
  <c r="L39" i="62"/>
  <c r="G11" i="62"/>
  <c r="G14" i="62" s="1"/>
  <c r="H11" i="62"/>
  <c r="G39" i="62"/>
  <c r="H39" i="62" s="1"/>
  <c r="H14" i="62"/>
</calcChain>
</file>

<file path=xl/sharedStrings.xml><?xml version="1.0" encoding="utf-8"?>
<sst xmlns="http://schemas.openxmlformats.org/spreadsheetml/2006/main" count="228" uniqueCount="117">
  <si>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</si>
  <si>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</si>
  <si>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</si>
  <si>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</si>
  <si>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</si>
  <si>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</si>
  <si>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GESTIÓN CORPORATIVA</t>
  </si>
  <si>
    <t>TOTAL SDM</t>
  </si>
  <si>
    <t>UNIDAD EJECUTORA 02</t>
  </si>
  <si>
    <t>RUBRO</t>
  </si>
  <si>
    <t>GASTOS DE FUNCIONAMIENTO</t>
  </si>
  <si>
    <t>TOTAL UNIDAD EJECUTORA 01</t>
  </si>
  <si>
    <t>TOTAL UNIDAD EJECUTORA 02</t>
  </si>
  <si>
    <t xml:space="preserve">TOTAL SDM 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</si>
  <si>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</si>
  <si>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</si>
  <si>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</si>
  <si>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</si>
  <si>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</si>
  <si>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</si>
  <si>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</si>
  <si>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</si>
  <si>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</si>
  <si>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</si>
  <si>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</si>
  <si>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</si>
  <si>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</si>
  <si>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</si>
  <si>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</si>
  <si>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</si>
  <si>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SECRETARÍA DISTRITAL DE MOVILIDAD</t>
  </si>
  <si>
    <t>ADQUISICIÓN DE BIENES Y SERVICIOS</t>
  </si>
  <si>
    <t>TRANSFERENCIAS CORRIENTES DE FUNCIONAMIENTO</t>
  </si>
  <si>
    <t>COMPROMISOS (RP)</t>
  </si>
  <si>
    <t>RESERVAS</t>
  </si>
  <si>
    <t>O211</t>
  </si>
  <si>
    <t>O212</t>
  </si>
  <si>
    <t>O213</t>
  </si>
  <si>
    <t>O21</t>
  </si>
  <si>
    <t>CÓDIGO DEL RUBRO</t>
  </si>
  <si>
    <t>NOMBRE DEL RUBRO</t>
  </si>
  <si>
    <t>O2330102003010301</t>
  </si>
  <si>
    <t>Diferencial Tarifario</t>
  </si>
  <si>
    <t>FONDO DE ESTABILIZACIÓN TARIFARIA - FET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</si>
  <si>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</si>
  <si>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</si>
  <si>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</si>
  <si>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</si>
  <si>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</si>
  <si>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</si>
  <si>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</si>
  <si>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</si>
  <si>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Implementación de acciones para una movilidad sostenible, segura y confiable pra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</si>
  <si>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</si>
  <si>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</si>
  <si>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</si>
  <si>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</si>
  <si>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</si>
  <si>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</si>
  <si>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</si>
  <si>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</si>
  <si>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</si>
  <si>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</si>
  <si>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</si>
  <si>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</si>
  <si>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</si>
  <si>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</si>
  <si>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</si>
  <si>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</si>
  <si>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</si>
  <si>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</si>
  <si>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</si>
  <si>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</si>
  <si>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</si>
  <si>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</si>
  <si>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</si>
  <si>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</si>
  <si>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BCS</t>
  </si>
  <si>
    <t>PDD</t>
  </si>
  <si>
    <t>Implementación de acciones para una movilidad sostenible, segura y confiable para Bogotá D.C.</t>
  </si>
  <si>
    <t>O230117459920240093</t>
  </si>
  <si>
    <t>O230117459920240095</t>
  </si>
  <si>
    <t>O230117459920240097</t>
  </si>
  <si>
    <t>O230117459920240104</t>
  </si>
  <si>
    <t>O230117240920240100</t>
  </si>
  <si>
    <t>O230117240920240099</t>
  </si>
  <si>
    <t>O230117240920240096</t>
  </si>
  <si>
    <t>O230117240920240116</t>
  </si>
  <si>
    <t>O230117240220240114</t>
  </si>
  <si>
    <t>O230117240920240124</t>
  </si>
  <si>
    <t>O230117240920240127</t>
  </si>
  <si>
    <t>O230117240920240125</t>
  </si>
  <si>
    <t>O230117459920240075</t>
  </si>
  <si>
    <t>O230117459920240076</t>
  </si>
  <si>
    <t>O230117450220240077</t>
  </si>
  <si>
    <t>PRESUPUESTO  ASIGNADO
2025</t>
  </si>
  <si>
    <t>RESERVAS 2025</t>
  </si>
  <si>
    <t>EJECUCION PRESUPUESTAL  - 31 DE MARZO DE 2025</t>
  </si>
  <si>
    <t>UNCSAB</t>
  </si>
  <si>
    <t>Desarrollo de la gestión jurídica en la Secretaría Distrital de Movilidad en Bogotá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</si>
  <si>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</si>
  <si>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</si>
  <si>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</si>
  <si>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</si>
  <si>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</si>
  <si>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</si>
  <si>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</si>
  <si>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</si>
  <si>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</si>
  <si>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</si>
  <si>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</si>
  <si>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</si>
  <si>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</si>
  <si>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</si>
  <si>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</si>
  <si>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Consolidación del Centro de Orientación a Víctimas</t>
  </si>
  <si>
    <t>Corte: 31-03-2025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</si>
</sst>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5" borderId="0" applyNumberFormat="0" applyBorder="0" applyProtection="0">
      <alignment horizontal="center" vertical="center"/>
    </xf>
    <xf numFmtId="49" fontId="14" fillId="0" borderId="0" applyFill="0" applyBorder="0" applyProtection="0">
      <alignment horizontal="left" vertical="center"/>
    </xf>
    <xf numFmtId="3" fontId="14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41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0" fontId="29" fillId="20" borderId="23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19" fillId="20" borderId="27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19" fillId="20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6" applyNumberForma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169" fontId="1" fillId="0" borderId="0" applyFont="0" applyFill="0" applyBorder="0" applyAlignment="0" applyProtection="0"/>
    <xf numFmtId="0" fontId="19" fillId="20" borderId="42" applyNumberForma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36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9" fillId="20" borderId="29" applyNumberFormat="0" applyAlignment="0" applyProtection="0"/>
    <xf numFmtId="0" fontId="2" fillId="26" borderId="40" applyNumberFormat="0" applyFon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19" fillId="20" borderId="24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19" fillId="20" borderId="24" applyNumberFormat="0" applyAlignment="0" applyProtection="0"/>
    <xf numFmtId="169" fontId="1" fillId="0" borderId="0" applyFont="0" applyFill="0" applyBorder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6" applyNumberFormat="0" applyAlignment="0" applyProtection="0"/>
    <xf numFmtId="0" fontId="19" fillId="20" borderId="42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19" fillId="20" borderId="42" applyNumberFormat="0" applyAlignment="0" applyProtection="0"/>
    <xf numFmtId="168" fontId="1" fillId="0" borderId="0" applyFont="0" applyFill="0" applyBorder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16" fillId="0" borderId="0"/>
    <xf numFmtId="16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6" fillId="28" borderId="0" applyNumberFormat="0" applyBorder="0" applyAlignment="0" applyProtection="0"/>
    <xf numFmtId="0" fontId="47" fillId="29" borderId="0" applyNumberFormat="0" applyBorder="0" applyAlignment="0" applyProtection="0"/>
    <xf numFmtId="0" fontId="48" fillId="30" borderId="0" applyNumberFormat="0" applyBorder="0" applyAlignment="0" applyProtection="0"/>
    <xf numFmtId="0" fontId="49" fillId="31" borderId="50" applyNumberFormat="0" applyAlignment="0" applyProtection="0"/>
    <xf numFmtId="0" fontId="50" fillId="32" borderId="51" applyNumberFormat="0" applyAlignment="0" applyProtection="0"/>
    <xf numFmtId="0" fontId="51" fillId="32" borderId="50" applyNumberFormat="0" applyAlignment="0" applyProtection="0"/>
    <xf numFmtId="0" fontId="52" fillId="0" borderId="52" applyNumberFormat="0" applyFill="0" applyAlignment="0" applyProtection="0"/>
    <xf numFmtId="0" fontId="53" fillId="33" borderId="53" applyNumberFormat="0" applyAlignment="0" applyProtection="0"/>
    <xf numFmtId="0" fontId="40" fillId="0" borderId="0" applyNumberFormat="0" applyFill="0" applyBorder="0" applyAlignment="0" applyProtection="0"/>
    <xf numFmtId="0" fontId="1" fillId="34" borderId="54" applyNumberFormat="0" applyFont="0" applyAlignment="0" applyProtection="0"/>
    <xf numFmtId="0" fontId="54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5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5" fillId="54" borderId="0" applyNumberFormat="0" applyBorder="0" applyAlignment="0" applyProtection="0"/>
    <xf numFmtId="0" fontId="55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5" fillId="58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6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57" fillId="30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7" fillId="0" borderId="0" xfId="0" applyFont="1"/>
    <xf numFmtId="0" fontId="6" fillId="0" borderId="0" xfId="0" applyFont="1"/>
    <xf numFmtId="41" fontId="6" fillId="0" borderId="0" xfId="4" applyFont="1"/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3" fillId="2" borderId="0" xfId="0" applyFont="1" applyFill="1"/>
    <xf numFmtId="10" fontId="7" fillId="2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1" fontId="3" fillId="2" borderId="0" xfId="0" applyNumberFormat="1" applyFont="1" applyFill="1"/>
    <xf numFmtId="9" fontId="3" fillId="2" borderId="0" xfId="2" applyFont="1" applyFill="1"/>
    <xf numFmtId="0" fontId="11" fillId="2" borderId="0" xfId="0" applyFont="1" applyFill="1"/>
    <xf numFmtId="0" fontId="12" fillId="2" borderId="0" xfId="0" applyFont="1" applyFill="1"/>
    <xf numFmtId="41" fontId="12" fillId="2" borderId="0" xfId="4" applyFont="1" applyFill="1"/>
    <xf numFmtId="41" fontId="7" fillId="2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6" fillId="2" borderId="0" xfId="0" applyFont="1" applyFill="1"/>
    <xf numFmtId="0" fontId="6" fillId="2" borderId="0" xfId="0" applyFont="1" applyFill="1"/>
    <xf numFmtId="41" fontId="6" fillId="2" borderId="0" xfId="4" applyFont="1" applyFill="1"/>
    <xf numFmtId="0" fontId="2" fillId="2" borderId="0" xfId="0" applyFont="1" applyFill="1"/>
    <xf numFmtId="41" fontId="37" fillId="2" borderId="0" xfId="0" applyNumberFormat="1" applyFont="1" applyFill="1"/>
    <xf numFmtId="173" fontId="37" fillId="2" borderId="0" xfId="0" applyNumberFormat="1" applyFont="1" applyFill="1"/>
    <xf numFmtId="173" fontId="38" fillId="2" borderId="0" xfId="0" applyNumberFormat="1" applyFont="1" applyFill="1"/>
    <xf numFmtId="173" fontId="3" fillId="2" borderId="0" xfId="1" applyNumberFormat="1" applyFont="1" applyFill="1"/>
    <xf numFmtId="186" fontId="8" fillId="2" borderId="0" xfId="0" applyNumberFormat="1" applyFont="1" applyFill="1"/>
    <xf numFmtId="185" fontId="3" fillId="2" borderId="0" xfId="2" applyNumberFormat="1" applyFont="1" applyFill="1"/>
    <xf numFmtId="185" fontId="6" fillId="62" borderId="1" xfId="2" applyNumberFormat="1" applyFont="1" applyFill="1" applyBorder="1" applyAlignment="1">
      <alignment horizontal="center" vertical="center"/>
    </xf>
    <xf numFmtId="41" fontId="12" fillId="63" borderId="1" xfId="4" applyFont="1" applyFill="1" applyBorder="1" applyAlignment="1">
      <alignment horizontal="center" vertical="center"/>
    </xf>
    <xf numFmtId="18" fontId="7" fillId="2" borderId="0" xfId="0" applyNumberFormat="1" applyFont="1" applyFill="1" applyAlignment="1">
      <alignment horizontal="left" vertical="center"/>
    </xf>
    <xf numFmtId="41" fontId="3" fillId="2" borderId="0" xfId="2" applyNumberFormat="1" applyFont="1" applyFill="1"/>
    <xf numFmtId="41" fontId="4" fillId="3" borderId="63" xfId="4" applyFont="1" applyFill="1" applyBorder="1" applyAlignment="1">
      <alignment horizontal="center" vertical="center" wrapText="1"/>
    </xf>
    <xf numFmtId="172" fontId="4" fillId="3" borderId="63" xfId="1" applyNumberFormat="1" applyFont="1" applyFill="1" applyBorder="1" applyAlignment="1">
      <alignment horizontal="center" vertical="center" wrapText="1"/>
    </xf>
    <xf numFmtId="171" fontId="4" fillId="3" borderId="63" xfId="1" applyNumberFormat="1" applyFont="1" applyFill="1" applyBorder="1" applyAlignment="1">
      <alignment horizontal="center" vertical="center" wrapText="1"/>
    </xf>
    <xf numFmtId="172" fontId="9" fillId="3" borderId="63" xfId="1" applyNumberFormat="1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41" fontId="3" fillId="0" borderId="63" xfId="4" applyFont="1" applyFill="1" applyBorder="1" applyAlignment="1">
      <alignment horizontal="center" vertical="center" wrapText="1"/>
    </xf>
    <xf numFmtId="185" fontId="2" fillId="0" borderId="63" xfId="2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41" fontId="3" fillId="2" borderId="63" xfId="4" applyFont="1" applyFill="1" applyBorder="1" applyAlignment="1">
      <alignment horizontal="center" vertical="center" wrapText="1"/>
    </xf>
    <xf numFmtId="185" fontId="2" fillId="2" borderId="63" xfId="2" applyNumberFormat="1" applyFont="1" applyFill="1" applyBorder="1" applyAlignment="1">
      <alignment horizontal="center" vertical="center"/>
    </xf>
    <xf numFmtId="172" fontId="9" fillId="3" borderId="64" xfId="1" applyNumberFormat="1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9" fontId="2" fillId="0" borderId="64" xfId="2" applyFont="1" applyFill="1" applyBorder="1" applyAlignment="1">
      <alignment horizontal="center" vertical="center"/>
    </xf>
    <xf numFmtId="185" fontId="58" fillId="0" borderId="64" xfId="2" applyNumberFormat="1" applyFont="1" applyBorder="1" applyAlignment="1">
      <alignment horizontal="center" vertical="center"/>
    </xf>
    <xf numFmtId="185" fontId="2" fillId="2" borderId="64" xfId="2" applyNumberFormat="1" applyFont="1" applyFill="1" applyBorder="1" applyAlignment="1">
      <alignment horizontal="center" vertical="center"/>
    </xf>
    <xf numFmtId="0" fontId="4" fillId="60" borderId="58" xfId="0" applyFont="1" applyFill="1" applyBorder="1" applyAlignment="1">
      <alignment horizontal="center" vertical="center" wrapText="1"/>
    </xf>
    <xf numFmtId="0" fontId="4" fillId="60" borderId="59" xfId="0" applyFont="1" applyFill="1" applyBorder="1" applyAlignment="1">
      <alignment horizontal="center" vertical="center" wrapText="1"/>
    </xf>
    <xf numFmtId="41" fontId="35" fillId="60" borderId="59" xfId="4" applyFont="1" applyFill="1" applyBorder="1" applyAlignment="1">
      <alignment horizontal="center" vertical="center" wrapText="1"/>
    </xf>
    <xf numFmtId="185" fontId="35" fillId="60" borderId="59" xfId="2" applyNumberFormat="1" applyFont="1" applyFill="1" applyBorder="1" applyAlignment="1">
      <alignment horizontal="center" vertical="center"/>
    </xf>
    <xf numFmtId="185" fontId="35" fillId="60" borderId="60" xfId="2" applyNumberFormat="1" applyFont="1" applyFill="1" applyBorder="1" applyAlignment="1">
      <alignment horizontal="center" vertical="center"/>
    </xf>
    <xf numFmtId="186" fontId="3" fillId="0" borderId="63" xfId="4" applyNumberFormat="1" applyFont="1" applyFill="1" applyBorder="1" applyAlignment="1">
      <alignment horizontal="right" vertical="center" wrapText="1"/>
    </xf>
    <xf numFmtId="41" fontId="4" fillId="60" borderId="63" xfId="4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186" fontId="4" fillId="60" borderId="63" xfId="4" applyNumberFormat="1" applyFont="1" applyFill="1" applyBorder="1" applyAlignment="1">
      <alignment horizontal="right" vertical="center" wrapText="1"/>
    </xf>
    <xf numFmtId="185" fontId="62" fillId="66" borderId="60" xfId="2" applyNumberFormat="1" applyFont="1" applyFill="1" applyBorder="1" applyAlignment="1">
      <alignment horizontal="right" vertical="center"/>
    </xf>
    <xf numFmtId="172" fontId="6" fillId="59" borderId="5" xfId="1" applyNumberFormat="1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172" fontId="6" fillId="59" borderId="6" xfId="1" applyNumberFormat="1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3" fillId="4" borderId="63" xfId="0" applyFont="1" applyFill="1" applyBorder="1" applyAlignment="1">
      <alignment horizontal="center" vertical="center"/>
    </xf>
    <xf numFmtId="0" fontId="59" fillId="4" borderId="63" xfId="0" applyFont="1" applyFill="1" applyBorder="1" applyAlignment="1">
      <alignment horizontal="center" vertical="center"/>
    </xf>
    <xf numFmtId="186" fontId="58" fillId="4" borderId="63" xfId="0" applyNumberFormat="1" applyFont="1" applyFill="1" applyBorder="1" applyAlignment="1">
      <alignment horizontal="right" vertical="center"/>
    </xf>
    <xf numFmtId="185" fontId="58" fillId="4" borderId="63" xfId="2" applyNumberFormat="1" applyFont="1" applyFill="1" applyBorder="1" applyAlignment="1">
      <alignment horizontal="right" vertical="center"/>
    </xf>
    <xf numFmtId="186" fontId="58" fillId="4" borderId="63" xfId="0" applyNumberFormat="1" applyFont="1" applyFill="1" applyBorder="1" applyAlignment="1">
      <alignment horizontal="right" vertical="center" wrapText="1"/>
    </xf>
    <xf numFmtId="0" fontId="61" fillId="65" borderId="63" xfId="0" applyFont="1" applyFill="1" applyBorder="1" applyAlignment="1">
      <alignment horizontal="center" vertical="center" wrapText="1"/>
    </xf>
    <xf numFmtId="186" fontId="62" fillId="65" borderId="63" xfId="0" applyNumberFormat="1" applyFont="1" applyFill="1" applyBorder="1" applyAlignment="1">
      <alignment horizontal="right" vertical="center" wrapText="1"/>
    </xf>
    <xf numFmtId="185" fontId="62" fillId="65" borderId="63" xfId="2" applyNumberFormat="1" applyFont="1" applyFill="1" applyBorder="1" applyAlignment="1">
      <alignment horizontal="right" vertical="center" wrapText="1"/>
    </xf>
    <xf numFmtId="0" fontId="61" fillId="61" borderId="63" xfId="0" applyFont="1" applyFill="1" applyBorder="1" applyAlignment="1">
      <alignment horizontal="center" vertical="center" wrapText="1"/>
    </xf>
    <xf numFmtId="186" fontId="62" fillId="61" borderId="63" xfId="0" applyNumberFormat="1" applyFont="1" applyFill="1" applyBorder="1" applyAlignment="1">
      <alignment horizontal="right" vertical="center" wrapText="1"/>
    </xf>
    <xf numFmtId="185" fontId="62" fillId="61" borderId="63" xfId="2" applyNumberFormat="1" applyFont="1" applyFill="1" applyBorder="1" applyAlignment="1">
      <alignment horizontal="right" vertical="center" wrapText="1"/>
    </xf>
    <xf numFmtId="185" fontId="58" fillId="4" borderId="64" xfId="2" applyNumberFormat="1" applyFont="1" applyFill="1" applyBorder="1" applyAlignment="1">
      <alignment horizontal="right" vertical="center"/>
    </xf>
    <xf numFmtId="185" fontId="62" fillId="65" borderId="64" xfId="2" applyNumberFormat="1" applyFont="1" applyFill="1" applyBorder="1" applyAlignment="1">
      <alignment horizontal="right" vertical="center" wrapText="1"/>
    </xf>
    <xf numFmtId="185" fontId="62" fillId="61" borderId="64" xfId="2" applyNumberFormat="1" applyFont="1" applyFill="1" applyBorder="1" applyAlignment="1">
      <alignment horizontal="right" vertical="center" wrapText="1"/>
    </xf>
    <xf numFmtId="186" fontId="62" fillId="66" borderId="59" xfId="0" applyNumberFormat="1" applyFont="1" applyFill="1" applyBorder="1" applyAlignment="1">
      <alignment horizontal="right" vertical="center"/>
    </xf>
    <xf numFmtId="185" fontId="62" fillId="66" borderId="59" xfId="2" applyNumberFormat="1" applyFont="1" applyFill="1" applyBorder="1" applyAlignment="1">
      <alignment horizontal="right" vertical="center"/>
    </xf>
    <xf numFmtId="0" fontId="59" fillId="4" borderId="2" xfId="0" applyFont="1" applyFill="1" applyBorder="1" applyAlignment="1">
      <alignment horizontal="center" vertical="center"/>
    </xf>
    <xf numFmtId="186" fontId="58" fillId="4" borderId="2" xfId="0" applyNumberFormat="1" applyFont="1" applyFill="1" applyBorder="1" applyAlignment="1">
      <alignment horizontal="right" vertical="center"/>
    </xf>
    <xf numFmtId="185" fontId="58" fillId="4" borderId="2" xfId="2" applyNumberFormat="1" applyFont="1" applyFill="1" applyBorder="1" applyAlignment="1">
      <alignment horizontal="right" vertical="center"/>
    </xf>
    <xf numFmtId="185" fontId="58" fillId="4" borderId="46" xfId="2" applyNumberFormat="1" applyFont="1" applyFill="1" applyBorder="1" applyAlignment="1">
      <alignment horizontal="right" vertical="center"/>
    </xf>
    <xf numFmtId="0" fontId="8" fillId="2" borderId="63" xfId="0" applyFont="1" applyFill="1" applyBorder="1" applyAlignment="1">
      <alignment horizontal="center" vertical="center" wrapText="1"/>
    </xf>
    <xf numFmtId="10" fontId="8" fillId="2" borderId="0" xfId="2" applyNumberFormat="1" applyFont="1" applyFill="1"/>
    <xf numFmtId="10" fontId="8" fillId="2" borderId="0" xfId="2" applyNumberFormat="1" applyFont="1" applyFill="1" applyAlignment="1">
      <alignment vertical="center"/>
    </xf>
    <xf numFmtId="0" fontId="65" fillId="4" borderId="65" xfId="0" applyFont="1" applyFill="1" applyBorder="1" applyAlignment="1">
      <alignment horizontal="center" vertical="center" wrapText="1"/>
    </xf>
    <xf numFmtId="0" fontId="66" fillId="59" borderId="45" xfId="0" applyFont="1" applyFill="1" applyBorder="1" applyAlignment="1">
      <alignment horizontal="center" vertical="center" wrapText="1"/>
    </xf>
    <xf numFmtId="49" fontId="59" fillId="4" borderId="74" xfId="0" applyNumberFormat="1" applyFont="1" applyFill="1" applyBorder="1" applyAlignment="1">
      <alignment horizontal="center" vertical="center" wrapText="1"/>
    </xf>
    <xf numFmtId="49" fontId="59" fillId="4" borderId="3" xfId="0" applyNumberFormat="1" applyFont="1" applyFill="1" applyBorder="1" applyAlignment="1">
      <alignment horizontal="center" vertical="center" wrapText="1"/>
    </xf>
    <xf numFmtId="49" fontId="59" fillId="4" borderId="61" xfId="0" applyNumberFormat="1" applyFont="1" applyFill="1" applyBorder="1" applyAlignment="1">
      <alignment horizontal="center" vertical="center"/>
    </xf>
    <xf numFmtId="49" fontId="59" fillId="4" borderId="56" xfId="0" applyNumberFormat="1" applyFont="1" applyFill="1" applyBorder="1" applyAlignment="1">
      <alignment horizontal="center" vertical="center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186" fontId="3" fillId="2" borderId="0" xfId="0" applyNumberFormat="1" applyFont="1" applyFill="1" applyAlignment="1">
      <alignment vertical="center"/>
    </xf>
    <xf numFmtId="186" fontId="3" fillId="2" borderId="0" xfId="0" applyNumberFormat="1" applyFont="1" applyFill="1"/>
    <xf numFmtId="173" fontId="7" fillId="0" borderId="63" xfId="1" applyNumberFormat="1" applyFont="1" applyFill="1" applyBorder="1" applyAlignment="1">
      <alignment horizontal="center" vertical="center"/>
    </xf>
    <xf numFmtId="185" fontId="7" fillId="0" borderId="63" xfId="2" applyNumberFormat="1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6" fillId="60" borderId="63" xfId="0" applyFont="1" applyFill="1" applyBorder="1" applyAlignment="1">
      <alignment horizontal="center" vertical="center"/>
    </xf>
    <xf numFmtId="41" fontId="6" fillId="60" borderId="63" xfId="4" applyFont="1" applyFill="1" applyBorder="1" applyAlignment="1">
      <alignment horizontal="center" vertical="center" wrapText="1"/>
    </xf>
    <xf numFmtId="10" fontId="6" fillId="60" borderId="63" xfId="2" applyNumberFormat="1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173" fontId="9" fillId="27" borderId="63" xfId="1" applyNumberFormat="1" applyFont="1" applyFill="1" applyBorder="1" applyAlignment="1">
      <alignment horizontal="center" vertical="center"/>
    </xf>
    <xf numFmtId="185" fontId="6" fillId="27" borderId="63" xfId="2" applyNumberFormat="1" applyFont="1" applyFill="1" applyBorder="1" applyAlignment="1">
      <alignment horizontal="center" vertical="center"/>
    </xf>
    <xf numFmtId="41" fontId="9" fillId="27" borderId="63" xfId="4" applyFont="1" applyFill="1" applyBorder="1" applyAlignment="1">
      <alignment horizontal="center" vertical="center"/>
    </xf>
    <xf numFmtId="41" fontId="9" fillId="60" borderId="63" xfId="4" applyFont="1" applyFill="1" applyBorder="1" applyAlignment="1">
      <alignment horizontal="center" vertical="center"/>
    </xf>
    <xf numFmtId="185" fontId="6" fillId="60" borderId="63" xfId="2" applyNumberFormat="1" applyFont="1" applyFill="1" applyBorder="1" applyAlignment="1">
      <alignment horizontal="center" vertical="center"/>
    </xf>
    <xf numFmtId="0" fontId="8" fillId="2" borderId="63" xfId="3" applyFont="1" applyFill="1" applyBorder="1" applyAlignment="1">
      <alignment horizontal="center" vertical="center" wrapText="1"/>
    </xf>
    <xf numFmtId="173" fontId="7" fillId="0" borderId="63" xfId="1" applyNumberFormat="1" applyFont="1" applyFill="1" applyBorder="1" applyAlignment="1">
      <alignment vertical="center"/>
    </xf>
    <xf numFmtId="173" fontId="9" fillId="27" borderId="63" xfId="1" applyNumberFormat="1" applyFont="1" applyFill="1" applyBorder="1" applyAlignment="1">
      <alignment vertical="center"/>
    </xf>
    <xf numFmtId="185" fontId="7" fillId="27" borderId="63" xfId="2" applyNumberFormat="1" applyFont="1" applyFill="1" applyBorder="1" applyAlignment="1">
      <alignment horizontal="center" vertical="center"/>
    </xf>
    <xf numFmtId="41" fontId="7" fillId="0" borderId="63" xfId="4" applyFont="1" applyFill="1" applyBorder="1" applyAlignment="1">
      <alignment horizontal="center" vertical="center"/>
    </xf>
    <xf numFmtId="41" fontId="9" fillId="27" borderId="63" xfId="0" applyNumberFormat="1" applyFont="1" applyFill="1" applyBorder="1" applyAlignment="1">
      <alignment horizontal="center" vertical="center"/>
    </xf>
    <xf numFmtId="185" fontId="9" fillId="27" borderId="63" xfId="2" applyNumberFormat="1" applyFont="1" applyFill="1" applyBorder="1" applyAlignment="1">
      <alignment horizontal="center" vertical="center"/>
    </xf>
    <xf numFmtId="41" fontId="7" fillId="2" borderId="0" xfId="0" applyNumberFormat="1" applyFont="1" applyFill="1"/>
    <xf numFmtId="186" fontId="0" fillId="0" borderId="0" xfId="0" applyNumberFormat="1"/>
    <xf numFmtId="9" fontId="2" fillId="0" borderId="63" xfId="2" applyFont="1" applyFill="1" applyBorder="1" applyAlignment="1">
      <alignment horizontal="center" vertical="center"/>
    </xf>
    <xf numFmtId="9" fontId="4" fillId="60" borderId="63" xfId="2" applyFont="1" applyFill="1" applyBorder="1" applyAlignment="1">
      <alignment horizontal="center" vertical="center"/>
    </xf>
    <xf numFmtId="10" fontId="3" fillId="0" borderId="0" xfId="2" applyNumberFormat="1" applyFont="1" applyFill="1"/>
    <xf numFmtId="0" fontId="65" fillId="4" borderId="63" xfId="0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0" fontId="60" fillId="65" borderId="56" xfId="0" applyFont="1" applyFill="1" applyBorder="1" applyAlignment="1">
      <alignment horizontal="center" vertical="center" wrapText="1"/>
    </xf>
    <xf numFmtId="0" fontId="60" fillId="65" borderId="3" xfId="0" applyFont="1" applyFill="1" applyBorder="1" applyAlignment="1">
      <alignment horizontal="center" vertical="center" wrapText="1"/>
    </xf>
    <xf numFmtId="0" fontId="60" fillId="65" borderId="63" xfId="0" applyFont="1" applyFill="1" applyBorder="1" applyAlignment="1">
      <alignment horizontal="center" vertical="center" wrapText="1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69" xfId="0" applyNumberFormat="1" applyFont="1" applyFill="1" applyBorder="1" applyAlignment="1">
      <alignment horizontal="center" vertical="center" wrapText="1"/>
    </xf>
    <xf numFmtId="49" fontId="59" fillId="4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59" borderId="62" xfId="0" applyFont="1" applyFill="1" applyBorder="1" applyAlignment="1">
      <alignment horizontal="center" vertical="center" wrapText="1"/>
    </xf>
    <xf numFmtId="0" fontId="6" fillId="59" borderId="4" xfId="0" applyFont="1" applyFill="1" applyBorder="1" applyAlignment="1">
      <alignment horizontal="center" vertical="center" wrapText="1"/>
    </xf>
    <xf numFmtId="0" fontId="6" fillId="59" borderId="5" xfId="0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0" fontId="9" fillId="64" borderId="71" xfId="0" applyFont="1" applyFill="1" applyBorder="1" applyAlignment="1">
      <alignment horizontal="center" vertical="center" wrapText="1"/>
    </xf>
    <xf numFmtId="0" fontId="9" fillId="64" borderId="72" xfId="0" applyFont="1" applyFill="1" applyBorder="1" applyAlignment="1">
      <alignment horizontal="center" vertical="center" wrapText="1"/>
    </xf>
    <xf numFmtId="0" fontId="9" fillId="64" borderId="73" xfId="0" applyFont="1" applyFill="1" applyBorder="1" applyAlignment="1">
      <alignment horizontal="center" vertical="center" wrapText="1"/>
    </xf>
    <xf numFmtId="0" fontId="60" fillId="61" borderId="56" xfId="0" applyFont="1" applyFill="1" applyBorder="1" applyAlignment="1">
      <alignment horizontal="center" vertical="center" wrapText="1"/>
    </xf>
    <xf numFmtId="0" fontId="60" fillId="61" borderId="3" xfId="0" applyFont="1" applyFill="1" applyBorder="1" applyAlignment="1">
      <alignment horizontal="center" vertical="center" wrapText="1"/>
    </xf>
    <xf numFmtId="0" fontId="60" fillId="61" borderId="63" xfId="0" applyFont="1" applyFill="1" applyBorder="1" applyAlignment="1">
      <alignment horizontal="center" vertical="center" wrapText="1"/>
    </xf>
    <xf numFmtId="0" fontId="65" fillId="4" borderId="65" xfId="0" applyFont="1" applyFill="1" applyBorder="1" applyAlignment="1">
      <alignment horizontal="center" vertical="center" wrapText="1"/>
    </xf>
    <xf numFmtId="0" fontId="65" fillId="4" borderId="69" xfId="0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70" xfId="0" applyNumberFormat="1" applyFont="1" applyFill="1" applyBorder="1" applyAlignment="1">
      <alignment horizontal="center" vertical="center"/>
    </xf>
    <xf numFmtId="49" fontId="59" fillId="4" borderId="61" xfId="0" applyNumberFormat="1" applyFont="1" applyFill="1" applyBorder="1" applyAlignment="1">
      <alignment horizontal="center" vertical="center"/>
    </xf>
    <xf numFmtId="41" fontId="64" fillId="66" borderId="58" xfId="4" applyFont="1" applyFill="1" applyBorder="1" applyAlignment="1">
      <alignment horizontal="center" vertical="center"/>
    </xf>
    <xf numFmtId="41" fontId="64" fillId="66" borderId="76" xfId="4" applyFont="1" applyFill="1" applyBorder="1" applyAlignment="1">
      <alignment horizontal="center" vertical="center"/>
    </xf>
    <xf numFmtId="41" fontId="64" fillId="66" borderId="59" xfId="4" applyFont="1" applyFill="1" applyBorder="1" applyAlignment="1">
      <alignment horizontal="center" vertical="center"/>
    </xf>
    <xf numFmtId="41" fontId="4" fillId="3" borderId="56" xfId="4" applyFont="1" applyFill="1" applyBorder="1" applyAlignment="1">
      <alignment horizontal="center" vertical="center" wrapText="1"/>
    </xf>
    <xf numFmtId="41" fontId="4" fillId="3" borderId="63" xfId="4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9" fillId="27" borderId="63" xfId="0" applyFont="1" applyFill="1" applyBorder="1" applyAlignment="1">
      <alignment horizontal="center" vertical="center" wrapText="1"/>
    </xf>
    <xf numFmtId="0" fontId="9" fillId="60" borderId="63" xfId="0" applyFont="1" applyFill="1" applyBorder="1" applyAlignment="1">
      <alignment horizontal="center" vertical="center" wrapText="1"/>
    </xf>
    <xf numFmtId="41" fontId="12" fillId="63" borderId="0" xfId="4" applyFont="1" applyFill="1" applyBorder="1" applyAlignment="1">
      <alignment horizontal="center" vertical="center" wrapText="1"/>
    </xf>
    <xf numFmtId="41" fontId="12" fillId="63" borderId="75" xfId="4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60" borderId="63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/>
    </xf>
    <xf numFmtId="0" fontId="5" fillId="60" borderId="63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00000000-0005-0000-0000-000068030000}"/>
    <cellStyle name="Moneda 121 3" xfId="2463" xr:uid="{00000000-0005-0000-0000-000069030000}"/>
    <cellStyle name="Moneda 122" xfId="2453" xr:uid="{00000000-0005-0000-0000-00006A030000}"/>
    <cellStyle name="Moneda 122 18" xfId="2514" xr:uid="{00000000-0005-0000-0000-00006B030000}"/>
    <cellStyle name="Moneda 122 2" xfId="2531" xr:uid="{00000000-0005-0000-0000-00006C030000}"/>
    <cellStyle name="Moneda 122 4" xfId="2466" xr:uid="{00000000-0005-0000-0000-00006D030000}"/>
    <cellStyle name="Moneda 124" xfId="2457" xr:uid="{00000000-0005-0000-0000-00006E030000}"/>
    <cellStyle name="Moneda 125" xfId="2455" xr:uid="{00000000-0005-0000-0000-00006F030000}"/>
    <cellStyle name="Moneda 126" xfId="2449" xr:uid="{00000000-0005-0000-0000-000070030000}"/>
    <cellStyle name="Moneda 128" xfId="2450" xr:uid="{00000000-0005-0000-0000-000071030000}"/>
    <cellStyle name="Moneda 13" xfId="634" xr:uid="{00000000-0005-0000-0000-000072030000}"/>
    <cellStyle name="Moneda 13 2" xfId="635" xr:uid="{00000000-0005-0000-0000-000073030000}"/>
    <cellStyle name="Moneda 13 2 2" xfId="636" xr:uid="{00000000-0005-0000-0000-000074030000}"/>
    <cellStyle name="Moneda 13 2 2 2" xfId="637" xr:uid="{00000000-0005-0000-0000-000075030000}"/>
    <cellStyle name="Moneda 13 2 3" xfId="638" xr:uid="{00000000-0005-0000-0000-000076030000}"/>
    <cellStyle name="Moneda 13 3" xfId="639" xr:uid="{00000000-0005-0000-0000-000077030000}"/>
    <cellStyle name="Moneda 13 3 2" xfId="640" xr:uid="{00000000-0005-0000-0000-000078030000}"/>
    <cellStyle name="Moneda 13 4" xfId="641" xr:uid="{00000000-0005-0000-0000-000079030000}"/>
    <cellStyle name="Moneda 13 4 2" xfId="642" xr:uid="{00000000-0005-0000-0000-00007A030000}"/>
    <cellStyle name="Moneda 13 5" xfId="643" xr:uid="{00000000-0005-0000-0000-00007B030000}"/>
    <cellStyle name="Moneda 138" xfId="2446" xr:uid="{00000000-0005-0000-0000-00007C030000}"/>
    <cellStyle name="Moneda 14" xfId="644" xr:uid="{00000000-0005-0000-0000-00007D030000}"/>
    <cellStyle name="Moneda 14 2" xfId="645" xr:uid="{00000000-0005-0000-0000-00007E030000}"/>
    <cellStyle name="Moneda 14 2 2" xfId="646" xr:uid="{00000000-0005-0000-0000-00007F030000}"/>
    <cellStyle name="Moneda 14 2 3" xfId="647" xr:uid="{00000000-0005-0000-0000-000080030000}"/>
    <cellStyle name="Moneda 14 2 4" xfId="648" xr:uid="{00000000-0005-0000-0000-000081030000}"/>
    <cellStyle name="Moneda 14 3" xfId="649" xr:uid="{00000000-0005-0000-0000-000082030000}"/>
    <cellStyle name="Moneda 14 3 2" xfId="650" xr:uid="{00000000-0005-0000-0000-000083030000}"/>
    <cellStyle name="Moneda 14 3 3" xfId="651" xr:uid="{00000000-0005-0000-0000-000084030000}"/>
    <cellStyle name="Moneda 14 3 4" xfId="652" xr:uid="{00000000-0005-0000-0000-000085030000}"/>
    <cellStyle name="Moneda 14 4" xfId="653" xr:uid="{00000000-0005-0000-0000-000086030000}"/>
    <cellStyle name="Moneda 14 5" xfId="654" xr:uid="{00000000-0005-0000-0000-000087030000}"/>
    <cellStyle name="Moneda 14 6" xfId="655" xr:uid="{00000000-0005-0000-0000-000088030000}"/>
    <cellStyle name="Moneda 15" xfId="656" xr:uid="{00000000-0005-0000-0000-000089030000}"/>
    <cellStyle name="Moneda 15 2" xfId="657" xr:uid="{00000000-0005-0000-0000-00008A030000}"/>
    <cellStyle name="Moneda 15 2 2" xfId="658" xr:uid="{00000000-0005-0000-0000-00008B030000}"/>
    <cellStyle name="Moneda 15 2 3" xfId="659" xr:uid="{00000000-0005-0000-0000-00008C030000}"/>
    <cellStyle name="Moneda 15 2 4" xfId="660" xr:uid="{00000000-0005-0000-0000-00008D030000}"/>
    <cellStyle name="Moneda 15 3" xfId="661" xr:uid="{00000000-0005-0000-0000-00008E030000}"/>
    <cellStyle name="Moneda 15 3 2" xfId="662" xr:uid="{00000000-0005-0000-0000-00008F030000}"/>
    <cellStyle name="Moneda 15 3 3" xfId="663" xr:uid="{00000000-0005-0000-0000-000090030000}"/>
    <cellStyle name="Moneda 15 3 4" xfId="664" xr:uid="{00000000-0005-0000-0000-000091030000}"/>
    <cellStyle name="Moneda 15 4" xfId="665" xr:uid="{00000000-0005-0000-0000-000092030000}"/>
    <cellStyle name="Moneda 15 5" xfId="666" xr:uid="{00000000-0005-0000-0000-000093030000}"/>
    <cellStyle name="Moneda 15 6" xfId="667" xr:uid="{00000000-0005-0000-0000-000094030000}"/>
    <cellStyle name="Moneda 16" xfId="668" xr:uid="{00000000-0005-0000-0000-000095030000}"/>
    <cellStyle name="Moneda 16 2" xfId="669" xr:uid="{00000000-0005-0000-0000-000096030000}"/>
    <cellStyle name="Moneda 16 2 2" xfId="670" xr:uid="{00000000-0005-0000-0000-000097030000}"/>
    <cellStyle name="Moneda 16 2 2 2" xfId="671" xr:uid="{00000000-0005-0000-0000-000098030000}"/>
    <cellStyle name="Moneda 16 2 2 2 2" xfId="672" xr:uid="{00000000-0005-0000-0000-000099030000}"/>
    <cellStyle name="Moneda 16 2 2 3" xfId="673" xr:uid="{00000000-0005-0000-0000-00009A030000}"/>
    <cellStyle name="Moneda 16 2 3" xfId="674" xr:uid="{00000000-0005-0000-0000-00009B030000}"/>
    <cellStyle name="Moneda 16 2 3 2" xfId="675" xr:uid="{00000000-0005-0000-0000-00009C030000}"/>
    <cellStyle name="Moneda 16 2 4" xfId="676" xr:uid="{00000000-0005-0000-0000-00009D030000}"/>
    <cellStyle name="Moneda 16 2 4 2" xfId="677" xr:uid="{00000000-0005-0000-0000-00009E030000}"/>
    <cellStyle name="Moneda 16 2 5" xfId="678" xr:uid="{00000000-0005-0000-0000-00009F030000}"/>
    <cellStyle name="Moneda 16 3" xfId="679" xr:uid="{00000000-0005-0000-0000-0000A0030000}"/>
    <cellStyle name="Moneda 16 3 2" xfId="680" xr:uid="{00000000-0005-0000-0000-0000A1030000}"/>
    <cellStyle name="Moneda 16 3 2 2" xfId="681" xr:uid="{00000000-0005-0000-0000-0000A2030000}"/>
    <cellStyle name="Moneda 16 3 3" xfId="682" xr:uid="{00000000-0005-0000-0000-0000A3030000}"/>
    <cellStyle name="Moneda 16 4" xfId="683" xr:uid="{00000000-0005-0000-0000-0000A4030000}"/>
    <cellStyle name="Moneda 16 4 2" xfId="684" xr:uid="{00000000-0005-0000-0000-0000A5030000}"/>
    <cellStyle name="Moneda 16 5" xfId="685" xr:uid="{00000000-0005-0000-0000-0000A6030000}"/>
    <cellStyle name="Moneda 16 5 2" xfId="686" xr:uid="{00000000-0005-0000-0000-0000A7030000}"/>
    <cellStyle name="Moneda 16 6" xfId="687" xr:uid="{00000000-0005-0000-0000-0000A8030000}"/>
    <cellStyle name="Moneda 17" xfId="688" xr:uid="{00000000-0005-0000-0000-0000A9030000}"/>
    <cellStyle name="Moneda 17 2" xfId="689" xr:uid="{00000000-0005-0000-0000-0000AA030000}"/>
    <cellStyle name="Moneda 17 2 2" xfId="690" xr:uid="{00000000-0005-0000-0000-0000AB030000}"/>
    <cellStyle name="Moneda 17 2 3" xfId="691" xr:uid="{00000000-0005-0000-0000-0000AC030000}"/>
    <cellStyle name="Moneda 17 2 4" xfId="692" xr:uid="{00000000-0005-0000-0000-0000AD030000}"/>
    <cellStyle name="Moneda 17 3" xfId="693" xr:uid="{00000000-0005-0000-0000-0000AE030000}"/>
    <cellStyle name="Moneda 17 3 2" xfId="694" xr:uid="{00000000-0005-0000-0000-0000AF030000}"/>
    <cellStyle name="Moneda 17 3 3" xfId="695" xr:uid="{00000000-0005-0000-0000-0000B0030000}"/>
    <cellStyle name="Moneda 17 3 4" xfId="696" xr:uid="{00000000-0005-0000-0000-0000B1030000}"/>
    <cellStyle name="Moneda 17 4" xfId="697" xr:uid="{00000000-0005-0000-0000-0000B2030000}"/>
    <cellStyle name="Moneda 17 5" xfId="698" xr:uid="{00000000-0005-0000-0000-0000B3030000}"/>
    <cellStyle name="Moneda 17 6" xfId="699" xr:uid="{00000000-0005-0000-0000-0000B4030000}"/>
    <cellStyle name="Moneda 18" xfId="700" xr:uid="{00000000-0005-0000-0000-0000B5030000}"/>
    <cellStyle name="Moneda 18 2" xfId="701" xr:uid="{00000000-0005-0000-0000-0000B6030000}"/>
    <cellStyle name="Moneda 18 2 2" xfId="702" xr:uid="{00000000-0005-0000-0000-0000B7030000}"/>
    <cellStyle name="Moneda 18 2 2 2" xfId="703" xr:uid="{00000000-0005-0000-0000-0000B8030000}"/>
    <cellStyle name="Moneda 18 2 3" xfId="704" xr:uid="{00000000-0005-0000-0000-0000B9030000}"/>
    <cellStyle name="Moneda 18 3" xfId="705" xr:uid="{00000000-0005-0000-0000-0000BA030000}"/>
    <cellStyle name="Moneda 18 3 2" xfId="706" xr:uid="{00000000-0005-0000-0000-0000BB030000}"/>
    <cellStyle name="Moneda 18 4" xfId="707" xr:uid="{00000000-0005-0000-0000-0000BC030000}"/>
    <cellStyle name="Moneda 18 4 2" xfId="708" xr:uid="{00000000-0005-0000-0000-0000BD030000}"/>
    <cellStyle name="Moneda 18 5" xfId="709" xr:uid="{00000000-0005-0000-0000-0000BE030000}"/>
    <cellStyle name="Moneda 19" xfId="710" xr:uid="{00000000-0005-0000-0000-0000BF030000}"/>
    <cellStyle name="Moneda 19 2" xfId="711" xr:uid="{00000000-0005-0000-0000-0000C0030000}"/>
    <cellStyle name="Moneda 19 2 2" xfId="712" xr:uid="{00000000-0005-0000-0000-0000C1030000}"/>
    <cellStyle name="Moneda 19 2 3" xfId="713" xr:uid="{00000000-0005-0000-0000-0000C2030000}"/>
    <cellStyle name="Moneda 19 2 4" xfId="714" xr:uid="{00000000-0005-0000-0000-0000C3030000}"/>
    <cellStyle name="Moneda 19 3" xfId="715" xr:uid="{00000000-0005-0000-0000-0000C4030000}"/>
    <cellStyle name="Moneda 19 3 2" xfId="716" xr:uid="{00000000-0005-0000-0000-0000C5030000}"/>
    <cellStyle name="Moneda 19 3 3" xfId="717" xr:uid="{00000000-0005-0000-0000-0000C6030000}"/>
    <cellStyle name="Moneda 19 3 4" xfId="718" xr:uid="{00000000-0005-0000-0000-0000C7030000}"/>
    <cellStyle name="Moneda 19 4" xfId="719" xr:uid="{00000000-0005-0000-0000-0000C8030000}"/>
    <cellStyle name="Moneda 19 5" xfId="720" xr:uid="{00000000-0005-0000-0000-0000C9030000}"/>
    <cellStyle name="Moneda 19 6" xfId="721" xr:uid="{00000000-0005-0000-0000-0000CA030000}"/>
    <cellStyle name="Moneda 2" xfId="16" xr:uid="{00000000-0005-0000-0000-0000CB030000}"/>
    <cellStyle name="Moneda 2 10" xfId="723" xr:uid="{00000000-0005-0000-0000-0000CC030000}"/>
    <cellStyle name="Moneda 2 10 2" xfId="724" xr:uid="{00000000-0005-0000-0000-0000CD030000}"/>
    <cellStyle name="Moneda 2 10 3" xfId="725" xr:uid="{00000000-0005-0000-0000-0000CE030000}"/>
    <cellStyle name="Moneda 2 10 4" xfId="726" xr:uid="{00000000-0005-0000-0000-0000CF030000}"/>
    <cellStyle name="Moneda 2 11" xfId="727" xr:uid="{00000000-0005-0000-0000-0000D0030000}"/>
    <cellStyle name="Moneda 2 11 2" xfId="728" xr:uid="{00000000-0005-0000-0000-0000D1030000}"/>
    <cellStyle name="Moneda 2 11 3" xfId="729" xr:uid="{00000000-0005-0000-0000-0000D2030000}"/>
    <cellStyle name="Moneda 2 11 4" xfId="730" xr:uid="{00000000-0005-0000-0000-0000D3030000}"/>
    <cellStyle name="Moneda 2 12" xfId="731" xr:uid="{00000000-0005-0000-0000-0000D4030000}"/>
    <cellStyle name="Moneda 2 12 2" xfId="732" xr:uid="{00000000-0005-0000-0000-0000D5030000}"/>
    <cellStyle name="Moneda 2 12 3" xfId="733" xr:uid="{00000000-0005-0000-0000-0000D6030000}"/>
    <cellStyle name="Moneda 2 12 4" xfId="734" xr:uid="{00000000-0005-0000-0000-0000D7030000}"/>
    <cellStyle name="Moneda 2 13" xfId="735" xr:uid="{00000000-0005-0000-0000-0000D8030000}"/>
    <cellStyle name="Moneda 2 13 2" xfId="736" xr:uid="{00000000-0005-0000-0000-0000D9030000}"/>
    <cellStyle name="Moneda 2 13 3" xfId="737" xr:uid="{00000000-0005-0000-0000-0000DA030000}"/>
    <cellStyle name="Moneda 2 13 4" xfId="738" xr:uid="{00000000-0005-0000-0000-0000DB030000}"/>
    <cellStyle name="Moneda 2 14" xfId="739" xr:uid="{00000000-0005-0000-0000-0000DC030000}"/>
    <cellStyle name="Moneda 2 14 2" xfId="740" xr:uid="{00000000-0005-0000-0000-0000DD030000}"/>
    <cellStyle name="Moneda 2 14 3" xfId="741" xr:uid="{00000000-0005-0000-0000-0000DE030000}"/>
    <cellStyle name="Moneda 2 14 4" xfId="742" xr:uid="{00000000-0005-0000-0000-0000DF030000}"/>
    <cellStyle name="Moneda 2 15" xfId="743" xr:uid="{00000000-0005-0000-0000-0000E0030000}"/>
    <cellStyle name="Moneda 2 15 2" xfId="744" xr:uid="{00000000-0005-0000-0000-0000E1030000}"/>
    <cellStyle name="Moneda 2 15 3" xfId="745" xr:uid="{00000000-0005-0000-0000-0000E2030000}"/>
    <cellStyle name="Moneda 2 15 4" xfId="746" xr:uid="{00000000-0005-0000-0000-0000E3030000}"/>
    <cellStyle name="Moneda 2 16" xfId="747" xr:uid="{00000000-0005-0000-0000-0000E4030000}"/>
    <cellStyle name="Moneda 2 16 2" xfId="748" xr:uid="{00000000-0005-0000-0000-0000E5030000}"/>
    <cellStyle name="Moneda 2 16 3" xfId="749" xr:uid="{00000000-0005-0000-0000-0000E6030000}"/>
    <cellStyle name="Moneda 2 16 4" xfId="750" xr:uid="{00000000-0005-0000-0000-0000E7030000}"/>
    <cellStyle name="Moneda 2 17" xfId="751" xr:uid="{00000000-0005-0000-0000-0000E8030000}"/>
    <cellStyle name="Moneda 2 17 2" xfId="752" xr:uid="{00000000-0005-0000-0000-0000E9030000}"/>
    <cellStyle name="Moneda 2 17 3" xfId="753" xr:uid="{00000000-0005-0000-0000-0000EA030000}"/>
    <cellStyle name="Moneda 2 17 4" xfId="754" xr:uid="{00000000-0005-0000-0000-0000EB030000}"/>
    <cellStyle name="Moneda 2 18" xfId="755" xr:uid="{00000000-0005-0000-0000-0000EC030000}"/>
    <cellStyle name="Moneda 2 18 2" xfId="756" xr:uid="{00000000-0005-0000-0000-0000ED030000}"/>
    <cellStyle name="Moneda 2 18 3" xfId="757" xr:uid="{00000000-0005-0000-0000-0000EE030000}"/>
    <cellStyle name="Moneda 2 18 4" xfId="758" xr:uid="{00000000-0005-0000-0000-0000EF030000}"/>
    <cellStyle name="Moneda 2 19" xfId="759" xr:uid="{00000000-0005-0000-0000-0000F0030000}"/>
    <cellStyle name="Moneda 2 19 2" xfId="760" xr:uid="{00000000-0005-0000-0000-0000F1030000}"/>
    <cellStyle name="Moneda 2 19 3" xfId="761" xr:uid="{00000000-0005-0000-0000-0000F2030000}"/>
    <cellStyle name="Moneda 2 19 4" xfId="762" xr:uid="{00000000-0005-0000-0000-0000F3030000}"/>
    <cellStyle name="Moneda 2 2" xfId="763" xr:uid="{00000000-0005-0000-0000-0000F4030000}"/>
    <cellStyle name="Moneda 2 2 10" xfId="764" xr:uid="{00000000-0005-0000-0000-0000F5030000}"/>
    <cellStyle name="Moneda 2 2 10 2" xfId="765" xr:uid="{00000000-0005-0000-0000-0000F6030000}"/>
    <cellStyle name="Moneda 2 2 10 3" xfId="766" xr:uid="{00000000-0005-0000-0000-0000F7030000}"/>
    <cellStyle name="Moneda 2 2 10 4" xfId="767" xr:uid="{00000000-0005-0000-0000-0000F8030000}"/>
    <cellStyle name="Moneda 2 2 11" xfId="768" xr:uid="{00000000-0005-0000-0000-0000F9030000}"/>
    <cellStyle name="Moneda 2 2 11 2" xfId="769" xr:uid="{00000000-0005-0000-0000-0000FA030000}"/>
    <cellStyle name="Moneda 2 2 11 3" xfId="770" xr:uid="{00000000-0005-0000-0000-0000FB030000}"/>
    <cellStyle name="Moneda 2 2 11 4" xfId="771" xr:uid="{00000000-0005-0000-0000-0000FC030000}"/>
    <cellStyle name="Moneda 2 2 12" xfId="772" xr:uid="{00000000-0005-0000-0000-0000FD030000}"/>
    <cellStyle name="Moneda 2 2 12 2" xfId="773" xr:uid="{00000000-0005-0000-0000-0000FE030000}"/>
    <cellStyle name="Moneda 2 2 12 3" xfId="774" xr:uid="{00000000-0005-0000-0000-0000FF030000}"/>
    <cellStyle name="Moneda 2 2 12 4" xfId="775" xr:uid="{00000000-0005-0000-0000-000000040000}"/>
    <cellStyle name="Moneda 2 2 13" xfId="776" xr:uid="{00000000-0005-0000-0000-000001040000}"/>
    <cellStyle name="Moneda 2 2 13 2" xfId="777" xr:uid="{00000000-0005-0000-0000-000002040000}"/>
    <cellStyle name="Moneda 2 2 13 3" xfId="778" xr:uid="{00000000-0005-0000-0000-000003040000}"/>
    <cellStyle name="Moneda 2 2 13 4" xfId="779" xr:uid="{00000000-0005-0000-0000-000004040000}"/>
    <cellStyle name="Moneda 2 2 14" xfId="780" xr:uid="{00000000-0005-0000-0000-000005040000}"/>
    <cellStyle name="Moneda 2 2 14 2" xfId="781" xr:uid="{00000000-0005-0000-0000-000006040000}"/>
    <cellStyle name="Moneda 2 2 14 3" xfId="782" xr:uid="{00000000-0005-0000-0000-000007040000}"/>
    <cellStyle name="Moneda 2 2 14 4" xfId="783" xr:uid="{00000000-0005-0000-0000-000008040000}"/>
    <cellStyle name="Moneda 2 2 15" xfId="784" xr:uid="{00000000-0005-0000-0000-000009040000}"/>
    <cellStyle name="Moneda 2 2 15 2" xfId="785" xr:uid="{00000000-0005-0000-0000-00000A040000}"/>
    <cellStyle name="Moneda 2 2 15 3" xfId="786" xr:uid="{00000000-0005-0000-0000-00000B040000}"/>
    <cellStyle name="Moneda 2 2 15 4" xfId="787" xr:uid="{00000000-0005-0000-0000-00000C040000}"/>
    <cellStyle name="Moneda 2 2 16" xfId="788" xr:uid="{00000000-0005-0000-0000-00000D040000}"/>
    <cellStyle name="Moneda 2 2 16 2" xfId="789" xr:uid="{00000000-0005-0000-0000-00000E040000}"/>
    <cellStyle name="Moneda 2 2 16 3" xfId="790" xr:uid="{00000000-0005-0000-0000-00000F040000}"/>
    <cellStyle name="Moneda 2 2 16 4" xfId="791" xr:uid="{00000000-0005-0000-0000-000010040000}"/>
    <cellStyle name="Moneda 2 2 17" xfId="792" xr:uid="{00000000-0005-0000-0000-000011040000}"/>
    <cellStyle name="Moneda 2 2 17 2" xfId="793" xr:uid="{00000000-0005-0000-0000-000012040000}"/>
    <cellStyle name="Moneda 2 2 17 3" xfId="794" xr:uid="{00000000-0005-0000-0000-000013040000}"/>
    <cellStyle name="Moneda 2 2 17 4" xfId="795" xr:uid="{00000000-0005-0000-0000-000014040000}"/>
    <cellStyle name="Moneda 2 2 18" xfId="796" xr:uid="{00000000-0005-0000-0000-000015040000}"/>
    <cellStyle name="Moneda 2 2 18 2" xfId="797" xr:uid="{00000000-0005-0000-0000-000016040000}"/>
    <cellStyle name="Moneda 2 2 18 3" xfId="798" xr:uid="{00000000-0005-0000-0000-000017040000}"/>
    <cellStyle name="Moneda 2 2 18 4" xfId="799" xr:uid="{00000000-0005-0000-0000-000018040000}"/>
    <cellStyle name="Moneda 2 2 19" xfId="800" xr:uid="{00000000-0005-0000-0000-000019040000}"/>
    <cellStyle name="Moneda 2 2 19 2" xfId="801" xr:uid="{00000000-0005-0000-0000-00001A040000}"/>
    <cellStyle name="Moneda 2 2 19 3" xfId="802" xr:uid="{00000000-0005-0000-0000-00001B040000}"/>
    <cellStyle name="Moneda 2 2 19 4" xfId="803" xr:uid="{00000000-0005-0000-0000-00001C040000}"/>
    <cellStyle name="Moneda 2 2 2" xfId="804" xr:uid="{00000000-0005-0000-0000-00001D040000}"/>
    <cellStyle name="Moneda 2 2 2 2" xfId="805" xr:uid="{00000000-0005-0000-0000-00001E040000}"/>
    <cellStyle name="Moneda 2 2 2 2 2" xfId="806" xr:uid="{00000000-0005-0000-0000-00001F040000}"/>
    <cellStyle name="Moneda 2 2 2 3" xfId="807" xr:uid="{00000000-0005-0000-0000-000020040000}"/>
    <cellStyle name="Moneda 2 2 2 4" xfId="808" xr:uid="{00000000-0005-0000-0000-000021040000}"/>
    <cellStyle name="Moneda 2 2 2 5" xfId="809" xr:uid="{00000000-0005-0000-0000-000022040000}"/>
    <cellStyle name="Moneda 2 2 2 5 2" xfId="810" xr:uid="{00000000-0005-0000-0000-000023040000}"/>
    <cellStyle name="Moneda 2 2 2 5 3" xfId="811" xr:uid="{00000000-0005-0000-0000-000024040000}"/>
    <cellStyle name="Moneda 2 2 2 5 4" xfId="812" xr:uid="{00000000-0005-0000-0000-000025040000}"/>
    <cellStyle name="Moneda 2 2 20" xfId="813" xr:uid="{00000000-0005-0000-0000-000026040000}"/>
    <cellStyle name="Moneda 2 2 20 2" xfId="814" xr:uid="{00000000-0005-0000-0000-000027040000}"/>
    <cellStyle name="Moneda 2 2 20 3" xfId="815" xr:uid="{00000000-0005-0000-0000-000028040000}"/>
    <cellStyle name="Moneda 2 2 20 4" xfId="816" xr:uid="{00000000-0005-0000-0000-000029040000}"/>
    <cellStyle name="Moneda 2 2 21" xfId="817" xr:uid="{00000000-0005-0000-0000-00002A040000}"/>
    <cellStyle name="Moneda 2 2 21 2" xfId="818" xr:uid="{00000000-0005-0000-0000-00002B040000}"/>
    <cellStyle name="Moneda 2 2 21 3" xfId="819" xr:uid="{00000000-0005-0000-0000-00002C040000}"/>
    <cellStyle name="Moneda 2 2 21 4" xfId="820" xr:uid="{00000000-0005-0000-0000-00002D040000}"/>
    <cellStyle name="Moneda 2 2 22" xfId="821" xr:uid="{00000000-0005-0000-0000-00002E040000}"/>
    <cellStyle name="Moneda 2 2 22 2" xfId="822" xr:uid="{00000000-0005-0000-0000-00002F040000}"/>
    <cellStyle name="Moneda 2 2 22 3" xfId="823" xr:uid="{00000000-0005-0000-0000-000030040000}"/>
    <cellStyle name="Moneda 2 2 22 4" xfId="824" xr:uid="{00000000-0005-0000-0000-000031040000}"/>
    <cellStyle name="Moneda 2 2 23" xfId="825" xr:uid="{00000000-0005-0000-0000-000032040000}"/>
    <cellStyle name="Moneda 2 2 23 2" xfId="826" xr:uid="{00000000-0005-0000-0000-000033040000}"/>
    <cellStyle name="Moneda 2 2 23 3" xfId="827" xr:uid="{00000000-0005-0000-0000-000034040000}"/>
    <cellStyle name="Moneda 2 2 23 4" xfId="828" xr:uid="{00000000-0005-0000-0000-000035040000}"/>
    <cellStyle name="Moneda 2 2 24" xfId="829" xr:uid="{00000000-0005-0000-0000-000036040000}"/>
    <cellStyle name="Moneda 2 2 24 2" xfId="830" xr:uid="{00000000-0005-0000-0000-000037040000}"/>
    <cellStyle name="Moneda 2 2 24 3" xfId="831" xr:uid="{00000000-0005-0000-0000-000038040000}"/>
    <cellStyle name="Moneda 2 2 24 4" xfId="832" xr:uid="{00000000-0005-0000-0000-000039040000}"/>
    <cellStyle name="Moneda 2 2 25" xfId="833" xr:uid="{00000000-0005-0000-0000-00003A040000}"/>
    <cellStyle name="Moneda 2 2 25 2" xfId="834" xr:uid="{00000000-0005-0000-0000-00003B040000}"/>
    <cellStyle name="Moneda 2 2 25 3" xfId="835" xr:uid="{00000000-0005-0000-0000-00003C040000}"/>
    <cellStyle name="Moneda 2 2 25 4" xfId="836" xr:uid="{00000000-0005-0000-0000-00003D040000}"/>
    <cellStyle name="Moneda 2 2 26" xfId="837" xr:uid="{00000000-0005-0000-0000-00003E040000}"/>
    <cellStyle name="Moneda 2 2 26 2" xfId="838" xr:uid="{00000000-0005-0000-0000-00003F040000}"/>
    <cellStyle name="Moneda 2 2 26 3" xfId="839" xr:uid="{00000000-0005-0000-0000-000040040000}"/>
    <cellStyle name="Moneda 2 2 26 4" xfId="840" xr:uid="{00000000-0005-0000-0000-000041040000}"/>
    <cellStyle name="Moneda 2 2 27" xfId="841" xr:uid="{00000000-0005-0000-0000-000042040000}"/>
    <cellStyle name="Moneda 2 2 27 2" xfId="842" xr:uid="{00000000-0005-0000-0000-000043040000}"/>
    <cellStyle name="Moneda 2 2 27 3" xfId="843" xr:uid="{00000000-0005-0000-0000-000044040000}"/>
    <cellStyle name="Moneda 2 2 27 4" xfId="844" xr:uid="{00000000-0005-0000-0000-000045040000}"/>
    <cellStyle name="Moneda 2 2 28" xfId="845" xr:uid="{00000000-0005-0000-0000-000046040000}"/>
    <cellStyle name="Moneda 2 2 28 2" xfId="846" xr:uid="{00000000-0005-0000-0000-000047040000}"/>
    <cellStyle name="Moneda 2 2 28 3" xfId="847" xr:uid="{00000000-0005-0000-0000-000048040000}"/>
    <cellStyle name="Moneda 2 2 28 4" xfId="848" xr:uid="{00000000-0005-0000-0000-000049040000}"/>
    <cellStyle name="Moneda 2 2 3" xfId="849" xr:uid="{00000000-0005-0000-0000-00004A040000}"/>
    <cellStyle name="Moneda 2 2 3 2" xfId="850" xr:uid="{00000000-0005-0000-0000-00004B040000}"/>
    <cellStyle name="Moneda 2 2 3 3" xfId="851" xr:uid="{00000000-0005-0000-0000-00004C040000}"/>
    <cellStyle name="Moneda 2 2 3 4" xfId="852" xr:uid="{00000000-0005-0000-0000-00004D040000}"/>
    <cellStyle name="Moneda 2 2 3 4 2" xfId="853" xr:uid="{00000000-0005-0000-0000-00004E040000}"/>
    <cellStyle name="Moneda 2 2 3 4 3" xfId="854" xr:uid="{00000000-0005-0000-0000-00004F040000}"/>
    <cellStyle name="Moneda 2 2 3 4 4" xfId="855" xr:uid="{00000000-0005-0000-0000-000050040000}"/>
    <cellStyle name="Moneda 2 2 4" xfId="856" xr:uid="{00000000-0005-0000-0000-000051040000}"/>
    <cellStyle name="Moneda 2 2 4 2" xfId="857" xr:uid="{00000000-0005-0000-0000-000052040000}"/>
    <cellStyle name="Moneda 2 2 4 3" xfId="858" xr:uid="{00000000-0005-0000-0000-000053040000}"/>
    <cellStyle name="Moneda 2 2 4 3 2" xfId="859" xr:uid="{00000000-0005-0000-0000-000054040000}"/>
    <cellStyle name="Moneda 2 2 4 3 3" xfId="860" xr:uid="{00000000-0005-0000-0000-000055040000}"/>
    <cellStyle name="Moneda 2 2 4 3 4" xfId="861" xr:uid="{00000000-0005-0000-0000-000056040000}"/>
    <cellStyle name="Moneda 2 2 5" xfId="862" xr:uid="{00000000-0005-0000-0000-000057040000}"/>
    <cellStyle name="Moneda 2 2 5 2" xfId="863" xr:uid="{00000000-0005-0000-0000-000058040000}"/>
    <cellStyle name="Moneda 2 2 5 2 2" xfId="864" xr:uid="{00000000-0005-0000-0000-000059040000}"/>
    <cellStyle name="Moneda 2 2 5 2 3" xfId="865" xr:uid="{00000000-0005-0000-0000-00005A040000}"/>
    <cellStyle name="Moneda 2 2 5 2 4" xfId="866" xr:uid="{00000000-0005-0000-0000-00005B040000}"/>
    <cellStyle name="Moneda 2 2 6" xfId="867" xr:uid="{00000000-0005-0000-0000-00005C040000}"/>
    <cellStyle name="Moneda 2 2 6 2" xfId="868" xr:uid="{00000000-0005-0000-0000-00005D040000}"/>
    <cellStyle name="Moneda 2 2 6 2 2" xfId="869" xr:uid="{00000000-0005-0000-0000-00005E040000}"/>
    <cellStyle name="Moneda 2 2 6 2 3" xfId="870" xr:uid="{00000000-0005-0000-0000-00005F040000}"/>
    <cellStyle name="Moneda 2 2 6 2 4" xfId="871" xr:uid="{00000000-0005-0000-0000-000060040000}"/>
    <cellStyle name="Moneda 2 2 7" xfId="872" xr:uid="{00000000-0005-0000-0000-000061040000}"/>
    <cellStyle name="Moneda 2 2 7 2" xfId="873" xr:uid="{00000000-0005-0000-0000-000062040000}"/>
    <cellStyle name="Moneda 2 2 7 3" xfId="874" xr:uid="{00000000-0005-0000-0000-000063040000}"/>
    <cellStyle name="Moneda 2 2 7 4" xfId="875" xr:uid="{00000000-0005-0000-0000-000064040000}"/>
    <cellStyle name="Moneda 2 2 8" xfId="876" xr:uid="{00000000-0005-0000-0000-000065040000}"/>
    <cellStyle name="Moneda 2 2 8 2" xfId="877" xr:uid="{00000000-0005-0000-0000-000066040000}"/>
    <cellStyle name="Moneda 2 2 8 3" xfId="878" xr:uid="{00000000-0005-0000-0000-000067040000}"/>
    <cellStyle name="Moneda 2 2 8 4" xfId="879" xr:uid="{00000000-0005-0000-0000-000068040000}"/>
    <cellStyle name="Moneda 2 2 9" xfId="880" xr:uid="{00000000-0005-0000-0000-000069040000}"/>
    <cellStyle name="Moneda 2 2 9 2" xfId="881" xr:uid="{00000000-0005-0000-0000-00006A040000}"/>
    <cellStyle name="Moneda 2 2 9 3" xfId="882" xr:uid="{00000000-0005-0000-0000-00006B040000}"/>
    <cellStyle name="Moneda 2 2 9 4" xfId="883" xr:uid="{00000000-0005-0000-0000-00006C040000}"/>
    <cellStyle name="Moneda 2 20" xfId="884" xr:uid="{00000000-0005-0000-0000-00006D040000}"/>
    <cellStyle name="Moneda 2 20 2" xfId="885" xr:uid="{00000000-0005-0000-0000-00006E040000}"/>
    <cellStyle name="Moneda 2 20 3" xfId="886" xr:uid="{00000000-0005-0000-0000-00006F040000}"/>
    <cellStyle name="Moneda 2 20 4" xfId="887" xr:uid="{00000000-0005-0000-0000-000070040000}"/>
    <cellStyle name="Moneda 2 21" xfId="888" xr:uid="{00000000-0005-0000-0000-000071040000}"/>
    <cellStyle name="Moneda 2 21 2" xfId="889" xr:uid="{00000000-0005-0000-0000-000072040000}"/>
    <cellStyle name="Moneda 2 21 3" xfId="890" xr:uid="{00000000-0005-0000-0000-000073040000}"/>
    <cellStyle name="Moneda 2 21 4" xfId="891" xr:uid="{00000000-0005-0000-0000-000074040000}"/>
    <cellStyle name="Moneda 2 22" xfId="892" xr:uid="{00000000-0005-0000-0000-000075040000}"/>
    <cellStyle name="Moneda 2 22 2" xfId="893" xr:uid="{00000000-0005-0000-0000-000076040000}"/>
    <cellStyle name="Moneda 2 22 3" xfId="894" xr:uid="{00000000-0005-0000-0000-000077040000}"/>
    <cellStyle name="Moneda 2 22 4" xfId="895" xr:uid="{00000000-0005-0000-0000-000078040000}"/>
    <cellStyle name="Moneda 2 23" xfId="896" xr:uid="{00000000-0005-0000-0000-000079040000}"/>
    <cellStyle name="Moneda 2 23 2" xfId="897" xr:uid="{00000000-0005-0000-0000-00007A040000}"/>
    <cellStyle name="Moneda 2 23 3" xfId="898" xr:uid="{00000000-0005-0000-0000-00007B040000}"/>
    <cellStyle name="Moneda 2 23 4" xfId="899" xr:uid="{00000000-0005-0000-0000-00007C040000}"/>
    <cellStyle name="Moneda 2 24" xfId="900" xr:uid="{00000000-0005-0000-0000-00007D040000}"/>
    <cellStyle name="Moneda 2 24 2" xfId="901" xr:uid="{00000000-0005-0000-0000-00007E040000}"/>
    <cellStyle name="Moneda 2 24 3" xfId="902" xr:uid="{00000000-0005-0000-0000-00007F040000}"/>
    <cellStyle name="Moneda 2 24 4" xfId="903" xr:uid="{00000000-0005-0000-0000-000080040000}"/>
    <cellStyle name="Moneda 2 25" xfId="904" xr:uid="{00000000-0005-0000-0000-000081040000}"/>
    <cellStyle name="Moneda 2 26" xfId="905" xr:uid="{00000000-0005-0000-0000-000082040000}"/>
    <cellStyle name="Moneda 2 27" xfId="906" xr:uid="{00000000-0005-0000-0000-000083040000}"/>
    <cellStyle name="Moneda 2 28" xfId="2080" xr:uid="{00000000-0005-0000-0000-000084040000}"/>
    <cellStyle name="Moneda 2 3" xfId="907" xr:uid="{00000000-0005-0000-0000-000085040000}"/>
    <cellStyle name="Moneda 2 3 2" xfId="908" xr:uid="{00000000-0005-0000-0000-000086040000}"/>
    <cellStyle name="Moneda 2 3 2 2" xfId="909" xr:uid="{00000000-0005-0000-0000-000087040000}"/>
    <cellStyle name="Moneda 2 3 3" xfId="910" xr:uid="{00000000-0005-0000-0000-000088040000}"/>
    <cellStyle name="Moneda 2 3 4" xfId="911" xr:uid="{00000000-0005-0000-0000-000089040000}"/>
    <cellStyle name="Moneda 2 3 5" xfId="912" xr:uid="{00000000-0005-0000-0000-00008A040000}"/>
    <cellStyle name="Moneda 2 3 5 2" xfId="913" xr:uid="{00000000-0005-0000-0000-00008B040000}"/>
    <cellStyle name="Moneda 2 3 5 3" xfId="914" xr:uid="{00000000-0005-0000-0000-00008C040000}"/>
    <cellStyle name="Moneda 2 3 5 4" xfId="915" xr:uid="{00000000-0005-0000-0000-00008D040000}"/>
    <cellStyle name="Moneda 2 4" xfId="916" xr:uid="{00000000-0005-0000-0000-00008E040000}"/>
    <cellStyle name="Moneda 2 4 2" xfId="917" xr:uid="{00000000-0005-0000-0000-00008F040000}"/>
    <cellStyle name="Moneda 2 4 3" xfId="918" xr:uid="{00000000-0005-0000-0000-000090040000}"/>
    <cellStyle name="Moneda 2 4 4" xfId="919" xr:uid="{00000000-0005-0000-0000-000091040000}"/>
    <cellStyle name="Moneda 2 4 4 2" xfId="920" xr:uid="{00000000-0005-0000-0000-000092040000}"/>
    <cellStyle name="Moneda 2 4 4 3" xfId="921" xr:uid="{00000000-0005-0000-0000-000093040000}"/>
    <cellStyle name="Moneda 2 4 4 4" xfId="922" xr:uid="{00000000-0005-0000-0000-000094040000}"/>
    <cellStyle name="Moneda 2 5" xfId="923" xr:uid="{00000000-0005-0000-0000-000095040000}"/>
    <cellStyle name="Moneda 2 5 2" xfId="924" xr:uid="{00000000-0005-0000-0000-000096040000}"/>
    <cellStyle name="Moneda 2 5 3" xfId="925" xr:uid="{00000000-0005-0000-0000-000097040000}"/>
    <cellStyle name="Moneda 2 5 3 2" xfId="926" xr:uid="{00000000-0005-0000-0000-000098040000}"/>
    <cellStyle name="Moneda 2 5 3 3" xfId="927" xr:uid="{00000000-0005-0000-0000-000099040000}"/>
    <cellStyle name="Moneda 2 5 3 4" xfId="928" xr:uid="{00000000-0005-0000-0000-00009A040000}"/>
    <cellStyle name="Moneda 2 6" xfId="929" xr:uid="{00000000-0005-0000-0000-00009B040000}"/>
    <cellStyle name="Moneda 2 6 2" xfId="930" xr:uid="{00000000-0005-0000-0000-00009C040000}"/>
    <cellStyle name="Moneda 2 6 2 2" xfId="931" xr:uid="{00000000-0005-0000-0000-00009D040000}"/>
    <cellStyle name="Moneda 2 6 2 3" xfId="932" xr:uid="{00000000-0005-0000-0000-00009E040000}"/>
    <cellStyle name="Moneda 2 6 2 4" xfId="933" xr:uid="{00000000-0005-0000-0000-00009F040000}"/>
    <cellStyle name="Moneda 2 7" xfId="934" xr:uid="{00000000-0005-0000-0000-0000A0040000}"/>
    <cellStyle name="Moneda 2 7 2" xfId="935" xr:uid="{00000000-0005-0000-0000-0000A1040000}"/>
    <cellStyle name="Moneda 2 7 2 2" xfId="936" xr:uid="{00000000-0005-0000-0000-0000A2040000}"/>
    <cellStyle name="Moneda 2 7 2 3" xfId="937" xr:uid="{00000000-0005-0000-0000-0000A3040000}"/>
    <cellStyle name="Moneda 2 7 2 4" xfId="938" xr:uid="{00000000-0005-0000-0000-0000A4040000}"/>
    <cellStyle name="Moneda 2 8" xfId="939" xr:uid="{00000000-0005-0000-0000-0000A5040000}"/>
    <cellStyle name="Moneda 2 8 2" xfId="940" xr:uid="{00000000-0005-0000-0000-0000A6040000}"/>
    <cellStyle name="Moneda 2 8 3" xfId="941" xr:uid="{00000000-0005-0000-0000-0000A7040000}"/>
    <cellStyle name="Moneda 2 8 4" xfId="942" xr:uid="{00000000-0005-0000-0000-0000A8040000}"/>
    <cellStyle name="Moneda 2 9" xfId="943" xr:uid="{00000000-0005-0000-0000-0000A9040000}"/>
    <cellStyle name="Moneda 2 9 2" xfId="944" xr:uid="{00000000-0005-0000-0000-0000AA040000}"/>
    <cellStyle name="Moneda 2 9 3" xfId="945" xr:uid="{00000000-0005-0000-0000-0000AB040000}"/>
    <cellStyle name="Moneda 2 9 4" xfId="946" xr:uid="{00000000-0005-0000-0000-0000AC040000}"/>
    <cellStyle name="Moneda 20" xfId="947" xr:uid="{00000000-0005-0000-0000-0000AD040000}"/>
    <cellStyle name="Moneda 20 2" xfId="948" xr:uid="{00000000-0005-0000-0000-0000AE040000}"/>
    <cellStyle name="Moneda 20 2 2" xfId="949" xr:uid="{00000000-0005-0000-0000-0000AF040000}"/>
    <cellStyle name="Moneda 20 2 3" xfId="950" xr:uid="{00000000-0005-0000-0000-0000B0040000}"/>
    <cellStyle name="Moneda 20 2 4" xfId="951" xr:uid="{00000000-0005-0000-0000-0000B1040000}"/>
    <cellStyle name="Moneda 20 3" xfId="952" xr:uid="{00000000-0005-0000-0000-0000B2040000}"/>
    <cellStyle name="Moneda 20 3 2" xfId="953" xr:uid="{00000000-0005-0000-0000-0000B3040000}"/>
    <cellStyle name="Moneda 20 3 3" xfId="954" xr:uid="{00000000-0005-0000-0000-0000B4040000}"/>
    <cellStyle name="Moneda 20 3 4" xfId="955" xr:uid="{00000000-0005-0000-0000-0000B5040000}"/>
    <cellStyle name="Moneda 20 4" xfId="956" xr:uid="{00000000-0005-0000-0000-0000B6040000}"/>
    <cellStyle name="Moneda 20 5" xfId="957" xr:uid="{00000000-0005-0000-0000-0000B7040000}"/>
    <cellStyle name="Moneda 20 6" xfId="958" xr:uid="{00000000-0005-0000-0000-0000B8040000}"/>
    <cellStyle name="Moneda 21" xfId="959" xr:uid="{00000000-0005-0000-0000-0000B9040000}"/>
    <cellStyle name="Moneda 21 2" xfId="960" xr:uid="{00000000-0005-0000-0000-0000BA040000}"/>
    <cellStyle name="Moneda 21 2 2" xfId="961" xr:uid="{00000000-0005-0000-0000-0000BB040000}"/>
    <cellStyle name="Moneda 21 2 2 2" xfId="962" xr:uid="{00000000-0005-0000-0000-0000BC040000}"/>
    <cellStyle name="Moneda 21 2 3" xfId="963" xr:uid="{00000000-0005-0000-0000-0000BD040000}"/>
    <cellStyle name="Moneda 21 3" xfId="964" xr:uid="{00000000-0005-0000-0000-0000BE040000}"/>
    <cellStyle name="Moneda 21 3 2" xfId="965" xr:uid="{00000000-0005-0000-0000-0000BF040000}"/>
    <cellStyle name="Moneda 21 4" xfId="966" xr:uid="{00000000-0005-0000-0000-0000C0040000}"/>
    <cellStyle name="Moneda 21 4 2" xfId="967" xr:uid="{00000000-0005-0000-0000-0000C1040000}"/>
    <cellStyle name="Moneda 21 5" xfId="968" xr:uid="{00000000-0005-0000-0000-0000C2040000}"/>
    <cellStyle name="Moneda 22" xfId="969" xr:uid="{00000000-0005-0000-0000-0000C3040000}"/>
    <cellStyle name="Moneda 22 2" xfId="970" xr:uid="{00000000-0005-0000-0000-0000C4040000}"/>
    <cellStyle name="Moneda 22 2 2" xfId="971" xr:uid="{00000000-0005-0000-0000-0000C5040000}"/>
    <cellStyle name="Moneda 22 2 3" xfId="972" xr:uid="{00000000-0005-0000-0000-0000C6040000}"/>
    <cellStyle name="Moneda 22 2 4" xfId="973" xr:uid="{00000000-0005-0000-0000-0000C7040000}"/>
    <cellStyle name="Moneda 22 3" xfId="974" xr:uid="{00000000-0005-0000-0000-0000C8040000}"/>
    <cellStyle name="Moneda 22 3 2" xfId="975" xr:uid="{00000000-0005-0000-0000-0000C9040000}"/>
    <cellStyle name="Moneda 22 3 3" xfId="976" xr:uid="{00000000-0005-0000-0000-0000CA040000}"/>
    <cellStyle name="Moneda 22 3 4" xfId="977" xr:uid="{00000000-0005-0000-0000-0000CB040000}"/>
    <cellStyle name="Moneda 22 4" xfId="978" xr:uid="{00000000-0005-0000-0000-0000CC040000}"/>
    <cellStyle name="Moneda 22 5" xfId="979" xr:uid="{00000000-0005-0000-0000-0000CD040000}"/>
    <cellStyle name="Moneda 22 6" xfId="980" xr:uid="{00000000-0005-0000-0000-0000CE040000}"/>
    <cellStyle name="Moneda 23" xfId="981" xr:uid="{00000000-0005-0000-0000-0000CF040000}"/>
    <cellStyle name="Moneda 23 2" xfId="982" xr:uid="{00000000-0005-0000-0000-0000D0040000}"/>
    <cellStyle name="Moneda 23 2 2" xfId="983" xr:uid="{00000000-0005-0000-0000-0000D1040000}"/>
    <cellStyle name="Moneda 23 2 3" xfId="984" xr:uid="{00000000-0005-0000-0000-0000D2040000}"/>
    <cellStyle name="Moneda 23 2 4" xfId="985" xr:uid="{00000000-0005-0000-0000-0000D3040000}"/>
    <cellStyle name="Moneda 23 3" xfId="986" xr:uid="{00000000-0005-0000-0000-0000D4040000}"/>
    <cellStyle name="Moneda 23 3 2" xfId="987" xr:uid="{00000000-0005-0000-0000-0000D5040000}"/>
    <cellStyle name="Moneda 23 3 3" xfId="988" xr:uid="{00000000-0005-0000-0000-0000D6040000}"/>
    <cellStyle name="Moneda 23 3 4" xfId="989" xr:uid="{00000000-0005-0000-0000-0000D7040000}"/>
    <cellStyle name="Moneda 23 4" xfId="990" xr:uid="{00000000-0005-0000-0000-0000D8040000}"/>
    <cellStyle name="Moneda 23 5" xfId="991" xr:uid="{00000000-0005-0000-0000-0000D9040000}"/>
    <cellStyle name="Moneda 23 6" xfId="992" xr:uid="{00000000-0005-0000-0000-0000DA040000}"/>
    <cellStyle name="Moneda 24" xfId="993" xr:uid="{00000000-0005-0000-0000-0000DB040000}"/>
    <cellStyle name="Moneda 24 2" xfId="994" xr:uid="{00000000-0005-0000-0000-0000DC040000}"/>
    <cellStyle name="Moneda 24 3" xfId="995" xr:uid="{00000000-0005-0000-0000-0000DD040000}"/>
    <cellStyle name="Moneda 24 3 2" xfId="996" xr:uid="{00000000-0005-0000-0000-0000DE040000}"/>
    <cellStyle name="Moneda 24 3 3" xfId="997" xr:uid="{00000000-0005-0000-0000-0000DF040000}"/>
    <cellStyle name="Moneda 24 3 4" xfId="998" xr:uid="{00000000-0005-0000-0000-0000E0040000}"/>
    <cellStyle name="Moneda 25" xfId="999" xr:uid="{00000000-0005-0000-0000-0000E1040000}"/>
    <cellStyle name="Moneda 25 2" xfId="1000" xr:uid="{00000000-0005-0000-0000-0000E2040000}"/>
    <cellStyle name="Moneda 25 3" xfId="1001" xr:uid="{00000000-0005-0000-0000-0000E3040000}"/>
    <cellStyle name="Moneda 25 3 2" xfId="1002" xr:uid="{00000000-0005-0000-0000-0000E4040000}"/>
    <cellStyle name="Moneda 25 3 3" xfId="1003" xr:uid="{00000000-0005-0000-0000-0000E5040000}"/>
    <cellStyle name="Moneda 25 3 4" xfId="1004" xr:uid="{00000000-0005-0000-0000-0000E6040000}"/>
    <cellStyle name="Moneda 26" xfId="1005" xr:uid="{00000000-0005-0000-0000-0000E7040000}"/>
    <cellStyle name="Moneda 26 2" xfId="1006" xr:uid="{00000000-0005-0000-0000-0000E8040000}"/>
    <cellStyle name="Moneda 26 3" xfId="1007" xr:uid="{00000000-0005-0000-0000-0000E9040000}"/>
    <cellStyle name="Moneda 26 3 2" xfId="1008" xr:uid="{00000000-0005-0000-0000-0000EA040000}"/>
    <cellStyle name="Moneda 26 3 3" xfId="1009" xr:uid="{00000000-0005-0000-0000-0000EB040000}"/>
    <cellStyle name="Moneda 26 3 4" xfId="1010" xr:uid="{00000000-0005-0000-0000-0000EC040000}"/>
    <cellStyle name="Moneda 27" xfId="1011" xr:uid="{00000000-0005-0000-0000-0000ED040000}"/>
    <cellStyle name="Moneda 27 2" xfId="1012" xr:uid="{00000000-0005-0000-0000-0000EE040000}"/>
    <cellStyle name="Moneda 27 2 2" xfId="1013" xr:uid="{00000000-0005-0000-0000-0000EF040000}"/>
    <cellStyle name="Moneda 27 2 3" xfId="1014" xr:uid="{00000000-0005-0000-0000-0000F0040000}"/>
    <cellStyle name="Moneda 27 2 4" xfId="1015" xr:uid="{00000000-0005-0000-0000-0000F1040000}"/>
    <cellStyle name="Moneda 28" xfId="1016" xr:uid="{00000000-0005-0000-0000-0000F2040000}"/>
    <cellStyle name="Moneda 28 2" xfId="1017" xr:uid="{00000000-0005-0000-0000-0000F3040000}"/>
    <cellStyle name="Moneda 28 2 2" xfId="1018" xr:uid="{00000000-0005-0000-0000-0000F4040000}"/>
    <cellStyle name="Moneda 28 2 3" xfId="1019" xr:uid="{00000000-0005-0000-0000-0000F5040000}"/>
    <cellStyle name="Moneda 28 2 4" xfId="1020" xr:uid="{00000000-0005-0000-0000-0000F6040000}"/>
    <cellStyle name="Moneda 29" xfId="1021" xr:uid="{00000000-0005-0000-0000-0000F7040000}"/>
    <cellStyle name="Moneda 29 2" xfId="1022" xr:uid="{00000000-0005-0000-0000-0000F8040000}"/>
    <cellStyle name="Moneda 29 2 2" xfId="1023" xr:uid="{00000000-0005-0000-0000-0000F9040000}"/>
    <cellStyle name="Moneda 29 2 3" xfId="1024" xr:uid="{00000000-0005-0000-0000-0000FA040000}"/>
    <cellStyle name="Moneda 29 2 4" xfId="1025" xr:uid="{00000000-0005-0000-0000-0000FB040000}"/>
    <cellStyle name="Moneda 3" xfId="1026" xr:uid="{00000000-0005-0000-0000-0000FC040000}"/>
    <cellStyle name="Moneda 3 2" xfId="1027" xr:uid="{00000000-0005-0000-0000-0000FD040000}"/>
    <cellStyle name="Moneda 3 2 2" xfId="1028" xr:uid="{00000000-0005-0000-0000-0000FE040000}"/>
    <cellStyle name="Moneda 3 2 2 2" xfId="1029" xr:uid="{00000000-0005-0000-0000-0000FF040000}"/>
    <cellStyle name="Moneda 3 2 2 3" xfId="1030" xr:uid="{00000000-0005-0000-0000-000000050000}"/>
    <cellStyle name="Moneda 3 2 2 4" xfId="1031" xr:uid="{00000000-0005-0000-0000-000001050000}"/>
    <cellStyle name="Moneda 3 2 2 5" xfId="1032" xr:uid="{00000000-0005-0000-0000-000002050000}"/>
    <cellStyle name="Moneda 3 2 3" xfId="1033" xr:uid="{00000000-0005-0000-0000-000003050000}"/>
    <cellStyle name="Moneda 3 2 4" xfId="1034" xr:uid="{00000000-0005-0000-0000-000004050000}"/>
    <cellStyle name="Moneda 3 2 5" xfId="1035" xr:uid="{00000000-0005-0000-0000-000005050000}"/>
    <cellStyle name="Moneda 3 2 6" xfId="1036" xr:uid="{00000000-0005-0000-0000-000006050000}"/>
    <cellStyle name="Moneda 3 2 7" xfId="1037" xr:uid="{00000000-0005-0000-0000-000007050000}"/>
    <cellStyle name="Moneda 3 3" xfId="1038" xr:uid="{00000000-0005-0000-0000-000008050000}"/>
    <cellStyle name="Moneda 3 3 2" xfId="1039" xr:uid="{00000000-0005-0000-0000-000009050000}"/>
    <cellStyle name="Moneda 3 3 2 2" xfId="1040" xr:uid="{00000000-0005-0000-0000-00000A050000}"/>
    <cellStyle name="Moneda 3 3 2 3" xfId="1041" xr:uid="{00000000-0005-0000-0000-00000B050000}"/>
    <cellStyle name="Moneda 3 3 2 4" xfId="1042" xr:uid="{00000000-0005-0000-0000-00000C050000}"/>
    <cellStyle name="Moneda 3 3 3" xfId="1043" xr:uid="{00000000-0005-0000-0000-00000D050000}"/>
    <cellStyle name="Moneda 3 3 3 2" xfId="1044" xr:uid="{00000000-0005-0000-0000-00000E050000}"/>
    <cellStyle name="Moneda 3 3 3 2 2" xfId="1045" xr:uid="{00000000-0005-0000-0000-00000F050000}"/>
    <cellStyle name="Moneda 3 3 3 2 3" xfId="1046" xr:uid="{00000000-0005-0000-0000-000010050000}"/>
    <cellStyle name="Moneda 3 3 3 2 4" xfId="1047" xr:uid="{00000000-0005-0000-0000-000011050000}"/>
    <cellStyle name="Moneda 3 3 4" xfId="1048" xr:uid="{00000000-0005-0000-0000-000012050000}"/>
    <cellStyle name="Moneda 3 3 5" xfId="1049" xr:uid="{00000000-0005-0000-0000-000013050000}"/>
    <cellStyle name="Moneda 3 3 6" xfId="1050" xr:uid="{00000000-0005-0000-0000-000014050000}"/>
    <cellStyle name="Moneda 3 4" xfId="1051" xr:uid="{00000000-0005-0000-0000-000015050000}"/>
    <cellStyle name="Moneda 3 4 2" xfId="1052" xr:uid="{00000000-0005-0000-0000-000016050000}"/>
    <cellStyle name="Moneda 3 4 3" xfId="1053" xr:uid="{00000000-0005-0000-0000-000017050000}"/>
    <cellStyle name="Moneda 3 4 4" xfId="1054" xr:uid="{00000000-0005-0000-0000-000018050000}"/>
    <cellStyle name="Moneda 3 4 5" xfId="1055" xr:uid="{00000000-0005-0000-0000-000019050000}"/>
    <cellStyle name="Moneda 3 5" xfId="1056" xr:uid="{00000000-0005-0000-0000-00001A050000}"/>
    <cellStyle name="Moneda 3 5 2" xfId="1057" xr:uid="{00000000-0005-0000-0000-00001B050000}"/>
    <cellStyle name="Moneda 3 5 3" xfId="1058" xr:uid="{00000000-0005-0000-0000-00001C050000}"/>
    <cellStyle name="Moneda 3 5 4" xfId="1059" xr:uid="{00000000-0005-0000-0000-00001D050000}"/>
    <cellStyle name="Moneda 3 6" xfId="1060" xr:uid="{00000000-0005-0000-0000-00001E050000}"/>
    <cellStyle name="Moneda 3 6 2" xfId="1061" xr:uid="{00000000-0005-0000-0000-00001F050000}"/>
    <cellStyle name="Moneda 3 6 2 2" xfId="1062" xr:uid="{00000000-0005-0000-0000-000020050000}"/>
    <cellStyle name="Moneda 3 6 2 3" xfId="1063" xr:uid="{00000000-0005-0000-0000-000021050000}"/>
    <cellStyle name="Moneda 3 6 2 4" xfId="1064" xr:uid="{00000000-0005-0000-0000-000022050000}"/>
    <cellStyle name="Moneda 3 7" xfId="1065" xr:uid="{00000000-0005-0000-0000-000023050000}"/>
    <cellStyle name="Moneda 3 8" xfId="1066" xr:uid="{00000000-0005-0000-0000-000024050000}"/>
    <cellStyle name="Moneda 3 9" xfId="1067" xr:uid="{00000000-0005-0000-0000-000025050000}"/>
    <cellStyle name="Moneda 30" xfId="1068" xr:uid="{00000000-0005-0000-0000-000026050000}"/>
    <cellStyle name="Moneda 30 2" xfId="1069" xr:uid="{00000000-0005-0000-0000-000027050000}"/>
    <cellStyle name="Moneda 30 2 2" xfId="1070" xr:uid="{00000000-0005-0000-0000-000028050000}"/>
    <cellStyle name="Moneda 30 2 3" xfId="1071" xr:uid="{00000000-0005-0000-0000-000029050000}"/>
    <cellStyle name="Moneda 30 2 4" xfId="1072" xr:uid="{00000000-0005-0000-0000-00002A050000}"/>
    <cellStyle name="Moneda 31" xfId="1073" xr:uid="{00000000-0005-0000-0000-00002B050000}"/>
    <cellStyle name="Moneda 32" xfId="1074" xr:uid="{00000000-0005-0000-0000-00002C050000}"/>
    <cellStyle name="Moneda 33" xfId="1075" xr:uid="{00000000-0005-0000-0000-00002D050000}"/>
    <cellStyle name="Moneda 34" xfId="1076" xr:uid="{00000000-0005-0000-0000-00002E050000}"/>
    <cellStyle name="Moneda 35" xfId="1077" xr:uid="{00000000-0005-0000-0000-00002F050000}"/>
    <cellStyle name="Moneda 36" xfId="1078" xr:uid="{00000000-0005-0000-0000-000030050000}"/>
    <cellStyle name="Moneda 37" xfId="22" xr:uid="{00000000-0005-0000-0000-000031050000}"/>
    <cellStyle name="Moneda 38" xfId="2063" xr:uid="{00000000-0005-0000-0000-000032050000}"/>
    <cellStyle name="Moneda 39" xfId="2064" xr:uid="{00000000-0005-0000-0000-000033050000}"/>
    <cellStyle name="Moneda 4" xfId="1079" xr:uid="{00000000-0005-0000-0000-000034050000}"/>
    <cellStyle name="Moneda 4 2" xfId="1080" xr:uid="{00000000-0005-0000-0000-000035050000}"/>
    <cellStyle name="Moneda 4 2 2" xfId="1081" xr:uid="{00000000-0005-0000-0000-000036050000}"/>
    <cellStyle name="Moneda 4 2 2 2" xfId="1082" xr:uid="{00000000-0005-0000-0000-000037050000}"/>
    <cellStyle name="Moneda 4 2 2 2 2" xfId="1083" xr:uid="{00000000-0005-0000-0000-000038050000}"/>
    <cellStyle name="Moneda 4 2 2 3" xfId="1084" xr:uid="{00000000-0005-0000-0000-000039050000}"/>
    <cellStyle name="Moneda 4 2 3" xfId="1085" xr:uid="{00000000-0005-0000-0000-00003A050000}"/>
    <cellStyle name="Moneda 4 2 3 2" xfId="1086" xr:uid="{00000000-0005-0000-0000-00003B050000}"/>
    <cellStyle name="Moneda 4 2 4" xfId="1087" xr:uid="{00000000-0005-0000-0000-00003C050000}"/>
    <cellStyle name="Moneda 4 2 4 2" xfId="1088" xr:uid="{00000000-0005-0000-0000-00003D050000}"/>
    <cellStyle name="Moneda 4 2 5" xfId="1089" xr:uid="{00000000-0005-0000-0000-00003E050000}"/>
    <cellStyle name="Moneda 4 3" xfId="1090" xr:uid="{00000000-0005-0000-0000-00003F050000}"/>
    <cellStyle name="Moneda 4 3 2" xfId="1091" xr:uid="{00000000-0005-0000-0000-000040050000}"/>
    <cellStyle name="Moneda 4 3 2 2" xfId="1092" xr:uid="{00000000-0005-0000-0000-000041050000}"/>
    <cellStyle name="Moneda 4 3 3" xfId="1093" xr:uid="{00000000-0005-0000-0000-000042050000}"/>
    <cellStyle name="Moneda 4 4" xfId="1094" xr:uid="{00000000-0005-0000-0000-000043050000}"/>
    <cellStyle name="Moneda 4 4 2" xfId="1095" xr:uid="{00000000-0005-0000-0000-000044050000}"/>
    <cellStyle name="Moneda 4 5" xfId="1096" xr:uid="{00000000-0005-0000-0000-000045050000}"/>
    <cellStyle name="Moneda 4 5 2" xfId="1097" xr:uid="{00000000-0005-0000-0000-000046050000}"/>
    <cellStyle name="Moneda 4 6" xfId="1098" xr:uid="{00000000-0005-0000-0000-000047050000}"/>
    <cellStyle name="Moneda 4 7" xfId="1099" xr:uid="{00000000-0005-0000-0000-000048050000}"/>
    <cellStyle name="Moneda 40" xfId="2068" xr:uid="{00000000-0005-0000-0000-000049050000}"/>
    <cellStyle name="Moneda 41" xfId="2067" xr:uid="{00000000-0005-0000-0000-00004A050000}"/>
    <cellStyle name="Moneda 42" xfId="2071" xr:uid="{00000000-0005-0000-0000-00004B050000}"/>
    <cellStyle name="Moneda 43" xfId="2066" xr:uid="{00000000-0005-0000-0000-00004C050000}"/>
    <cellStyle name="Moneda 44" xfId="2070" xr:uid="{00000000-0005-0000-0000-00004D050000}"/>
    <cellStyle name="Moneda 45" xfId="2072" xr:uid="{00000000-0005-0000-0000-00004E050000}"/>
    <cellStyle name="Moneda 46" xfId="2074" xr:uid="{00000000-0005-0000-0000-00004F050000}"/>
    <cellStyle name="Moneda 47" xfId="2076" xr:uid="{00000000-0005-0000-0000-000050050000}"/>
    <cellStyle name="Moneda 48" xfId="2075" xr:uid="{00000000-0005-0000-0000-000051050000}"/>
    <cellStyle name="Moneda 49" xfId="2077" xr:uid="{00000000-0005-0000-0000-000052050000}"/>
    <cellStyle name="Moneda 5" xfId="1100" xr:uid="{00000000-0005-0000-0000-000053050000}"/>
    <cellStyle name="Moneda 5 10" xfId="1101" xr:uid="{00000000-0005-0000-0000-000054050000}"/>
    <cellStyle name="Moneda 5 10 2" xfId="1102" xr:uid="{00000000-0005-0000-0000-000055050000}"/>
    <cellStyle name="Moneda 5 10 3" xfId="1103" xr:uid="{00000000-0005-0000-0000-000056050000}"/>
    <cellStyle name="Moneda 5 10 4" xfId="1104" xr:uid="{00000000-0005-0000-0000-000057050000}"/>
    <cellStyle name="Moneda 5 11" xfId="1105" xr:uid="{00000000-0005-0000-0000-000058050000}"/>
    <cellStyle name="Moneda 5 11 2" xfId="1106" xr:uid="{00000000-0005-0000-0000-000059050000}"/>
    <cellStyle name="Moneda 5 11 3" xfId="1107" xr:uid="{00000000-0005-0000-0000-00005A050000}"/>
    <cellStyle name="Moneda 5 11 4" xfId="1108" xr:uid="{00000000-0005-0000-0000-00005B050000}"/>
    <cellStyle name="Moneda 5 12" xfId="1109" xr:uid="{00000000-0005-0000-0000-00005C050000}"/>
    <cellStyle name="Moneda 5 12 2" xfId="1110" xr:uid="{00000000-0005-0000-0000-00005D050000}"/>
    <cellStyle name="Moneda 5 12 3" xfId="1111" xr:uid="{00000000-0005-0000-0000-00005E050000}"/>
    <cellStyle name="Moneda 5 12 4" xfId="1112" xr:uid="{00000000-0005-0000-0000-00005F050000}"/>
    <cellStyle name="Moneda 5 13" xfId="1113" xr:uid="{00000000-0005-0000-0000-000060050000}"/>
    <cellStyle name="Moneda 5 13 2" xfId="1114" xr:uid="{00000000-0005-0000-0000-000061050000}"/>
    <cellStyle name="Moneda 5 13 3" xfId="1115" xr:uid="{00000000-0005-0000-0000-000062050000}"/>
    <cellStyle name="Moneda 5 13 4" xfId="1116" xr:uid="{00000000-0005-0000-0000-000063050000}"/>
    <cellStyle name="Moneda 5 14" xfId="1117" xr:uid="{00000000-0005-0000-0000-000064050000}"/>
    <cellStyle name="Moneda 5 14 2" xfId="1118" xr:uid="{00000000-0005-0000-0000-000065050000}"/>
    <cellStyle name="Moneda 5 14 3" xfId="1119" xr:uid="{00000000-0005-0000-0000-000066050000}"/>
    <cellStyle name="Moneda 5 14 4" xfId="1120" xr:uid="{00000000-0005-0000-0000-000067050000}"/>
    <cellStyle name="Moneda 5 15" xfId="1121" xr:uid="{00000000-0005-0000-0000-000068050000}"/>
    <cellStyle name="Moneda 5 15 2" xfId="1122" xr:uid="{00000000-0005-0000-0000-000069050000}"/>
    <cellStyle name="Moneda 5 15 3" xfId="1123" xr:uid="{00000000-0005-0000-0000-00006A050000}"/>
    <cellStyle name="Moneda 5 15 4" xfId="1124" xr:uid="{00000000-0005-0000-0000-00006B050000}"/>
    <cellStyle name="Moneda 5 16" xfId="1125" xr:uid="{00000000-0005-0000-0000-00006C050000}"/>
    <cellStyle name="Moneda 5 16 2" xfId="1126" xr:uid="{00000000-0005-0000-0000-00006D050000}"/>
    <cellStyle name="Moneda 5 16 3" xfId="1127" xr:uid="{00000000-0005-0000-0000-00006E050000}"/>
    <cellStyle name="Moneda 5 16 4" xfId="1128" xr:uid="{00000000-0005-0000-0000-00006F050000}"/>
    <cellStyle name="Moneda 5 17" xfId="1129" xr:uid="{00000000-0005-0000-0000-000070050000}"/>
    <cellStyle name="Moneda 5 17 2" xfId="1130" xr:uid="{00000000-0005-0000-0000-000071050000}"/>
    <cellStyle name="Moneda 5 17 3" xfId="1131" xr:uid="{00000000-0005-0000-0000-000072050000}"/>
    <cellStyle name="Moneda 5 17 4" xfId="1132" xr:uid="{00000000-0005-0000-0000-000073050000}"/>
    <cellStyle name="Moneda 5 18" xfId="1133" xr:uid="{00000000-0005-0000-0000-000074050000}"/>
    <cellStyle name="Moneda 5 18 2" xfId="1134" xr:uid="{00000000-0005-0000-0000-000075050000}"/>
    <cellStyle name="Moneda 5 18 3" xfId="1135" xr:uid="{00000000-0005-0000-0000-000076050000}"/>
    <cellStyle name="Moneda 5 18 4" xfId="1136" xr:uid="{00000000-0005-0000-0000-000077050000}"/>
    <cellStyle name="Moneda 5 19" xfId="1137" xr:uid="{00000000-0005-0000-0000-000078050000}"/>
    <cellStyle name="Moneda 5 19 2" xfId="1138" xr:uid="{00000000-0005-0000-0000-000079050000}"/>
    <cellStyle name="Moneda 5 19 3" xfId="1139" xr:uid="{00000000-0005-0000-0000-00007A050000}"/>
    <cellStyle name="Moneda 5 19 4" xfId="1140" xr:uid="{00000000-0005-0000-0000-00007B050000}"/>
    <cellStyle name="Moneda 5 2" xfId="1141" xr:uid="{00000000-0005-0000-0000-00007C050000}"/>
    <cellStyle name="Moneda 5 2 10" xfId="1142" xr:uid="{00000000-0005-0000-0000-00007D050000}"/>
    <cellStyle name="Moneda 5 2 10 2" xfId="1143" xr:uid="{00000000-0005-0000-0000-00007E050000}"/>
    <cellStyle name="Moneda 5 2 10 3" xfId="1144" xr:uid="{00000000-0005-0000-0000-00007F050000}"/>
    <cellStyle name="Moneda 5 2 10 4" xfId="1145" xr:uid="{00000000-0005-0000-0000-000080050000}"/>
    <cellStyle name="Moneda 5 2 11" xfId="1146" xr:uid="{00000000-0005-0000-0000-000081050000}"/>
    <cellStyle name="Moneda 5 2 11 2" xfId="1147" xr:uid="{00000000-0005-0000-0000-000082050000}"/>
    <cellStyle name="Moneda 5 2 11 3" xfId="1148" xr:uid="{00000000-0005-0000-0000-000083050000}"/>
    <cellStyle name="Moneda 5 2 11 4" xfId="1149" xr:uid="{00000000-0005-0000-0000-000084050000}"/>
    <cellStyle name="Moneda 5 2 12" xfId="1150" xr:uid="{00000000-0005-0000-0000-000085050000}"/>
    <cellStyle name="Moneda 5 2 12 2" xfId="1151" xr:uid="{00000000-0005-0000-0000-000086050000}"/>
    <cellStyle name="Moneda 5 2 12 3" xfId="1152" xr:uid="{00000000-0005-0000-0000-000087050000}"/>
    <cellStyle name="Moneda 5 2 12 4" xfId="1153" xr:uid="{00000000-0005-0000-0000-000088050000}"/>
    <cellStyle name="Moneda 5 2 13" xfId="1154" xr:uid="{00000000-0005-0000-0000-000089050000}"/>
    <cellStyle name="Moneda 5 2 13 2" xfId="1155" xr:uid="{00000000-0005-0000-0000-00008A050000}"/>
    <cellStyle name="Moneda 5 2 13 3" xfId="1156" xr:uid="{00000000-0005-0000-0000-00008B050000}"/>
    <cellStyle name="Moneda 5 2 13 4" xfId="1157" xr:uid="{00000000-0005-0000-0000-00008C050000}"/>
    <cellStyle name="Moneda 5 2 14" xfId="1158" xr:uid="{00000000-0005-0000-0000-00008D050000}"/>
    <cellStyle name="Moneda 5 2 14 2" xfId="1159" xr:uid="{00000000-0005-0000-0000-00008E050000}"/>
    <cellStyle name="Moneda 5 2 14 3" xfId="1160" xr:uid="{00000000-0005-0000-0000-00008F050000}"/>
    <cellStyle name="Moneda 5 2 14 4" xfId="1161" xr:uid="{00000000-0005-0000-0000-000090050000}"/>
    <cellStyle name="Moneda 5 2 15" xfId="1162" xr:uid="{00000000-0005-0000-0000-000091050000}"/>
    <cellStyle name="Moneda 5 2 15 2" xfId="1163" xr:uid="{00000000-0005-0000-0000-000092050000}"/>
    <cellStyle name="Moneda 5 2 15 3" xfId="1164" xr:uid="{00000000-0005-0000-0000-000093050000}"/>
    <cellStyle name="Moneda 5 2 15 4" xfId="1165" xr:uid="{00000000-0005-0000-0000-000094050000}"/>
    <cellStyle name="Moneda 5 2 16" xfId="1166" xr:uid="{00000000-0005-0000-0000-000095050000}"/>
    <cellStyle name="Moneda 5 2 16 2" xfId="1167" xr:uid="{00000000-0005-0000-0000-000096050000}"/>
    <cellStyle name="Moneda 5 2 16 3" xfId="1168" xr:uid="{00000000-0005-0000-0000-000097050000}"/>
    <cellStyle name="Moneda 5 2 16 4" xfId="1169" xr:uid="{00000000-0005-0000-0000-000098050000}"/>
    <cellStyle name="Moneda 5 2 17" xfId="1170" xr:uid="{00000000-0005-0000-0000-000099050000}"/>
    <cellStyle name="Moneda 5 2 17 2" xfId="1171" xr:uid="{00000000-0005-0000-0000-00009A050000}"/>
    <cellStyle name="Moneda 5 2 17 3" xfId="1172" xr:uid="{00000000-0005-0000-0000-00009B050000}"/>
    <cellStyle name="Moneda 5 2 17 4" xfId="1173" xr:uid="{00000000-0005-0000-0000-00009C050000}"/>
    <cellStyle name="Moneda 5 2 18" xfId="1174" xr:uid="{00000000-0005-0000-0000-00009D050000}"/>
    <cellStyle name="Moneda 5 2 18 2" xfId="1175" xr:uid="{00000000-0005-0000-0000-00009E050000}"/>
    <cellStyle name="Moneda 5 2 18 3" xfId="1176" xr:uid="{00000000-0005-0000-0000-00009F050000}"/>
    <cellStyle name="Moneda 5 2 18 4" xfId="1177" xr:uid="{00000000-0005-0000-0000-0000A0050000}"/>
    <cellStyle name="Moneda 5 2 19" xfId="1178" xr:uid="{00000000-0005-0000-0000-0000A1050000}"/>
    <cellStyle name="Moneda 5 2 19 2" xfId="1179" xr:uid="{00000000-0005-0000-0000-0000A2050000}"/>
    <cellStyle name="Moneda 5 2 19 3" xfId="1180" xr:uid="{00000000-0005-0000-0000-0000A3050000}"/>
    <cellStyle name="Moneda 5 2 19 4" xfId="1181" xr:uid="{00000000-0005-0000-0000-0000A4050000}"/>
    <cellStyle name="Moneda 5 2 2" xfId="1182" xr:uid="{00000000-0005-0000-0000-0000A5050000}"/>
    <cellStyle name="Moneda 5 2 2 2" xfId="1183" xr:uid="{00000000-0005-0000-0000-0000A6050000}"/>
    <cellStyle name="Moneda 5 2 2 2 2" xfId="1184" xr:uid="{00000000-0005-0000-0000-0000A7050000}"/>
    <cellStyle name="Moneda 5 2 2 3" xfId="1185" xr:uid="{00000000-0005-0000-0000-0000A8050000}"/>
    <cellStyle name="Moneda 5 2 2 4" xfId="1186" xr:uid="{00000000-0005-0000-0000-0000A9050000}"/>
    <cellStyle name="Moneda 5 2 2 4 2" xfId="1187" xr:uid="{00000000-0005-0000-0000-0000AA050000}"/>
    <cellStyle name="Moneda 5 2 2 4 3" xfId="1188" xr:uid="{00000000-0005-0000-0000-0000AB050000}"/>
    <cellStyle name="Moneda 5 2 2 4 4" xfId="1189" xr:uid="{00000000-0005-0000-0000-0000AC050000}"/>
    <cellStyle name="Moneda 5 2 2 5" xfId="1190" xr:uid="{00000000-0005-0000-0000-0000AD050000}"/>
    <cellStyle name="Moneda 5 2 2 6" xfId="1191" xr:uid="{00000000-0005-0000-0000-0000AE050000}"/>
    <cellStyle name="Moneda 5 2 2 7" xfId="1192" xr:uid="{00000000-0005-0000-0000-0000AF050000}"/>
    <cellStyle name="Moneda 5 2 2 8" xfId="1193" xr:uid="{00000000-0005-0000-0000-0000B0050000}"/>
    <cellStyle name="Moneda 5 2 20" xfId="1194" xr:uid="{00000000-0005-0000-0000-0000B1050000}"/>
    <cellStyle name="Moneda 5 2 20 2" xfId="1195" xr:uid="{00000000-0005-0000-0000-0000B2050000}"/>
    <cellStyle name="Moneda 5 2 20 3" xfId="1196" xr:uid="{00000000-0005-0000-0000-0000B3050000}"/>
    <cellStyle name="Moneda 5 2 20 4" xfId="1197" xr:uid="{00000000-0005-0000-0000-0000B4050000}"/>
    <cellStyle name="Moneda 5 2 21" xfId="1198" xr:uid="{00000000-0005-0000-0000-0000B5050000}"/>
    <cellStyle name="Moneda 5 2 21 2" xfId="1199" xr:uid="{00000000-0005-0000-0000-0000B6050000}"/>
    <cellStyle name="Moneda 5 2 21 3" xfId="1200" xr:uid="{00000000-0005-0000-0000-0000B7050000}"/>
    <cellStyle name="Moneda 5 2 21 4" xfId="1201" xr:uid="{00000000-0005-0000-0000-0000B8050000}"/>
    <cellStyle name="Moneda 5 2 22" xfId="1202" xr:uid="{00000000-0005-0000-0000-0000B9050000}"/>
    <cellStyle name="Moneda 5 2 22 2" xfId="1203" xr:uid="{00000000-0005-0000-0000-0000BA050000}"/>
    <cellStyle name="Moneda 5 2 22 3" xfId="1204" xr:uid="{00000000-0005-0000-0000-0000BB050000}"/>
    <cellStyle name="Moneda 5 2 22 4" xfId="1205" xr:uid="{00000000-0005-0000-0000-0000BC050000}"/>
    <cellStyle name="Moneda 5 2 23" xfId="1206" xr:uid="{00000000-0005-0000-0000-0000BD050000}"/>
    <cellStyle name="Moneda 5 2 23 2" xfId="1207" xr:uid="{00000000-0005-0000-0000-0000BE050000}"/>
    <cellStyle name="Moneda 5 2 23 3" xfId="1208" xr:uid="{00000000-0005-0000-0000-0000BF050000}"/>
    <cellStyle name="Moneda 5 2 23 4" xfId="1209" xr:uid="{00000000-0005-0000-0000-0000C0050000}"/>
    <cellStyle name="Moneda 5 2 24" xfId="1210" xr:uid="{00000000-0005-0000-0000-0000C1050000}"/>
    <cellStyle name="Moneda 5 2 25" xfId="1211" xr:uid="{00000000-0005-0000-0000-0000C2050000}"/>
    <cellStyle name="Moneda 5 2 26" xfId="1212" xr:uid="{00000000-0005-0000-0000-0000C3050000}"/>
    <cellStyle name="Moneda 5 2 27" xfId="1213" xr:uid="{00000000-0005-0000-0000-0000C4050000}"/>
    <cellStyle name="Moneda 5 2 3" xfId="1214" xr:uid="{00000000-0005-0000-0000-0000C5050000}"/>
    <cellStyle name="Moneda 5 2 3 2" xfId="1215" xr:uid="{00000000-0005-0000-0000-0000C6050000}"/>
    <cellStyle name="Moneda 5 2 3 3" xfId="1216" xr:uid="{00000000-0005-0000-0000-0000C7050000}"/>
    <cellStyle name="Moneda 5 2 3 3 2" xfId="1217" xr:uid="{00000000-0005-0000-0000-0000C8050000}"/>
    <cellStyle name="Moneda 5 2 3 3 3" xfId="1218" xr:uid="{00000000-0005-0000-0000-0000C9050000}"/>
    <cellStyle name="Moneda 5 2 3 3 4" xfId="1219" xr:uid="{00000000-0005-0000-0000-0000CA050000}"/>
    <cellStyle name="Moneda 5 2 3 4" xfId="1220" xr:uid="{00000000-0005-0000-0000-0000CB050000}"/>
    <cellStyle name="Moneda 5 2 3 5" xfId="1221" xr:uid="{00000000-0005-0000-0000-0000CC050000}"/>
    <cellStyle name="Moneda 5 2 3 6" xfId="1222" xr:uid="{00000000-0005-0000-0000-0000CD050000}"/>
    <cellStyle name="Moneda 5 2 3 7" xfId="1223" xr:uid="{00000000-0005-0000-0000-0000CE050000}"/>
    <cellStyle name="Moneda 5 2 4" xfId="1224" xr:uid="{00000000-0005-0000-0000-0000CF050000}"/>
    <cellStyle name="Moneda 5 2 4 2" xfId="1225" xr:uid="{00000000-0005-0000-0000-0000D0050000}"/>
    <cellStyle name="Moneda 5 2 4 3" xfId="1226" xr:uid="{00000000-0005-0000-0000-0000D1050000}"/>
    <cellStyle name="Moneda 5 2 4 3 2" xfId="1227" xr:uid="{00000000-0005-0000-0000-0000D2050000}"/>
    <cellStyle name="Moneda 5 2 4 3 3" xfId="1228" xr:uid="{00000000-0005-0000-0000-0000D3050000}"/>
    <cellStyle name="Moneda 5 2 4 3 4" xfId="1229" xr:uid="{00000000-0005-0000-0000-0000D4050000}"/>
    <cellStyle name="Moneda 5 2 5" xfId="1230" xr:uid="{00000000-0005-0000-0000-0000D5050000}"/>
    <cellStyle name="Moneda 5 2 5 2" xfId="1231" xr:uid="{00000000-0005-0000-0000-0000D6050000}"/>
    <cellStyle name="Moneda 5 2 5 2 2" xfId="1232" xr:uid="{00000000-0005-0000-0000-0000D7050000}"/>
    <cellStyle name="Moneda 5 2 5 2 3" xfId="1233" xr:uid="{00000000-0005-0000-0000-0000D8050000}"/>
    <cellStyle name="Moneda 5 2 5 2 4" xfId="1234" xr:uid="{00000000-0005-0000-0000-0000D9050000}"/>
    <cellStyle name="Moneda 5 2 6" xfId="1235" xr:uid="{00000000-0005-0000-0000-0000DA050000}"/>
    <cellStyle name="Moneda 5 2 6 2" xfId="1236" xr:uid="{00000000-0005-0000-0000-0000DB050000}"/>
    <cellStyle name="Moneda 5 2 6 3" xfId="1237" xr:uid="{00000000-0005-0000-0000-0000DC050000}"/>
    <cellStyle name="Moneda 5 2 6 4" xfId="1238" xr:uid="{00000000-0005-0000-0000-0000DD050000}"/>
    <cellStyle name="Moneda 5 2 7" xfId="1239" xr:uid="{00000000-0005-0000-0000-0000DE050000}"/>
    <cellStyle name="Moneda 5 2 7 2" xfId="1240" xr:uid="{00000000-0005-0000-0000-0000DF050000}"/>
    <cellStyle name="Moneda 5 2 7 3" xfId="1241" xr:uid="{00000000-0005-0000-0000-0000E0050000}"/>
    <cellStyle name="Moneda 5 2 7 4" xfId="1242" xr:uid="{00000000-0005-0000-0000-0000E1050000}"/>
    <cellStyle name="Moneda 5 2 8" xfId="1243" xr:uid="{00000000-0005-0000-0000-0000E2050000}"/>
    <cellStyle name="Moneda 5 2 8 2" xfId="1244" xr:uid="{00000000-0005-0000-0000-0000E3050000}"/>
    <cellStyle name="Moneda 5 2 8 3" xfId="1245" xr:uid="{00000000-0005-0000-0000-0000E4050000}"/>
    <cellStyle name="Moneda 5 2 8 4" xfId="1246" xr:uid="{00000000-0005-0000-0000-0000E5050000}"/>
    <cellStyle name="Moneda 5 2 9" xfId="1247" xr:uid="{00000000-0005-0000-0000-0000E6050000}"/>
    <cellStyle name="Moneda 5 2 9 2" xfId="1248" xr:uid="{00000000-0005-0000-0000-0000E7050000}"/>
    <cellStyle name="Moneda 5 2 9 3" xfId="1249" xr:uid="{00000000-0005-0000-0000-0000E8050000}"/>
    <cellStyle name="Moneda 5 2 9 4" xfId="1250" xr:uid="{00000000-0005-0000-0000-0000E9050000}"/>
    <cellStyle name="Moneda 5 20" xfId="1251" xr:uid="{00000000-0005-0000-0000-0000EA050000}"/>
    <cellStyle name="Moneda 5 20 2" xfId="1252" xr:uid="{00000000-0005-0000-0000-0000EB050000}"/>
    <cellStyle name="Moneda 5 20 3" xfId="1253" xr:uid="{00000000-0005-0000-0000-0000EC050000}"/>
    <cellStyle name="Moneda 5 20 4" xfId="1254" xr:uid="{00000000-0005-0000-0000-0000ED050000}"/>
    <cellStyle name="Moneda 5 21" xfId="1255" xr:uid="{00000000-0005-0000-0000-0000EE050000}"/>
    <cellStyle name="Moneda 5 21 2" xfId="1256" xr:uid="{00000000-0005-0000-0000-0000EF050000}"/>
    <cellStyle name="Moneda 5 21 3" xfId="1257" xr:uid="{00000000-0005-0000-0000-0000F0050000}"/>
    <cellStyle name="Moneda 5 21 4" xfId="1258" xr:uid="{00000000-0005-0000-0000-0000F1050000}"/>
    <cellStyle name="Moneda 5 22" xfId="1259" xr:uid="{00000000-0005-0000-0000-0000F2050000}"/>
    <cellStyle name="Moneda 5 22 2" xfId="1260" xr:uid="{00000000-0005-0000-0000-0000F3050000}"/>
    <cellStyle name="Moneda 5 22 3" xfId="1261" xr:uid="{00000000-0005-0000-0000-0000F4050000}"/>
    <cellStyle name="Moneda 5 22 4" xfId="1262" xr:uid="{00000000-0005-0000-0000-0000F5050000}"/>
    <cellStyle name="Moneda 5 23" xfId="1263" xr:uid="{00000000-0005-0000-0000-0000F6050000}"/>
    <cellStyle name="Moneda 5 23 2" xfId="1264" xr:uid="{00000000-0005-0000-0000-0000F7050000}"/>
    <cellStyle name="Moneda 5 23 3" xfId="1265" xr:uid="{00000000-0005-0000-0000-0000F8050000}"/>
    <cellStyle name="Moneda 5 23 4" xfId="1266" xr:uid="{00000000-0005-0000-0000-0000F9050000}"/>
    <cellStyle name="Moneda 5 24" xfId="1267" xr:uid="{00000000-0005-0000-0000-0000FA050000}"/>
    <cellStyle name="Moneda 5 24 2" xfId="1268" xr:uid="{00000000-0005-0000-0000-0000FB050000}"/>
    <cellStyle name="Moneda 5 24 3" xfId="1269" xr:uid="{00000000-0005-0000-0000-0000FC050000}"/>
    <cellStyle name="Moneda 5 24 4" xfId="1270" xr:uid="{00000000-0005-0000-0000-0000FD050000}"/>
    <cellStyle name="Moneda 5 25" xfId="1271" xr:uid="{00000000-0005-0000-0000-0000FE050000}"/>
    <cellStyle name="Moneda 5 25 2" xfId="1272" xr:uid="{00000000-0005-0000-0000-0000FF050000}"/>
    <cellStyle name="Moneda 5 25 3" xfId="1273" xr:uid="{00000000-0005-0000-0000-000000060000}"/>
    <cellStyle name="Moneda 5 25 4" xfId="1274" xr:uid="{00000000-0005-0000-0000-000001060000}"/>
    <cellStyle name="Moneda 5 26" xfId="1275" xr:uid="{00000000-0005-0000-0000-000002060000}"/>
    <cellStyle name="Moneda 5 26 2" xfId="1276" xr:uid="{00000000-0005-0000-0000-000003060000}"/>
    <cellStyle name="Moneda 5 26 3" xfId="1277" xr:uid="{00000000-0005-0000-0000-000004060000}"/>
    <cellStyle name="Moneda 5 26 4" xfId="1278" xr:uid="{00000000-0005-0000-0000-000005060000}"/>
    <cellStyle name="Moneda 5 27" xfId="1279" xr:uid="{00000000-0005-0000-0000-000006060000}"/>
    <cellStyle name="Moneda 5 27 2" xfId="1280" xr:uid="{00000000-0005-0000-0000-000007060000}"/>
    <cellStyle name="Moneda 5 27 3" xfId="1281" xr:uid="{00000000-0005-0000-0000-000008060000}"/>
    <cellStyle name="Moneda 5 27 4" xfId="1282" xr:uid="{00000000-0005-0000-0000-000009060000}"/>
    <cellStyle name="Moneda 5 28" xfId="1283" xr:uid="{00000000-0005-0000-0000-00000A060000}"/>
    <cellStyle name="Moneda 5 28 2" xfId="1284" xr:uid="{00000000-0005-0000-0000-00000B060000}"/>
    <cellStyle name="Moneda 5 28 3" xfId="1285" xr:uid="{00000000-0005-0000-0000-00000C060000}"/>
    <cellStyle name="Moneda 5 28 4" xfId="1286" xr:uid="{00000000-0005-0000-0000-00000D060000}"/>
    <cellStyle name="Moneda 5 3" xfId="1287" xr:uid="{00000000-0005-0000-0000-00000E060000}"/>
    <cellStyle name="Moneda 5 3 2" xfId="1288" xr:uid="{00000000-0005-0000-0000-00000F060000}"/>
    <cellStyle name="Moneda 5 3 2 2" xfId="1289" xr:uid="{00000000-0005-0000-0000-000010060000}"/>
    <cellStyle name="Moneda 5 3 2 3" xfId="1290" xr:uid="{00000000-0005-0000-0000-000011060000}"/>
    <cellStyle name="Moneda 5 3 2 4" xfId="1291" xr:uid="{00000000-0005-0000-0000-000012060000}"/>
    <cellStyle name="Moneda 5 3 2 5" xfId="1292" xr:uid="{00000000-0005-0000-0000-000013060000}"/>
    <cellStyle name="Moneda 5 3 2 6" xfId="1293" xr:uid="{00000000-0005-0000-0000-000014060000}"/>
    <cellStyle name="Moneda 5 3 2 7" xfId="1294" xr:uid="{00000000-0005-0000-0000-000015060000}"/>
    <cellStyle name="Moneda 5 3 3" xfId="1295" xr:uid="{00000000-0005-0000-0000-000016060000}"/>
    <cellStyle name="Moneda 5 3 3 2" xfId="1296" xr:uid="{00000000-0005-0000-0000-000017060000}"/>
    <cellStyle name="Moneda 5 3 3 3" xfId="1297" xr:uid="{00000000-0005-0000-0000-000018060000}"/>
    <cellStyle name="Moneda 5 3 3 4" xfId="1298" xr:uid="{00000000-0005-0000-0000-000019060000}"/>
    <cellStyle name="Moneda 5 3 3 5" xfId="1299" xr:uid="{00000000-0005-0000-0000-00001A060000}"/>
    <cellStyle name="Moneda 5 3 3 6" xfId="1300" xr:uid="{00000000-0005-0000-0000-00001B060000}"/>
    <cellStyle name="Moneda 5 3 4" xfId="1301" xr:uid="{00000000-0005-0000-0000-00001C060000}"/>
    <cellStyle name="Moneda 5 3 4 2" xfId="1302" xr:uid="{00000000-0005-0000-0000-00001D060000}"/>
    <cellStyle name="Moneda 5 3 4 3" xfId="1303" xr:uid="{00000000-0005-0000-0000-00001E060000}"/>
    <cellStyle name="Moneda 5 3 4 4" xfId="1304" xr:uid="{00000000-0005-0000-0000-00001F060000}"/>
    <cellStyle name="Moneda 5 3 5" xfId="1305" xr:uid="{00000000-0005-0000-0000-000020060000}"/>
    <cellStyle name="Moneda 5 3 6" xfId="1306" xr:uid="{00000000-0005-0000-0000-000021060000}"/>
    <cellStyle name="Moneda 5 3 7" xfId="1307" xr:uid="{00000000-0005-0000-0000-000022060000}"/>
    <cellStyle name="Moneda 5 3 8" xfId="1308" xr:uid="{00000000-0005-0000-0000-000023060000}"/>
    <cellStyle name="Moneda 5 4" xfId="1309" xr:uid="{00000000-0005-0000-0000-000024060000}"/>
    <cellStyle name="Moneda 5 4 2" xfId="1310" xr:uid="{00000000-0005-0000-0000-000025060000}"/>
    <cellStyle name="Moneda 5 4 2 2" xfId="1311" xr:uid="{00000000-0005-0000-0000-000026060000}"/>
    <cellStyle name="Moneda 5 4 2 3" xfId="1312" xr:uid="{00000000-0005-0000-0000-000027060000}"/>
    <cellStyle name="Moneda 5 4 2 4" xfId="1313" xr:uid="{00000000-0005-0000-0000-000028060000}"/>
    <cellStyle name="Moneda 5 4 2 5" xfId="1314" xr:uid="{00000000-0005-0000-0000-000029060000}"/>
    <cellStyle name="Moneda 5 4 2 6" xfId="1315" xr:uid="{00000000-0005-0000-0000-00002A060000}"/>
    <cellStyle name="Moneda 5 4 3" xfId="1316" xr:uid="{00000000-0005-0000-0000-00002B060000}"/>
    <cellStyle name="Moneda 5 4 3 2" xfId="1317" xr:uid="{00000000-0005-0000-0000-00002C060000}"/>
    <cellStyle name="Moneda 5 4 3 3" xfId="1318" xr:uid="{00000000-0005-0000-0000-00002D060000}"/>
    <cellStyle name="Moneda 5 4 3 4" xfId="1319" xr:uid="{00000000-0005-0000-0000-00002E060000}"/>
    <cellStyle name="Moneda 5 4 4" xfId="1320" xr:uid="{00000000-0005-0000-0000-00002F060000}"/>
    <cellStyle name="Moneda 5 4 5" xfId="1321" xr:uid="{00000000-0005-0000-0000-000030060000}"/>
    <cellStyle name="Moneda 5 4 6" xfId="1322" xr:uid="{00000000-0005-0000-0000-000031060000}"/>
    <cellStyle name="Moneda 5 4 7" xfId="1323" xr:uid="{00000000-0005-0000-0000-000032060000}"/>
    <cellStyle name="Moneda 5 5" xfId="1324" xr:uid="{00000000-0005-0000-0000-000033060000}"/>
    <cellStyle name="Moneda 5 5 2" xfId="1325" xr:uid="{00000000-0005-0000-0000-000034060000}"/>
    <cellStyle name="Moneda 5 5 2 2" xfId="1326" xr:uid="{00000000-0005-0000-0000-000035060000}"/>
    <cellStyle name="Moneda 5 5 2 3" xfId="1327" xr:uid="{00000000-0005-0000-0000-000036060000}"/>
    <cellStyle name="Moneda 5 5 2 4" xfId="1328" xr:uid="{00000000-0005-0000-0000-000037060000}"/>
    <cellStyle name="Moneda 5 5 2 5" xfId="1329" xr:uid="{00000000-0005-0000-0000-000038060000}"/>
    <cellStyle name="Moneda 5 5 2 6" xfId="1330" xr:uid="{00000000-0005-0000-0000-000039060000}"/>
    <cellStyle name="Moneda 5 5 3" xfId="1331" xr:uid="{00000000-0005-0000-0000-00003A060000}"/>
    <cellStyle name="Moneda 5 5 3 2" xfId="1332" xr:uid="{00000000-0005-0000-0000-00003B060000}"/>
    <cellStyle name="Moneda 5 5 3 3" xfId="1333" xr:uid="{00000000-0005-0000-0000-00003C060000}"/>
    <cellStyle name="Moneda 5 5 3 4" xfId="1334" xr:uid="{00000000-0005-0000-0000-00003D060000}"/>
    <cellStyle name="Moneda 5 5 4" xfId="1335" xr:uid="{00000000-0005-0000-0000-00003E060000}"/>
    <cellStyle name="Moneda 5 5 5" xfId="1336" xr:uid="{00000000-0005-0000-0000-00003F060000}"/>
    <cellStyle name="Moneda 5 5 6" xfId="1337" xr:uid="{00000000-0005-0000-0000-000040060000}"/>
    <cellStyle name="Moneda 5 5 7" xfId="1338" xr:uid="{00000000-0005-0000-0000-000041060000}"/>
    <cellStyle name="Moneda 5 6" xfId="1339" xr:uid="{00000000-0005-0000-0000-000042060000}"/>
    <cellStyle name="Moneda 5 6 2" xfId="1340" xr:uid="{00000000-0005-0000-0000-000043060000}"/>
    <cellStyle name="Moneda 5 6 2 2" xfId="1341" xr:uid="{00000000-0005-0000-0000-000044060000}"/>
    <cellStyle name="Moneda 5 6 2 3" xfId="1342" xr:uid="{00000000-0005-0000-0000-000045060000}"/>
    <cellStyle name="Moneda 5 6 2 4" xfId="1343" xr:uid="{00000000-0005-0000-0000-000046060000}"/>
    <cellStyle name="Moneda 5 7" xfId="1344" xr:uid="{00000000-0005-0000-0000-000047060000}"/>
    <cellStyle name="Moneda 5 7 2" xfId="1345" xr:uid="{00000000-0005-0000-0000-000048060000}"/>
    <cellStyle name="Moneda 5 7 3" xfId="1346" xr:uid="{00000000-0005-0000-0000-000049060000}"/>
    <cellStyle name="Moneda 5 7 4" xfId="1347" xr:uid="{00000000-0005-0000-0000-00004A060000}"/>
    <cellStyle name="Moneda 5 8" xfId="1348" xr:uid="{00000000-0005-0000-0000-00004B060000}"/>
    <cellStyle name="Moneda 5 8 2" xfId="1349" xr:uid="{00000000-0005-0000-0000-00004C060000}"/>
    <cellStyle name="Moneda 5 8 3" xfId="1350" xr:uid="{00000000-0005-0000-0000-00004D060000}"/>
    <cellStyle name="Moneda 5 8 4" xfId="1351" xr:uid="{00000000-0005-0000-0000-00004E060000}"/>
    <cellStyle name="Moneda 5 9" xfId="1352" xr:uid="{00000000-0005-0000-0000-00004F060000}"/>
    <cellStyle name="Moneda 5 9 2" xfId="1353" xr:uid="{00000000-0005-0000-0000-000050060000}"/>
    <cellStyle name="Moneda 5 9 3" xfId="1354" xr:uid="{00000000-0005-0000-0000-000051060000}"/>
    <cellStyle name="Moneda 5 9 4" xfId="1355" xr:uid="{00000000-0005-0000-0000-000052060000}"/>
    <cellStyle name="Moneda 50" xfId="2078" xr:uid="{00000000-0005-0000-0000-000053060000}"/>
    <cellStyle name="Moneda 51" xfId="2082" xr:uid="{00000000-0005-0000-0000-000054060000}"/>
    <cellStyle name="Moneda 52" xfId="2081" xr:uid="{00000000-0005-0000-0000-000055060000}"/>
    <cellStyle name="Moneda 53" xfId="2083" xr:uid="{00000000-0005-0000-0000-000056060000}"/>
    <cellStyle name="Moneda 54" xfId="2084" xr:uid="{00000000-0005-0000-0000-000057060000}"/>
    <cellStyle name="Moneda 55" xfId="2085" xr:uid="{00000000-0005-0000-0000-000058060000}"/>
    <cellStyle name="Moneda 56" xfId="2086" xr:uid="{00000000-0005-0000-0000-000059060000}"/>
    <cellStyle name="Moneda 57" xfId="2087" xr:uid="{00000000-0005-0000-0000-00005A060000}"/>
    <cellStyle name="Moneda 58" xfId="2097" xr:uid="{00000000-0005-0000-0000-00005B060000}"/>
    <cellStyle name="Moneda 59" xfId="2100" xr:uid="{00000000-0005-0000-0000-00005C060000}"/>
    <cellStyle name="Moneda 6" xfId="1356" xr:uid="{00000000-0005-0000-0000-00005D060000}"/>
    <cellStyle name="Moneda 6 2" xfId="1357" xr:uid="{00000000-0005-0000-0000-00005E060000}"/>
    <cellStyle name="Moneda 6 2 2" xfId="1358" xr:uid="{00000000-0005-0000-0000-00005F060000}"/>
    <cellStyle name="Moneda 6 2 3" xfId="1359" xr:uid="{00000000-0005-0000-0000-000060060000}"/>
    <cellStyle name="Moneda 6 2 4" xfId="1360" xr:uid="{00000000-0005-0000-0000-000061060000}"/>
    <cellStyle name="Moneda 6 3" xfId="1361" xr:uid="{00000000-0005-0000-0000-000062060000}"/>
    <cellStyle name="Moneda 6 3 2" xfId="1362" xr:uid="{00000000-0005-0000-0000-000063060000}"/>
    <cellStyle name="Moneda 6 3 3" xfId="1363" xr:uid="{00000000-0005-0000-0000-000064060000}"/>
    <cellStyle name="Moneda 6 3 4" xfId="1364" xr:uid="{00000000-0005-0000-0000-000065060000}"/>
    <cellStyle name="Moneda 6 4" xfId="1365" xr:uid="{00000000-0005-0000-0000-000066060000}"/>
    <cellStyle name="Moneda 6 5" xfId="1366" xr:uid="{00000000-0005-0000-0000-000067060000}"/>
    <cellStyle name="Moneda 6 6" xfId="1367" xr:uid="{00000000-0005-0000-0000-000068060000}"/>
    <cellStyle name="Moneda 6 7" xfId="1368" xr:uid="{00000000-0005-0000-0000-000069060000}"/>
    <cellStyle name="Moneda 60" xfId="2101" xr:uid="{00000000-0005-0000-0000-00006A060000}"/>
    <cellStyle name="Moneda 61" xfId="2102" xr:uid="{00000000-0005-0000-0000-00006B060000}"/>
    <cellStyle name="Moneda 62" xfId="2104" xr:uid="{00000000-0005-0000-0000-00006C060000}"/>
    <cellStyle name="Moneda 63" xfId="2105" xr:uid="{00000000-0005-0000-0000-00006D060000}"/>
    <cellStyle name="Moneda 64" xfId="12" xr:uid="{00000000-0005-0000-0000-00006E060000}"/>
    <cellStyle name="Moneda 65" xfId="2107" xr:uid="{00000000-0005-0000-0000-00006F060000}"/>
    <cellStyle name="Moneda 66" xfId="2369" xr:uid="{00000000-0005-0000-0000-000070060000}"/>
    <cellStyle name="Moneda 67" xfId="2114" xr:uid="{00000000-0005-0000-0000-000071060000}"/>
    <cellStyle name="Moneda 68" xfId="2353" xr:uid="{00000000-0005-0000-0000-000072060000}"/>
    <cellStyle name="Moneda 69" xfId="2128" xr:uid="{00000000-0005-0000-0000-000073060000}"/>
    <cellStyle name="Moneda 7" xfId="1369" xr:uid="{00000000-0005-0000-0000-000074060000}"/>
    <cellStyle name="Moneda 7 2" xfId="1370" xr:uid="{00000000-0005-0000-0000-000075060000}"/>
    <cellStyle name="Moneda 7 2 2" xfId="1371" xr:uid="{00000000-0005-0000-0000-000076060000}"/>
    <cellStyle name="Moneda 7 2 2 2" xfId="1372" xr:uid="{00000000-0005-0000-0000-000077060000}"/>
    <cellStyle name="Moneda 7 2 2 3" xfId="1373" xr:uid="{00000000-0005-0000-0000-000078060000}"/>
    <cellStyle name="Moneda 7 2 2 4" xfId="1374" xr:uid="{00000000-0005-0000-0000-000079060000}"/>
    <cellStyle name="Moneda 7 2 3" xfId="1375" xr:uid="{00000000-0005-0000-0000-00007A060000}"/>
    <cellStyle name="Moneda 7 2 4" xfId="1376" xr:uid="{00000000-0005-0000-0000-00007B060000}"/>
    <cellStyle name="Moneda 7 2 5" xfId="1377" xr:uid="{00000000-0005-0000-0000-00007C060000}"/>
    <cellStyle name="Moneda 7 2 6" xfId="1378" xr:uid="{00000000-0005-0000-0000-00007D060000}"/>
    <cellStyle name="Moneda 7 3" xfId="1379" xr:uid="{00000000-0005-0000-0000-00007E060000}"/>
    <cellStyle name="Moneda 7 3 2" xfId="1380" xr:uid="{00000000-0005-0000-0000-00007F060000}"/>
    <cellStyle name="Moneda 7 3 2 2" xfId="1381" xr:uid="{00000000-0005-0000-0000-000080060000}"/>
    <cellStyle name="Moneda 7 3 2 3" xfId="1382" xr:uid="{00000000-0005-0000-0000-000081060000}"/>
    <cellStyle name="Moneda 7 3 2 4" xfId="1383" xr:uid="{00000000-0005-0000-0000-000082060000}"/>
    <cellStyle name="Moneda 7 3 3" xfId="1384" xr:uid="{00000000-0005-0000-0000-000083060000}"/>
    <cellStyle name="Moneda 7 3 3 2" xfId="1385" xr:uid="{00000000-0005-0000-0000-000084060000}"/>
    <cellStyle name="Moneda 7 3 3 3" xfId="1386" xr:uid="{00000000-0005-0000-0000-000085060000}"/>
    <cellStyle name="Moneda 7 3 3 4" xfId="1387" xr:uid="{00000000-0005-0000-0000-000086060000}"/>
    <cellStyle name="Moneda 7 3 4" xfId="1388" xr:uid="{00000000-0005-0000-0000-000087060000}"/>
    <cellStyle name="Moneda 7 3 5" xfId="1389" xr:uid="{00000000-0005-0000-0000-000088060000}"/>
    <cellStyle name="Moneda 7 3 6" xfId="1390" xr:uid="{00000000-0005-0000-0000-000089060000}"/>
    <cellStyle name="Moneda 7 4" xfId="1391" xr:uid="{00000000-0005-0000-0000-00008A060000}"/>
    <cellStyle name="Moneda 7 4 2" xfId="1392" xr:uid="{00000000-0005-0000-0000-00008B060000}"/>
    <cellStyle name="Moneda 7 4 3" xfId="1393" xr:uid="{00000000-0005-0000-0000-00008C060000}"/>
    <cellStyle name="Moneda 7 4 4" xfId="1394" xr:uid="{00000000-0005-0000-0000-00008D060000}"/>
    <cellStyle name="Moneda 7 5" xfId="1395" xr:uid="{00000000-0005-0000-0000-00008E060000}"/>
    <cellStyle name="Moneda 7 5 2" xfId="1396" xr:uid="{00000000-0005-0000-0000-00008F060000}"/>
    <cellStyle name="Moneda 7 5 3" xfId="1397" xr:uid="{00000000-0005-0000-0000-000090060000}"/>
    <cellStyle name="Moneda 7 5 4" xfId="1398" xr:uid="{00000000-0005-0000-0000-000091060000}"/>
    <cellStyle name="Moneda 7 6" xfId="1399" xr:uid="{00000000-0005-0000-0000-000092060000}"/>
    <cellStyle name="Moneda 7 7" xfId="1400" xr:uid="{00000000-0005-0000-0000-000093060000}"/>
    <cellStyle name="Moneda 7 8" xfId="1401" xr:uid="{00000000-0005-0000-0000-000094060000}"/>
    <cellStyle name="Moneda 70" xfId="2320" xr:uid="{00000000-0005-0000-0000-000095060000}"/>
    <cellStyle name="Moneda 71" xfId="2202" xr:uid="{00000000-0005-0000-0000-000096060000}"/>
    <cellStyle name="Moneda 72" xfId="2352" xr:uid="{00000000-0005-0000-0000-000097060000}"/>
    <cellStyle name="Moneda 73" xfId="2414" xr:uid="{00000000-0005-0000-0000-000098060000}"/>
    <cellStyle name="Moneda 74" xfId="2379" xr:uid="{00000000-0005-0000-0000-000099060000}"/>
    <cellStyle name="Moneda 8" xfId="1402" xr:uid="{00000000-0005-0000-0000-00009A060000}"/>
    <cellStyle name="Moneda 8 2" xfId="1403" xr:uid="{00000000-0005-0000-0000-00009B060000}"/>
    <cellStyle name="Moneda 8 2 2" xfId="1404" xr:uid="{00000000-0005-0000-0000-00009C060000}"/>
    <cellStyle name="Moneda 8 2 2 2" xfId="1405" xr:uid="{00000000-0005-0000-0000-00009D060000}"/>
    <cellStyle name="Moneda 8 2 2 3" xfId="1406" xr:uid="{00000000-0005-0000-0000-00009E060000}"/>
    <cellStyle name="Moneda 8 2 2 4" xfId="1407" xr:uid="{00000000-0005-0000-0000-00009F060000}"/>
    <cellStyle name="Moneda 8 2 3" xfId="1408" xr:uid="{00000000-0005-0000-0000-0000A0060000}"/>
    <cellStyle name="Moneda 8 2 4" xfId="1409" xr:uid="{00000000-0005-0000-0000-0000A1060000}"/>
    <cellStyle name="Moneda 8 2 5" xfId="1410" xr:uid="{00000000-0005-0000-0000-0000A2060000}"/>
    <cellStyle name="Moneda 8 2 6" xfId="1411" xr:uid="{00000000-0005-0000-0000-0000A3060000}"/>
    <cellStyle name="Moneda 8 3" xfId="1412" xr:uid="{00000000-0005-0000-0000-0000A4060000}"/>
    <cellStyle name="Moneda 8 3 2" xfId="1413" xr:uid="{00000000-0005-0000-0000-0000A5060000}"/>
    <cellStyle name="Moneda 8 3 2 2" xfId="1414" xr:uid="{00000000-0005-0000-0000-0000A6060000}"/>
    <cellStyle name="Moneda 8 3 2 3" xfId="1415" xr:uid="{00000000-0005-0000-0000-0000A7060000}"/>
    <cellStyle name="Moneda 8 3 2 4" xfId="1416" xr:uid="{00000000-0005-0000-0000-0000A8060000}"/>
    <cellStyle name="Moneda 8 3 3" xfId="1417" xr:uid="{00000000-0005-0000-0000-0000A9060000}"/>
    <cellStyle name="Moneda 8 3 3 2" xfId="1418" xr:uid="{00000000-0005-0000-0000-0000AA060000}"/>
    <cellStyle name="Moneda 8 3 3 3" xfId="1419" xr:uid="{00000000-0005-0000-0000-0000AB060000}"/>
    <cellStyle name="Moneda 8 3 3 4" xfId="1420" xr:uid="{00000000-0005-0000-0000-0000AC060000}"/>
    <cellStyle name="Moneda 8 3 4" xfId="1421" xr:uid="{00000000-0005-0000-0000-0000AD060000}"/>
    <cellStyle name="Moneda 8 3 5" xfId="1422" xr:uid="{00000000-0005-0000-0000-0000AE060000}"/>
    <cellStyle name="Moneda 8 3 6" xfId="1423" xr:uid="{00000000-0005-0000-0000-0000AF060000}"/>
    <cellStyle name="Moneda 8 4" xfId="1424" xr:uid="{00000000-0005-0000-0000-0000B0060000}"/>
    <cellStyle name="Moneda 8 4 2" xfId="1425" xr:uid="{00000000-0005-0000-0000-0000B1060000}"/>
    <cellStyle name="Moneda 8 4 3" xfId="1426" xr:uid="{00000000-0005-0000-0000-0000B2060000}"/>
    <cellStyle name="Moneda 8 4 4" xfId="1427" xr:uid="{00000000-0005-0000-0000-0000B3060000}"/>
    <cellStyle name="Moneda 8 5" xfId="1428" xr:uid="{00000000-0005-0000-0000-0000B4060000}"/>
    <cellStyle name="Moneda 8 5 2" xfId="1429" xr:uid="{00000000-0005-0000-0000-0000B5060000}"/>
    <cellStyle name="Moneda 8 5 3" xfId="1430" xr:uid="{00000000-0005-0000-0000-0000B6060000}"/>
    <cellStyle name="Moneda 8 5 4" xfId="1431" xr:uid="{00000000-0005-0000-0000-0000B7060000}"/>
    <cellStyle name="Moneda 8 6" xfId="1432" xr:uid="{00000000-0005-0000-0000-0000B8060000}"/>
    <cellStyle name="Moneda 8 7" xfId="1433" xr:uid="{00000000-0005-0000-0000-0000B9060000}"/>
    <cellStyle name="Moneda 8 8" xfId="1434" xr:uid="{00000000-0005-0000-0000-0000BA060000}"/>
    <cellStyle name="Moneda 9" xfId="1435" xr:uid="{00000000-0005-0000-0000-0000BB060000}"/>
    <cellStyle name="Moneda 9 2" xfId="1436" xr:uid="{00000000-0005-0000-0000-0000BC060000}"/>
    <cellStyle name="Moneda 9 2 2" xfId="1437" xr:uid="{00000000-0005-0000-0000-0000BD060000}"/>
    <cellStyle name="Moneda 9 2 2 2" xfId="1438" xr:uid="{00000000-0005-0000-0000-0000BE060000}"/>
    <cellStyle name="Moneda 9 2 2 2 2" xfId="1439" xr:uid="{00000000-0005-0000-0000-0000BF060000}"/>
    <cellStyle name="Moneda 9 2 2 3" xfId="1440" xr:uid="{00000000-0005-0000-0000-0000C0060000}"/>
    <cellStyle name="Moneda 9 2 3" xfId="1441" xr:uid="{00000000-0005-0000-0000-0000C1060000}"/>
    <cellStyle name="Moneda 9 2 3 2" xfId="1442" xr:uid="{00000000-0005-0000-0000-0000C2060000}"/>
    <cellStyle name="Moneda 9 2 4" xfId="1443" xr:uid="{00000000-0005-0000-0000-0000C3060000}"/>
    <cellStyle name="Moneda 9 2 4 2" xfId="1444" xr:uid="{00000000-0005-0000-0000-0000C4060000}"/>
    <cellStyle name="Moneda 9 2 5" xfId="1445" xr:uid="{00000000-0005-0000-0000-0000C5060000}"/>
    <cellStyle name="Moneda 9 3" xfId="1446" xr:uid="{00000000-0005-0000-0000-0000C6060000}"/>
    <cellStyle name="Moneda 9 3 2" xfId="1447" xr:uid="{00000000-0005-0000-0000-0000C7060000}"/>
    <cellStyle name="Moneda 9 3 2 2" xfId="1448" xr:uid="{00000000-0005-0000-0000-0000C8060000}"/>
    <cellStyle name="Moneda 9 3 3" xfId="1449" xr:uid="{00000000-0005-0000-0000-0000C9060000}"/>
    <cellStyle name="Moneda 9 4" xfId="1450" xr:uid="{00000000-0005-0000-0000-0000CA060000}"/>
    <cellStyle name="Moneda 9 4 2" xfId="1451" xr:uid="{00000000-0005-0000-0000-0000CB060000}"/>
    <cellStyle name="Moneda 9 5" xfId="1452" xr:uid="{00000000-0005-0000-0000-0000CC060000}"/>
    <cellStyle name="Moneda 9 5 2" xfId="1453" xr:uid="{00000000-0005-0000-0000-0000CD060000}"/>
    <cellStyle name="Moneda 9 6" xfId="1454" xr:uid="{00000000-0005-0000-0000-0000CE060000}"/>
    <cellStyle name="Neutral" xfId="2479" builtinId="28" customBuiltin="1"/>
    <cellStyle name="Neutral 2" xfId="2523" xr:uid="{00000000-0005-0000-0000-0000D0060000}"/>
    <cellStyle name="Normal" xfId="0" builtinId="0"/>
    <cellStyle name="Normal 10" xfId="1455" xr:uid="{00000000-0005-0000-0000-0000D2060000}"/>
    <cellStyle name="Normal 10 2" xfId="1456" xr:uid="{00000000-0005-0000-0000-0000D3060000}"/>
    <cellStyle name="Normal 10 2 2" xfId="1457" xr:uid="{00000000-0005-0000-0000-0000D4060000}"/>
    <cellStyle name="Normal 10 2 3" xfId="1458" xr:uid="{00000000-0005-0000-0000-0000D5060000}"/>
    <cellStyle name="Normal 10 2 4" xfId="1459" xr:uid="{00000000-0005-0000-0000-0000D6060000}"/>
    <cellStyle name="Normal 10 2 5" xfId="1460" xr:uid="{00000000-0005-0000-0000-0000D7060000}"/>
    <cellStyle name="Normal 10 2 6" xfId="1461" xr:uid="{00000000-0005-0000-0000-0000D8060000}"/>
    <cellStyle name="Normal 10 3" xfId="1462" xr:uid="{00000000-0005-0000-0000-0000D9060000}"/>
    <cellStyle name="Normal 10 3 2" xfId="1463" xr:uid="{00000000-0005-0000-0000-0000DA060000}"/>
    <cellStyle name="Normal 10 3 3" xfId="1464" xr:uid="{00000000-0005-0000-0000-0000DB060000}"/>
    <cellStyle name="Normal 10 3 4" xfId="1465" xr:uid="{00000000-0005-0000-0000-0000DC060000}"/>
    <cellStyle name="Normal 10 4" xfId="1466" xr:uid="{00000000-0005-0000-0000-0000DD060000}"/>
    <cellStyle name="Normal 10 5" xfId="1467" xr:uid="{00000000-0005-0000-0000-0000DE060000}"/>
    <cellStyle name="Normal 10 6" xfId="1468" xr:uid="{00000000-0005-0000-0000-0000DF060000}"/>
    <cellStyle name="Normal 10 7" xfId="1469" xr:uid="{00000000-0005-0000-0000-0000E0060000}"/>
    <cellStyle name="Normal 10 8" xfId="1470" xr:uid="{00000000-0005-0000-0000-0000E1060000}"/>
    <cellStyle name="Normal 10 9" xfId="2530" xr:uid="{00000000-0005-0000-0000-0000E2060000}"/>
    <cellStyle name="Normal 11" xfId="1471" xr:uid="{00000000-0005-0000-0000-0000E3060000}"/>
    <cellStyle name="Normal 11 2" xfId="1472" xr:uid="{00000000-0005-0000-0000-0000E4060000}"/>
    <cellStyle name="Normal 11 2 2" xfId="1473" xr:uid="{00000000-0005-0000-0000-0000E5060000}"/>
    <cellStyle name="Normal 11 2 3" xfId="1474" xr:uid="{00000000-0005-0000-0000-0000E6060000}"/>
    <cellStyle name="Normal 11 2 4" xfId="1475" xr:uid="{00000000-0005-0000-0000-0000E7060000}"/>
    <cellStyle name="Normal 11 2 5" xfId="1476" xr:uid="{00000000-0005-0000-0000-0000E8060000}"/>
    <cellStyle name="Normal 11 2 6" xfId="1477" xr:uid="{00000000-0005-0000-0000-0000E9060000}"/>
    <cellStyle name="Normal 11 3" xfId="1478" xr:uid="{00000000-0005-0000-0000-0000EA060000}"/>
    <cellStyle name="Normal 11 3 2" xfId="1479" xr:uid="{00000000-0005-0000-0000-0000EB060000}"/>
    <cellStyle name="Normal 11 3 3" xfId="1480" xr:uid="{00000000-0005-0000-0000-0000EC060000}"/>
    <cellStyle name="Normal 11 3 4" xfId="1481" xr:uid="{00000000-0005-0000-0000-0000ED060000}"/>
    <cellStyle name="Normal 11 4" xfId="1482" xr:uid="{00000000-0005-0000-0000-0000EE060000}"/>
    <cellStyle name="Normal 11 5" xfId="1483" xr:uid="{00000000-0005-0000-0000-0000EF060000}"/>
    <cellStyle name="Normal 11 6" xfId="1484" xr:uid="{00000000-0005-0000-0000-0000F0060000}"/>
    <cellStyle name="Normal 12" xfId="1485" xr:uid="{00000000-0005-0000-0000-0000F1060000}"/>
    <cellStyle name="Normal 12 2" xfId="1486" xr:uid="{00000000-0005-0000-0000-0000F2060000}"/>
    <cellStyle name="Normal 12 2 2" xfId="1487" xr:uid="{00000000-0005-0000-0000-0000F3060000}"/>
    <cellStyle name="Normal 12 2 3" xfId="1488" xr:uid="{00000000-0005-0000-0000-0000F4060000}"/>
    <cellStyle name="Normal 12 2 4" xfId="1489" xr:uid="{00000000-0005-0000-0000-0000F5060000}"/>
    <cellStyle name="Normal 12 2 5" xfId="1490" xr:uid="{00000000-0005-0000-0000-0000F6060000}"/>
    <cellStyle name="Normal 12 2 6" xfId="1491" xr:uid="{00000000-0005-0000-0000-0000F7060000}"/>
    <cellStyle name="Normal 12 3" xfId="1492" xr:uid="{00000000-0005-0000-0000-0000F8060000}"/>
    <cellStyle name="Normal 12 3 2" xfId="1493" xr:uid="{00000000-0005-0000-0000-0000F9060000}"/>
    <cellStyle name="Normal 12 3 3" xfId="1494" xr:uid="{00000000-0005-0000-0000-0000FA060000}"/>
    <cellStyle name="Normal 12 3 4" xfId="1495" xr:uid="{00000000-0005-0000-0000-0000FB060000}"/>
    <cellStyle name="Normal 12 4" xfId="1496" xr:uid="{00000000-0005-0000-0000-0000FC060000}"/>
    <cellStyle name="Normal 12 5" xfId="1497" xr:uid="{00000000-0005-0000-0000-0000FD060000}"/>
    <cellStyle name="Normal 12 6" xfId="1498" xr:uid="{00000000-0005-0000-0000-0000FE060000}"/>
    <cellStyle name="Normal 13" xfId="1499" xr:uid="{00000000-0005-0000-0000-0000FF060000}"/>
    <cellStyle name="Normal 13 2" xfId="1500" xr:uid="{00000000-0005-0000-0000-000000070000}"/>
    <cellStyle name="Normal 13 3" xfId="1501" xr:uid="{00000000-0005-0000-0000-000001070000}"/>
    <cellStyle name="Normal 13 3 2" xfId="1502" xr:uid="{00000000-0005-0000-0000-000002070000}"/>
    <cellStyle name="Normal 13 3 3" xfId="1503" xr:uid="{00000000-0005-0000-0000-000003070000}"/>
    <cellStyle name="Normal 13 3 4" xfId="1504" xr:uid="{00000000-0005-0000-0000-000004070000}"/>
    <cellStyle name="Normal 13 4" xfId="1505" xr:uid="{00000000-0005-0000-0000-000005070000}"/>
    <cellStyle name="Normal 13 4 2" xfId="1506" xr:uid="{00000000-0005-0000-0000-000006070000}"/>
    <cellStyle name="Normal 13 4 3" xfId="1507" xr:uid="{00000000-0005-0000-0000-000007070000}"/>
    <cellStyle name="Normal 13 4 4" xfId="1508" xr:uid="{00000000-0005-0000-0000-000008070000}"/>
    <cellStyle name="Normal 13 5" xfId="1509" xr:uid="{00000000-0005-0000-0000-000009070000}"/>
    <cellStyle name="Normal 13 6" xfId="1510" xr:uid="{00000000-0005-0000-0000-00000A070000}"/>
    <cellStyle name="Normal 13 7" xfId="1511" xr:uid="{00000000-0005-0000-0000-00000B070000}"/>
    <cellStyle name="Normal 14" xfId="1512" xr:uid="{00000000-0005-0000-0000-00000C070000}"/>
    <cellStyle name="Normal 14 2" xfId="1513" xr:uid="{00000000-0005-0000-0000-00000D070000}"/>
    <cellStyle name="Normal 14 2 2" xfId="1514" xr:uid="{00000000-0005-0000-0000-00000E070000}"/>
    <cellStyle name="Normal 14 2 2 2" xfId="1515" xr:uid="{00000000-0005-0000-0000-00000F070000}"/>
    <cellStyle name="Normal 14 2 3" xfId="1516" xr:uid="{00000000-0005-0000-0000-000010070000}"/>
    <cellStyle name="Normal 15" xfId="1517" xr:uid="{00000000-0005-0000-0000-000011070000}"/>
    <cellStyle name="Normal 15 2" xfId="1518" xr:uid="{00000000-0005-0000-0000-000012070000}"/>
    <cellStyle name="Normal 15 3" xfId="1519" xr:uid="{00000000-0005-0000-0000-000013070000}"/>
    <cellStyle name="Normal 16" xfId="1520" xr:uid="{00000000-0005-0000-0000-000014070000}"/>
    <cellStyle name="Normal 17" xfId="3" xr:uid="{00000000-0005-0000-0000-000015070000}"/>
    <cellStyle name="Normal 17 2" xfId="1521" xr:uid="{00000000-0005-0000-0000-000016070000}"/>
    <cellStyle name="Normal 17 3" xfId="1522" xr:uid="{00000000-0005-0000-0000-000017070000}"/>
    <cellStyle name="Normal 17 4" xfId="1523" xr:uid="{00000000-0005-0000-0000-000018070000}"/>
    <cellStyle name="Normal 18" xfId="1524" xr:uid="{00000000-0005-0000-0000-000019070000}"/>
    <cellStyle name="Normal 19" xfId="1525" xr:uid="{00000000-0005-0000-0000-00001A070000}"/>
    <cellStyle name="Normal 19 2" xfId="1526" xr:uid="{00000000-0005-0000-0000-00001B070000}"/>
    <cellStyle name="Normal 2" xfId="20" xr:uid="{00000000-0005-0000-0000-00001C070000}"/>
    <cellStyle name="Normal 2 10" xfId="1528" xr:uid="{00000000-0005-0000-0000-00001D070000}"/>
    <cellStyle name="Normal 2 10 2" xfId="1529" xr:uid="{00000000-0005-0000-0000-00001E070000}"/>
    <cellStyle name="Normal 2 10 2 2" xfId="1530" xr:uid="{00000000-0005-0000-0000-00001F070000}"/>
    <cellStyle name="Normal 2 10 2 2 2" xfId="1531" xr:uid="{00000000-0005-0000-0000-000020070000}"/>
    <cellStyle name="Normal 2 10 2 2 2 2" xfId="1532" xr:uid="{00000000-0005-0000-0000-000021070000}"/>
    <cellStyle name="Normal 2 10 2 2 3" xfId="1533" xr:uid="{00000000-0005-0000-0000-000022070000}"/>
    <cellStyle name="Normal 2 10 2 3" xfId="1534" xr:uid="{00000000-0005-0000-0000-000023070000}"/>
    <cellStyle name="Normal 2 10 2 3 2" xfId="1535" xr:uid="{00000000-0005-0000-0000-000024070000}"/>
    <cellStyle name="Normal 2 10 2 4" xfId="1536" xr:uid="{00000000-0005-0000-0000-000025070000}"/>
    <cellStyle name="Normal 2 10 2 4 2" xfId="1537" xr:uid="{00000000-0005-0000-0000-000026070000}"/>
    <cellStyle name="Normal 2 10 2 5" xfId="1538" xr:uid="{00000000-0005-0000-0000-000027070000}"/>
    <cellStyle name="Normal 2 10 3" xfId="1539" xr:uid="{00000000-0005-0000-0000-000028070000}"/>
    <cellStyle name="Normal 2 10 3 2" xfId="1540" xr:uid="{00000000-0005-0000-0000-000029070000}"/>
    <cellStyle name="Normal 2 10 3 2 2" xfId="1541" xr:uid="{00000000-0005-0000-0000-00002A070000}"/>
    <cellStyle name="Normal 2 10 3 3" xfId="1542" xr:uid="{00000000-0005-0000-0000-00002B070000}"/>
    <cellStyle name="Normal 2 10 4" xfId="1543" xr:uid="{00000000-0005-0000-0000-00002C070000}"/>
    <cellStyle name="Normal 2 10 4 2" xfId="1544" xr:uid="{00000000-0005-0000-0000-00002D070000}"/>
    <cellStyle name="Normal 2 10 5" xfId="1545" xr:uid="{00000000-0005-0000-0000-00002E070000}"/>
    <cellStyle name="Normal 2 10 5 2" xfId="1546" xr:uid="{00000000-0005-0000-0000-00002F070000}"/>
    <cellStyle name="Normal 2 10 6" xfId="1547" xr:uid="{00000000-0005-0000-0000-000030070000}"/>
    <cellStyle name="Normal 2 11" xfId="1548" xr:uid="{00000000-0005-0000-0000-000031070000}"/>
    <cellStyle name="Normal 2 12" xfId="1549" xr:uid="{00000000-0005-0000-0000-000032070000}"/>
    <cellStyle name="Normal 2 13" xfId="1550" xr:uid="{00000000-0005-0000-0000-000033070000}"/>
    <cellStyle name="Normal 2 14" xfId="1551" xr:uid="{00000000-0005-0000-0000-000034070000}"/>
    <cellStyle name="Normal 2 15" xfId="1552" xr:uid="{00000000-0005-0000-0000-000035070000}"/>
    <cellStyle name="Normal 2 16" xfId="1553" xr:uid="{00000000-0005-0000-0000-000036070000}"/>
    <cellStyle name="Normal 2 16 2" xfId="1554" xr:uid="{00000000-0005-0000-0000-000037070000}"/>
    <cellStyle name="Normal 2 16 2 2" xfId="1555" xr:uid="{00000000-0005-0000-0000-000038070000}"/>
    <cellStyle name="Normal 2 16 2 2 2" xfId="1556" xr:uid="{00000000-0005-0000-0000-000039070000}"/>
    <cellStyle name="Normal 2 16 2 2 2 2" xfId="1557" xr:uid="{00000000-0005-0000-0000-00003A070000}"/>
    <cellStyle name="Normal 2 16 2 2 3" xfId="1558" xr:uid="{00000000-0005-0000-0000-00003B070000}"/>
    <cellStyle name="Normal 2 16 2 3" xfId="1559" xr:uid="{00000000-0005-0000-0000-00003C070000}"/>
    <cellStyle name="Normal 2 16 2 3 2" xfId="1560" xr:uid="{00000000-0005-0000-0000-00003D070000}"/>
    <cellStyle name="Normal 2 16 2 4" xfId="1561" xr:uid="{00000000-0005-0000-0000-00003E070000}"/>
    <cellStyle name="Normal 2 16 2 4 2" xfId="1562" xr:uid="{00000000-0005-0000-0000-00003F070000}"/>
    <cellStyle name="Normal 2 16 2 5" xfId="1563" xr:uid="{00000000-0005-0000-0000-000040070000}"/>
    <cellStyle name="Normal 2 16 3" xfId="1564" xr:uid="{00000000-0005-0000-0000-000041070000}"/>
    <cellStyle name="Normal 2 16 3 2" xfId="1565" xr:uid="{00000000-0005-0000-0000-000042070000}"/>
    <cellStyle name="Normal 2 16 3 2 2" xfId="1566" xr:uid="{00000000-0005-0000-0000-000043070000}"/>
    <cellStyle name="Normal 2 16 3 3" xfId="1567" xr:uid="{00000000-0005-0000-0000-000044070000}"/>
    <cellStyle name="Normal 2 16 4" xfId="1568" xr:uid="{00000000-0005-0000-0000-000045070000}"/>
    <cellStyle name="Normal 2 16 4 2" xfId="1569" xr:uid="{00000000-0005-0000-0000-000046070000}"/>
    <cellStyle name="Normal 2 16 5" xfId="1570" xr:uid="{00000000-0005-0000-0000-000047070000}"/>
    <cellStyle name="Normal 2 16 5 2" xfId="1571" xr:uid="{00000000-0005-0000-0000-000048070000}"/>
    <cellStyle name="Normal 2 16 6" xfId="1572" xr:uid="{00000000-0005-0000-0000-000049070000}"/>
    <cellStyle name="Normal 2 17" xfId="1573" xr:uid="{00000000-0005-0000-0000-00004A070000}"/>
    <cellStyle name="Normal 2 18" xfId="1574" xr:uid="{00000000-0005-0000-0000-00004B070000}"/>
    <cellStyle name="Normal 2 19" xfId="1575" xr:uid="{00000000-0005-0000-0000-00004C070000}"/>
    <cellStyle name="Normal 2 2" xfId="1576" xr:uid="{00000000-0005-0000-0000-00004D070000}"/>
    <cellStyle name="Normal 2 2 2" xfId="1577" xr:uid="{00000000-0005-0000-0000-00004E070000}"/>
    <cellStyle name="Normal 2 2 2 2" xfId="1578" xr:uid="{00000000-0005-0000-0000-00004F070000}"/>
    <cellStyle name="Normal 2 2 2 2 2" xfId="1579" xr:uid="{00000000-0005-0000-0000-000050070000}"/>
    <cellStyle name="Normal 2 2 2 2 2 2" xfId="1580" xr:uid="{00000000-0005-0000-0000-000051070000}"/>
    <cellStyle name="Normal 2 2 2 2 3" xfId="1581" xr:uid="{00000000-0005-0000-0000-000052070000}"/>
    <cellStyle name="Normal 2 2 2 3" xfId="1582" xr:uid="{00000000-0005-0000-0000-000053070000}"/>
    <cellStyle name="Normal 2 2 2 3 2" xfId="1583" xr:uid="{00000000-0005-0000-0000-000054070000}"/>
    <cellStyle name="Normal 2 2 2 4" xfId="1584" xr:uid="{00000000-0005-0000-0000-000055070000}"/>
    <cellStyle name="Normal 2 2 2 4 2" xfId="1585" xr:uid="{00000000-0005-0000-0000-000056070000}"/>
    <cellStyle name="Normal 2 2 2 5" xfId="1586" xr:uid="{00000000-0005-0000-0000-000057070000}"/>
    <cellStyle name="Normal 2 2 3" xfId="1587" xr:uid="{00000000-0005-0000-0000-000058070000}"/>
    <cellStyle name="Normal 2 2 3 2" xfId="1588" xr:uid="{00000000-0005-0000-0000-000059070000}"/>
    <cellStyle name="Normal 2 2 3 2 2" xfId="1589" xr:uid="{00000000-0005-0000-0000-00005A070000}"/>
    <cellStyle name="Normal 2 2 3 3" xfId="1590" xr:uid="{00000000-0005-0000-0000-00005B070000}"/>
    <cellStyle name="Normal 2 2 4" xfId="1591" xr:uid="{00000000-0005-0000-0000-00005C070000}"/>
    <cellStyle name="Normal 2 2 4 2" xfId="1592" xr:uid="{00000000-0005-0000-0000-00005D070000}"/>
    <cellStyle name="Normal 2 2 5" xfId="1593" xr:uid="{00000000-0005-0000-0000-00005E070000}"/>
    <cellStyle name="Normal 2 2 5 2" xfId="1594" xr:uid="{00000000-0005-0000-0000-00005F070000}"/>
    <cellStyle name="Normal 2 2 6" xfId="1595" xr:uid="{00000000-0005-0000-0000-000060070000}"/>
    <cellStyle name="Normal 2 2 7" xfId="1596" xr:uid="{00000000-0005-0000-0000-000061070000}"/>
    <cellStyle name="Normal 2 2 8" xfId="1597" xr:uid="{00000000-0005-0000-0000-000062070000}"/>
    <cellStyle name="Normal 2 2 9" xfId="1598" xr:uid="{00000000-0005-0000-0000-000063070000}"/>
    <cellStyle name="Normal 2 2_348" xfId="1599" xr:uid="{00000000-0005-0000-0000-000064070000}"/>
    <cellStyle name="Normal 2 20" xfId="1600" xr:uid="{00000000-0005-0000-0000-000065070000}"/>
    <cellStyle name="Normal 2 21" xfId="1601" xr:uid="{00000000-0005-0000-0000-000066070000}"/>
    <cellStyle name="Normal 2 22" xfId="1602" xr:uid="{00000000-0005-0000-0000-000067070000}"/>
    <cellStyle name="Normal 2 23" xfId="1603" xr:uid="{00000000-0005-0000-0000-000068070000}"/>
    <cellStyle name="Normal 2 24" xfId="1604" xr:uid="{00000000-0005-0000-0000-000069070000}"/>
    <cellStyle name="Normal 2 25" xfId="1605" xr:uid="{00000000-0005-0000-0000-00006A070000}"/>
    <cellStyle name="Normal 2 26" xfId="1606" xr:uid="{00000000-0005-0000-0000-00006B070000}"/>
    <cellStyle name="Normal 2 27" xfId="1607" xr:uid="{00000000-0005-0000-0000-00006C070000}"/>
    <cellStyle name="Normal 2 28" xfId="1608" xr:uid="{00000000-0005-0000-0000-00006D070000}"/>
    <cellStyle name="Normal 2 29" xfId="1609" xr:uid="{00000000-0005-0000-0000-00006E070000}"/>
    <cellStyle name="Normal 2 3" xfId="1610" xr:uid="{00000000-0005-0000-0000-00006F070000}"/>
    <cellStyle name="Normal 2 3 10" xfId="1611" xr:uid="{00000000-0005-0000-0000-000070070000}"/>
    <cellStyle name="Normal 2 3 11" xfId="1612" xr:uid="{00000000-0005-0000-0000-000071070000}"/>
    <cellStyle name="Normal 2 3 12" xfId="1613" xr:uid="{00000000-0005-0000-0000-000072070000}"/>
    <cellStyle name="Normal 2 3 13" xfId="1614" xr:uid="{00000000-0005-0000-0000-000073070000}"/>
    <cellStyle name="Normal 2 3 14" xfId="1615" xr:uid="{00000000-0005-0000-0000-000074070000}"/>
    <cellStyle name="Normal 2 3 15" xfId="1616" xr:uid="{00000000-0005-0000-0000-000075070000}"/>
    <cellStyle name="Normal 2 3 16" xfId="1617" xr:uid="{00000000-0005-0000-0000-000076070000}"/>
    <cellStyle name="Normal 2 3 17" xfId="1618" xr:uid="{00000000-0005-0000-0000-000077070000}"/>
    <cellStyle name="Normal 2 3 18" xfId="1619" xr:uid="{00000000-0005-0000-0000-000078070000}"/>
    <cellStyle name="Normal 2 3 19" xfId="1620" xr:uid="{00000000-0005-0000-0000-000079070000}"/>
    <cellStyle name="Normal 2 3 2" xfId="1621" xr:uid="{00000000-0005-0000-0000-00007A070000}"/>
    <cellStyle name="Normal 2 3 2 2" xfId="1622" xr:uid="{00000000-0005-0000-0000-00007B070000}"/>
    <cellStyle name="Normal 2 3 2 3" xfId="1623" xr:uid="{00000000-0005-0000-0000-00007C070000}"/>
    <cellStyle name="Normal 2 3 2 4" xfId="1624" xr:uid="{00000000-0005-0000-0000-00007D070000}"/>
    <cellStyle name="Normal 2 3 2 5" xfId="1625" xr:uid="{00000000-0005-0000-0000-00007E070000}"/>
    <cellStyle name="Normal 2 3 2 6" xfId="1626" xr:uid="{00000000-0005-0000-0000-00007F070000}"/>
    <cellStyle name="Normal 2 3 2 7" xfId="1627" xr:uid="{00000000-0005-0000-0000-000080070000}"/>
    <cellStyle name="Normal 2 3 20" xfId="1628" xr:uid="{00000000-0005-0000-0000-000081070000}"/>
    <cellStyle name="Normal 2 3 21" xfId="1629" xr:uid="{00000000-0005-0000-0000-000082070000}"/>
    <cellStyle name="Normal 2 3 22" xfId="1630" xr:uid="{00000000-0005-0000-0000-000083070000}"/>
    <cellStyle name="Normal 2 3 23" xfId="1631" xr:uid="{00000000-0005-0000-0000-000084070000}"/>
    <cellStyle name="Normal 2 3 24" xfId="1632" xr:uid="{00000000-0005-0000-0000-000085070000}"/>
    <cellStyle name="Normal 2 3 25" xfId="1633" xr:uid="{00000000-0005-0000-0000-000086070000}"/>
    <cellStyle name="Normal 2 3 26" xfId="1634" xr:uid="{00000000-0005-0000-0000-000087070000}"/>
    <cellStyle name="Normal 2 3 27" xfId="1635" xr:uid="{00000000-0005-0000-0000-000088070000}"/>
    <cellStyle name="Normal 2 3 3" xfId="1636" xr:uid="{00000000-0005-0000-0000-000089070000}"/>
    <cellStyle name="Normal 2 3 3 2" xfId="1637" xr:uid="{00000000-0005-0000-0000-00008A070000}"/>
    <cellStyle name="Normal 2 3 3 3" xfId="1638" xr:uid="{00000000-0005-0000-0000-00008B070000}"/>
    <cellStyle name="Normal 2 3 3 4" xfId="1639" xr:uid="{00000000-0005-0000-0000-00008C070000}"/>
    <cellStyle name="Normal 2 3 3 5" xfId="1640" xr:uid="{00000000-0005-0000-0000-00008D070000}"/>
    <cellStyle name="Normal 2 3 3 6" xfId="1641" xr:uid="{00000000-0005-0000-0000-00008E070000}"/>
    <cellStyle name="Normal 2 3 4" xfId="1642" xr:uid="{00000000-0005-0000-0000-00008F070000}"/>
    <cellStyle name="Normal 2 3 5" xfId="1643" xr:uid="{00000000-0005-0000-0000-000090070000}"/>
    <cellStyle name="Normal 2 3 6" xfId="1644" xr:uid="{00000000-0005-0000-0000-000091070000}"/>
    <cellStyle name="Normal 2 3 7" xfId="1645" xr:uid="{00000000-0005-0000-0000-000092070000}"/>
    <cellStyle name="Normal 2 3 8" xfId="1646" xr:uid="{00000000-0005-0000-0000-000093070000}"/>
    <cellStyle name="Normal 2 3 9" xfId="1647" xr:uid="{00000000-0005-0000-0000-000094070000}"/>
    <cellStyle name="Normal 2 30" xfId="1648" xr:uid="{00000000-0005-0000-0000-000095070000}"/>
    <cellStyle name="Normal 2 31" xfId="1649" xr:uid="{00000000-0005-0000-0000-000096070000}"/>
    <cellStyle name="Normal 2 32" xfId="1650" xr:uid="{00000000-0005-0000-0000-000097070000}"/>
    <cellStyle name="Normal 2 33" xfId="1651" xr:uid="{00000000-0005-0000-0000-000098070000}"/>
    <cellStyle name="Normal 2 34" xfId="1652" xr:uid="{00000000-0005-0000-0000-000099070000}"/>
    <cellStyle name="Normal 2 35" xfId="1653" xr:uid="{00000000-0005-0000-0000-00009A070000}"/>
    <cellStyle name="Normal 2 36" xfId="1527" xr:uid="{00000000-0005-0000-0000-00009B070000}"/>
    <cellStyle name="Normal 2 4" xfId="1654" xr:uid="{00000000-0005-0000-0000-00009C070000}"/>
    <cellStyle name="Normal 2 4 2" xfId="1655" xr:uid="{00000000-0005-0000-0000-00009D070000}"/>
    <cellStyle name="Normal 2 4 2 2" xfId="1656" xr:uid="{00000000-0005-0000-0000-00009E070000}"/>
    <cellStyle name="Normal 2 4 2 3" xfId="1657" xr:uid="{00000000-0005-0000-0000-00009F070000}"/>
    <cellStyle name="Normal 2 4 2 4" xfId="1658" xr:uid="{00000000-0005-0000-0000-0000A0070000}"/>
    <cellStyle name="Normal 2 4 2 5" xfId="1659" xr:uid="{00000000-0005-0000-0000-0000A1070000}"/>
    <cellStyle name="Normal 2 4 2 6" xfId="1660" xr:uid="{00000000-0005-0000-0000-0000A2070000}"/>
    <cellStyle name="Normal 2 4 3" xfId="1661" xr:uid="{00000000-0005-0000-0000-0000A3070000}"/>
    <cellStyle name="Normal 2 4 3 2" xfId="1662" xr:uid="{00000000-0005-0000-0000-0000A4070000}"/>
    <cellStyle name="Normal 2 4 3 3" xfId="1663" xr:uid="{00000000-0005-0000-0000-0000A5070000}"/>
    <cellStyle name="Normal 2 4 3 4" xfId="1664" xr:uid="{00000000-0005-0000-0000-0000A6070000}"/>
    <cellStyle name="Normal 2 4 3 5" xfId="1665" xr:uid="{00000000-0005-0000-0000-0000A7070000}"/>
    <cellStyle name="Normal 2 4 3 6" xfId="1666" xr:uid="{00000000-0005-0000-0000-0000A8070000}"/>
    <cellStyle name="Normal 2 4 4" xfId="1667" xr:uid="{00000000-0005-0000-0000-0000A9070000}"/>
    <cellStyle name="Normal 2 4 5" xfId="1668" xr:uid="{00000000-0005-0000-0000-0000AA070000}"/>
    <cellStyle name="Normal 2 4 6" xfId="1669" xr:uid="{00000000-0005-0000-0000-0000AB070000}"/>
    <cellStyle name="Normal 2 5" xfId="1670" xr:uid="{00000000-0005-0000-0000-0000AC070000}"/>
    <cellStyle name="Normal 2 5 2" xfId="1671" xr:uid="{00000000-0005-0000-0000-0000AD070000}"/>
    <cellStyle name="Normal 2 5 2 2" xfId="1672" xr:uid="{00000000-0005-0000-0000-0000AE070000}"/>
    <cellStyle name="Normal 2 5 2 3" xfId="1673" xr:uid="{00000000-0005-0000-0000-0000AF070000}"/>
    <cellStyle name="Normal 2 5 2 4" xfId="1674" xr:uid="{00000000-0005-0000-0000-0000B0070000}"/>
    <cellStyle name="Normal 2 5 2 5" xfId="1675" xr:uid="{00000000-0005-0000-0000-0000B1070000}"/>
    <cellStyle name="Normal 2 5 2 6" xfId="1676" xr:uid="{00000000-0005-0000-0000-0000B2070000}"/>
    <cellStyle name="Normal 2 5 3" xfId="1677" xr:uid="{00000000-0005-0000-0000-0000B3070000}"/>
    <cellStyle name="Normal 2 5 3 2" xfId="1678" xr:uid="{00000000-0005-0000-0000-0000B4070000}"/>
    <cellStyle name="Normal 2 5 3 3" xfId="1679" xr:uid="{00000000-0005-0000-0000-0000B5070000}"/>
    <cellStyle name="Normal 2 5 3 4" xfId="1680" xr:uid="{00000000-0005-0000-0000-0000B6070000}"/>
    <cellStyle name="Normal 2 5 3 5" xfId="1681" xr:uid="{00000000-0005-0000-0000-0000B7070000}"/>
    <cellStyle name="Normal 2 5 3 6" xfId="1682" xr:uid="{00000000-0005-0000-0000-0000B8070000}"/>
    <cellStyle name="Normal 2 5 4" xfId="1683" xr:uid="{00000000-0005-0000-0000-0000B9070000}"/>
    <cellStyle name="Normal 2 5 5" xfId="1684" xr:uid="{00000000-0005-0000-0000-0000BA070000}"/>
    <cellStyle name="Normal 2 5 6" xfId="1685" xr:uid="{00000000-0005-0000-0000-0000BB070000}"/>
    <cellStyle name="Normal 2 6" xfId="1686" xr:uid="{00000000-0005-0000-0000-0000BC070000}"/>
    <cellStyle name="Normal 2 6 2" xfId="1687" xr:uid="{00000000-0005-0000-0000-0000BD070000}"/>
    <cellStyle name="Normal 2 6 2 2" xfId="1688" xr:uid="{00000000-0005-0000-0000-0000BE070000}"/>
    <cellStyle name="Normal 2 6 2 3" xfId="1689" xr:uid="{00000000-0005-0000-0000-0000BF070000}"/>
    <cellStyle name="Normal 2 6 2 4" xfId="1690" xr:uid="{00000000-0005-0000-0000-0000C0070000}"/>
    <cellStyle name="Normal 2 6 2 5" xfId="1691" xr:uid="{00000000-0005-0000-0000-0000C1070000}"/>
    <cellStyle name="Normal 2 6 2 6" xfId="1692" xr:uid="{00000000-0005-0000-0000-0000C2070000}"/>
    <cellStyle name="Normal 2 6 3" xfId="1693" xr:uid="{00000000-0005-0000-0000-0000C3070000}"/>
    <cellStyle name="Normal 2 6 3 2" xfId="1694" xr:uid="{00000000-0005-0000-0000-0000C4070000}"/>
    <cellStyle name="Normal 2 6 3 3" xfId="1695" xr:uid="{00000000-0005-0000-0000-0000C5070000}"/>
    <cellStyle name="Normal 2 6 3 4" xfId="1696" xr:uid="{00000000-0005-0000-0000-0000C6070000}"/>
    <cellStyle name="Normal 2 6 4" xfId="1697" xr:uid="{00000000-0005-0000-0000-0000C7070000}"/>
    <cellStyle name="Normal 2 6 5" xfId="1698" xr:uid="{00000000-0005-0000-0000-0000C8070000}"/>
    <cellStyle name="Normal 2 6 6" xfId="1699" xr:uid="{00000000-0005-0000-0000-0000C9070000}"/>
    <cellStyle name="Normal 2 7" xfId="1700" xr:uid="{00000000-0005-0000-0000-0000CA070000}"/>
    <cellStyle name="Normal 2 8" xfId="1701" xr:uid="{00000000-0005-0000-0000-0000CB070000}"/>
    <cellStyle name="Normal 2 9" xfId="1702" xr:uid="{00000000-0005-0000-0000-0000CC070000}"/>
    <cellStyle name="Normal 2_348" xfId="1703" xr:uid="{00000000-0005-0000-0000-0000CD070000}"/>
    <cellStyle name="Normal 20" xfId="1704" xr:uid="{00000000-0005-0000-0000-0000CE070000}"/>
    <cellStyle name="Normal 21" xfId="2515" xr:uid="{00000000-0005-0000-0000-0000CF070000}"/>
    <cellStyle name="Normal 3" xfId="1705" xr:uid="{00000000-0005-0000-0000-0000D0070000}"/>
    <cellStyle name="Normal 3 10" xfId="1706" xr:uid="{00000000-0005-0000-0000-0000D1070000}"/>
    <cellStyle name="Normal 3 11" xfId="1707" xr:uid="{00000000-0005-0000-0000-0000D2070000}"/>
    <cellStyle name="Normal 3 2" xfId="1708" xr:uid="{00000000-0005-0000-0000-0000D3070000}"/>
    <cellStyle name="Normal 3 2 2" xfId="1709" xr:uid="{00000000-0005-0000-0000-0000D4070000}"/>
    <cellStyle name="Normal 3 2 2 2" xfId="1710" xr:uid="{00000000-0005-0000-0000-0000D5070000}"/>
    <cellStyle name="Normal 3 2 2 2 2" xfId="1711" xr:uid="{00000000-0005-0000-0000-0000D6070000}"/>
    <cellStyle name="Normal 3 2 2 2 3" xfId="2517" xr:uid="{00000000-0005-0000-0000-0000D7070000}"/>
    <cellStyle name="Normal 3 2 2 3" xfId="1712" xr:uid="{00000000-0005-0000-0000-0000D8070000}"/>
    <cellStyle name="Normal 3 2 3" xfId="1713" xr:uid="{00000000-0005-0000-0000-0000D9070000}"/>
    <cellStyle name="Normal 3 2 3 2" xfId="1714" xr:uid="{00000000-0005-0000-0000-0000DA070000}"/>
    <cellStyle name="Normal 3 2 4" xfId="1715" xr:uid="{00000000-0005-0000-0000-0000DB070000}"/>
    <cellStyle name="Normal 3 2 4 2" xfId="1716" xr:uid="{00000000-0005-0000-0000-0000DC070000}"/>
    <cellStyle name="Normal 3 2 5" xfId="1717" xr:uid="{00000000-0005-0000-0000-0000DD070000}"/>
    <cellStyle name="Normal 3 2 6" xfId="1718" xr:uid="{00000000-0005-0000-0000-0000DE070000}"/>
    <cellStyle name="Normal 3 2 7" xfId="1719" xr:uid="{00000000-0005-0000-0000-0000DF070000}"/>
    <cellStyle name="Normal 3 2 8" xfId="1720" xr:uid="{00000000-0005-0000-0000-0000E0070000}"/>
    <cellStyle name="Normal 3 2 9" xfId="2516" xr:uid="{00000000-0005-0000-0000-0000E1070000}"/>
    <cellStyle name="Normal 3 3" xfId="1721" xr:uid="{00000000-0005-0000-0000-0000E2070000}"/>
    <cellStyle name="Normal 3 3 2" xfId="1722" xr:uid="{00000000-0005-0000-0000-0000E3070000}"/>
    <cellStyle name="Normal 3 3 2 2" xfId="1723" xr:uid="{00000000-0005-0000-0000-0000E4070000}"/>
    <cellStyle name="Normal 3 3 3" xfId="1724" xr:uid="{00000000-0005-0000-0000-0000E5070000}"/>
    <cellStyle name="Normal 3 3 4" xfId="1725" xr:uid="{00000000-0005-0000-0000-0000E6070000}"/>
    <cellStyle name="Normal 3 3 5" xfId="1726" xr:uid="{00000000-0005-0000-0000-0000E7070000}"/>
    <cellStyle name="Normal 3 3 6" xfId="1727" xr:uid="{00000000-0005-0000-0000-0000E8070000}"/>
    <cellStyle name="Normal 3 3 7" xfId="1728" xr:uid="{00000000-0005-0000-0000-0000E9070000}"/>
    <cellStyle name="Normal 3 4" xfId="1729" xr:uid="{00000000-0005-0000-0000-0000EA070000}"/>
    <cellStyle name="Normal 3 4 2" xfId="1730" xr:uid="{00000000-0005-0000-0000-0000EB070000}"/>
    <cellStyle name="Normal 3 4 3" xfId="1731" xr:uid="{00000000-0005-0000-0000-0000EC070000}"/>
    <cellStyle name="Normal 3 4 4" xfId="1732" xr:uid="{00000000-0005-0000-0000-0000ED070000}"/>
    <cellStyle name="Normal 3 4 5" xfId="1733" xr:uid="{00000000-0005-0000-0000-0000EE070000}"/>
    <cellStyle name="Normal 3 5" xfId="1734" xr:uid="{00000000-0005-0000-0000-0000EF070000}"/>
    <cellStyle name="Normal 3 5 2" xfId="1735" xr:uid="{00000000-0005-0000-0000-0000F0070000}"/>
    <cellStyle name="Normal 3 5 3" xfId="1736" xr:uid="{00000000-0005-0000-0000-0000F1070000}"/>
    <cellStyle name="Normal 3 5 4" xfId="1737" xr:uid="{00000000-0005-0000-0000-0000F2070000}"/>
    <cellStyle name="Normal 3 5 5" xfId="1738" xr:uid="{00000000-0005-0000-0000-0000F3070000}"/>
    <cellStyle name="Normal 3 6" xfId="1739" xr:uid="{00000000-0005-0000-0000-0000F4070000}"/>
    <cellStyle name="Normal 3 6 2" xfId="1740" xr:uid="{00000000-0005-0000-0000-0000F5070000}"/>
    <cellStyle name="Normal 3 6 3" xfId="1741" xr:uid="{00000000-0005-0000-0000-0000F6070000}"/>
    <cellStyle name="Normal 3 6 4" xfId="1742" xr:uid="{00000000-0005-0000-0000-0000F7070000}"/>
    <cellStyle name="Normal 3 7" xfId="1743" xr:uid="{00000000-0005-0000-0000-0000F8070000}"/>
    <cellStyle name="Normal 3 8" xfId="1744" xr:uid="{00000000-0005-0000-0000-0000F9070000}"/>
    <cellStyle name="Normal 3 9" xfId="1745" xr:uid="{00000000-0005-0000-0000-0000FA070000}"/>
    <cellStyle name="Normal 3_348" xfId="1746" xr:uid="{00000000-0005-0000-0000-0000FB070000}"/>
    <cellStyle name="Normal 32" xfId="1747" xr:uid="{00000000-0005-0000-0000-0000FC070000}"/>
    <cellStyle name="Normal 32 2" xfId="1748" xr:uid="{00000000-0005-0000-0000-0000FD070000}"/>
    <cellStyle name="Normal 32 3" xfId="1749" xr:uid="{00000000-0005-0000-0000-0000FE070000}"/>
    <cellStyle name="Normal 32 4" xfId="1750" xr:uid="{00000000-0005-0000-0000-0000FF070000}"/>
    <cellStyle name="Normal 38" xfId="1751" xr:uid="{00000000-0005-0000-0000-000000080000}"/>
    <cellStyle name="Normal 38 2" xfId="1752" xr:uid="{00000000-0005-0000-0000-000001080000}"/>
    <cellStyle name="Normal 38 3" xfId="1753" xr:uid="{00000000-0005-0000-0000-000002080000}"/>
    <cellStyle name="Normal 38 4" xfId="1754" xr:uid="{00000000-0005-0000-0000-000003080000}"/>
    <cellStyle name="Normal 4" xfId="1755" xr:uid="{00000000-0005-0000-0000-000004080000}"/>
    <cellStyle name="Normal 4 10" xfId="1756" xr:uid="{00000000-0005-0000-0000-000005080000}"/>
    <cellStyle name="Normal 4 11" xfId="1757" xr:uid="{00000000-0005-0000-0000-000006080000}"/>
    <cellStyle name="Normal 4 12" xfId="1758" xr:uid="{00000000-0005-0000-0000-000007080000}"/>
    <cellStyle name="Normal 4 2" xfId="1759" xr:uid="{00000000-0005-0000-0000-000008080000}"/>
    <cellStyle name="Normal 4 2 2" xfId="1760" xr:uid="{00000000-0005-0000-0000-000009080000}"/>
    <cellStyle name="Normal 4 2 2 2" xfId="1761" xr:uid="{00000000-0005-0000-0000-00000A080000}"/>
    <cellStyle name="Normal 4 2 2 2 2" xfId="1762" xr:uid="{00000000-0005-0000-0000-00000B080000}"/>
    <cellStyle name="Normal 4 2 2 2 2 2" xfId="1763" xr:uid="{00000000-0005-0000-0000-00000C080000}"/>
    <cellStyle name="Normal 4 2 2 2 3" xfId="1764" xr:uid="{00000000-0005-0000-0000-00000D080000}"/>
    <cellStyle name="Normal 4 2 2 3" xfId="1765" xr:uid="{00000000-0005-0000-0000-00000E080000}"/>
    <cellStyle name="Normal 4 2 2 3 2" xfId="1766" xr:uid="{00000000-0005-0000-0000-00000F080000}"/>
    <cellStyle name="Normal 4 2 2 4" xfId="1767" xr:uid="{00000000-0005-0000-0000-000010080000}"/>
    <cellStyle name="Normal 4 2 2 4 2" xfId="1768" xr:uid="{00000000-0005-0000-0000-000011080000}"/>
    <cellStyle name="Normal 4 2 2 5" xfId="1769" xr:uid="{00000000-0005-0000-0000-000012080000}"/>
    <cellStyle name="Normal 4 2 3" xfId="1770" xr:uid="{00000000-0005-0000-0000-000013080000}"/>
    <cellStyle name="Normal 4 2 3 2" xfId="1771" xr:uid="{00000000-0005-0000-0000-000014080000}"/>
    <cellStyle name="Normal 4 2 3 2 2" xfId="1772" xr:uid="{00000000-0005-0000-0000-000015080000}"/>
    <cellStyle name="Normal 4 2 3 3" xfId="1773" xr:uid="{00000000-0005-0000-0000-000016080000}"/>
    <cellStyle name="Normal 4 2 4" xfId="1774" xr:uid="{00000000-0005-0000-0000-000017080000}"/>
    <cellStyle name="Normal 4 2 4 2" xfId="1775" xr:uid="{00000000-0005-0000-0000-000018080000}"/>
    <cellStyle name="Normal 4 2 5" xfId="1776" xr:uid="{00000000-0005-0000-0000-000019080000}"/>
    <cellStyle name="Normal 4 2 5 2" xfId="1777" xr:uid="{00000000-0005-0000-0000-00001A080000}"/>
    <cellStyle name="Normal 4 2 6" xfId="1778" xr:uid="{00000000-0005-0000-0000-00001B080000}"/>
    <cellStyle name="Normal 4 2 7" xfId="2470" xr:uid="{00000000-0005-0000-0000-00001C080000}"/>
    <cellStyle name="Normal 4 3" xfId="1779" xr:uid="{00000000-0005-0000-0000-00001D080000}"/>
    <cellStyle name="Normal 4 3 2" xfId="1780" xr:uid="{00000000-0005-0000-0000-00001E080000}"/>
    <cellStyle name="Normal 4 3 2 2" xfId="1781" xr:uid="{00000000-0005-0000-0000-00001F080000}"/>
    <cellStyle name="Normal 4 3 2 2 2" xfId="1782" xr:uid="{00000000-0005-0000-0000-000020080000}"/>
    <cellStyle name="Normal 4 3 2 2 2 2" xfId="1783" xr:uid="{00000000-0005-0000-0000-000021080000}"/>
    <cellStyle name="Normal 4 3 2 2 3" xfId="1784" xr:uid="{00000000-0005-0000-0000-000022080000}"/>
    <cellStyle name="Normal 4 3 2 3" xfId="1785" xr:uid="{00000000-0005-0000-0000-000023080000}"/>
    <cellStyle name="Normal 4 3 2 3 2" xfId="1786" xr:uid="{00000000-0005-0000-0000-000024080000}"/>
    <cellStyle name="Normal 4 3 2 4" xfId="1787" xr:uid="{00000000-0005-0000-0000-000025080000}"/>
    <cellStyle name="Normal 4 3 2 4 2" xfId="1788" xr:uid="{00000000-0005-0000-0000-000026080000}"/>
    <cellStyle name="Normal 4 3 2 5" xfId="1789" xr:uid="{00000000-0005-0000-0000-000027080000}"/>
    <cellStyle name="Normal 4 3 3" xfId="1790" xr:uid="{00000000-0005-0000-0000-000028080000}"/>
    <cellStyle name="Normal 4 3 3 2" xfId="1791" xr:uid="{00000000-0005-0000-0000-000029080000}"/>
    <cellStyle name="Normal 4 3 3 2 2" xfId="1792" xr:uid="{00000000-0005-0000-0000-00002A080000}"/>
    <cellStyle name="Normal 4 3 3 3" xfId="1793" xr:uid="{00000000-0005-0000-0000-00002B080000}"/>
    <cellStyle name="Normal 4 3 4" xfId="1794" xr:uid="{00000000-0005-0000-0000-00002C080000}"/>
    <cellStyle name="Normal 4 3 4 2" xfId="1795" xr:uid="{00000000-0005-0000-0000-00002D080000}"/>
    <cellStyle name="Normal 4 3 5" xfId="1796" xr:uid="{00000000-0005-0000-0000-00002E080000}"/>
    <cellStyle name="Normal 4 3 5 2" xfId="1797" xr:uid="{00000000-0005-0000-0000-00002F080000}"/>
    <cellStyle name="Normal 4 3 6" xfId="1798" xr:uid="{00000000-0005-0000-0000-000030080000}"/>
    <cellStyle name="Normal 4 4" xfId="1799" xr:uid="{00000000-0005-0000-0000-000031080000}"/>
    <cellStyle name="Normal 4 4 2" xfId="1800" xr:uid="{00000000-0005-0000-0000-000032080000}"/>
    <cellStyle name="Normal 4 4 2 2" xfId="1801" xr:uid="{00000000-0005-0000-0000-000033080000}"/>
    <cellStyle name="Normal 4 4 2 3" xfId="1802" xr:uid="{00000000-0005-0000-0000-000034080000}"/>
    <cellStyle name="Normal 4 4 2 4" xfId="1803" xr:uid="{00000000-0005-0000-0000-000035080000}"/>
    <cellStyle name="Normal 4 4 3" xfId="1804" xr:uid="{00000000-0005-0000-0000-000036080000}"/>
    <cellStyle name="Normal 4 4 3 2" xfId="1805" xr:uid="{00000000-0005-0000-0000-000037080000}"/>
    <cellStyle name="Normal 4 4 3 3" xfId="1806" xr:uid="{00000000-0005-0000-0000-000038080000}"/>
    <cellStyle name="Normal 4 4 3 4" xfId="1807" xr:uid="{00000000-0005-0000-0000-000039080000}"/>
    <cellStyle name="Normal 4 4 4" xfId="1808" xr:uid="{00000000-0005-0000-0000-00003A080000}"/>
    <cellStyle name="Normal 4 4 5" xfId="1809" xr:uid="{00000000-0005-0000-0000-00003B080000}"/>
    <cellStyle name="Normal 4 4 6" xfId="1810" xr:uid="{00000000-0005-0000-0000-00003C080000}"/>
    <cellStyle name="Normal 4 5" xfId="1811" xr:uid="{00000000-0005-0000-0000-00003D080000}"/>
    <cellStyle name="Normal 4 5 2" xfId="1812" xr:uid="{00000000-0005-0000-0000-00003E080000}"/>
    <cellStyle name="Normal 4 5 3" xfId="1813" xr:uid="{00000000-0005-0000-0000-00003F080000}"/>
    <cellStyle name="Normal 4 5 4" xfId="1814" xr:uid="{00000000-0005-0000-0000-000040080000}"/>
    <cellStyle name="Normal 4 6" xfId="1815" xr:uid="{00000000-0005-0000-0000-000041080000}"/>
    <cellStyle name="Normal 4 6 2" xfId="1816" xr:uid="{00000000-0005-0000-0000-000042080000}"/>
    <cellStyle name="Normal 4 6 3" xfId="1817" xr:uid="{00000000-0005-0000-0000-000043080000}"/>
    <cellStyle name="Normal 4 6 4" xfId="1818" xr:uid="{00000000-0005-0000-0000-000044080000}"/>
    <cellStyle name="Normal 4 7" xfId="1819" xr:uid="{00000000-0005-0000-0000-000045080000}"/>
    <cellStyle name="Normal 4 7 2" xfId="1820" xr:uid="{00000000-0005-0000-0000-000046080000}"/>
    <cellStyle name="Normal 4 7 3" xfId="1821" xr:uid="{00000000-0005-0000-0000-000047080000}"/>
    <cellStyle name="Normal 4 7 4" xfId="1822" xr:uid="{00000000-0005-0000-0000-000048080000}"/>
    <cellStyle name="Normal 4 8" xfId="1823" xr:uid="{00000000-0005-0000-0000-000049080000}"/>
    <cellStyle name="Normal 4 9" xfId="1824" xr:uid="{00000000-0005-0000-0000-00004A080000}"/>
    <cellStyle name="Normal 4_348" xfId="1825" xr:uid="{00000000-0005-0000-0000-00004B080000}"/>
    <cellStyle name="Normal 5" xfId="1826" xr:uid="{00000000-0005-0000-0000-00004C080000}"/>
    <cellStyle name="Normal 5 10" xfId="1827" xr:uid="{00000000-0005-0000-0000-00004D080000}"/>
    <cellStyle name="Normal 5 10 2" xfId="1828" xr:uid="{00000000-0005-0000-0000-00004E080000}"/>
    <cellStyle name="Normal 5 10 3" xfId="1829" xr:uid="{00000000-0005-0000-0000-00004F080000}"/>
    <cellStyle name="Normal 5 10 4" xfId="1830" xr:uid="{00000000-0005-0000-0000-000050080000}"/>
    <cellStyle name="Normal 5 11" xfId="1831" xr:uid="{00000000-0005-0000-0000-000051080000}"/>
    <cellStyle name="Normal 5 11 2" xfId="1832" xr:uid="{00000000-0005-0000-0000-000052080000}"/>
    <cellStyle name="Normal 5 11 3" xfId="1833" xr:uid="{00000000-0005-0000-0000-000053080000}"/>
    <cellStyle name="Normal 5 11 4" xfId="1834" xr:uid="{00000000-0005-0000-0000-000054080000}"/>
    <cellStyle name="Normal 5 12" xfId="1835" xr:uid="{00000000-0005-0000-0000-000055080000}"/>
    <cellStyle name="Normal 5 12 2" xfId="1836" xr:uid="{00000000-0005-0000-0000-000056080000}"/>
    <cellStyle name="Normal 5 12 3" xfId="1837" xr:uid="{00000000-0005-0000-0000-000057080000}"/>
    <cellStyle name="Normal 5 12 4" xfId="1838" xr:uid="{00000000-0005-0000-0000-000058080000}"/>
    <cellStyle name="Normal 5 13" xfId="1839" xr:uid="{00000000-0005-0000-0000-000059080000}"/>
    <cellStyle name="Normal 5 13 2" xfId="1840" xr:uid="{00000000-0005-0000-0000-00005A080000}"/>
    <cellStyle name="Normal 5 13 3" xfId="1841" xr:uid="{00000000-0005-0000-0000-00005B080000}"/>
    <cellStyle name="Normal 5 13 4" xfId="1842" xr:uid="{00000000-0005-0000-0000-00005C080000}"/>
    <cellStyle name="Normal 5 14" xfId="1843" xr:uid="{00000000-0005-0000-0000-00005D080000}"/>
    <cellStyle name="Normal 5 14 2" xfId="1844" xr:uid="{00000000-0005-0000-0000-00005E080000}"/>
    <cellStyle name="Normal 5 14 3" xfId="1845" xr:uid="{00000000-0005-0000-0000-00005F080000}"/>
    <cellStyle name="Normal 5 14 4" xfId="1846" xr:uid="{00000000-0005-0000-0000-000060080000}"/>
    <cellStyle name="Normal 5 15" xfId="1847" xr:uid="{00000000-0005-0000-0000-000061080000}"/>
    <cellStyle name="Normal 5 15 2" xfId="1848" xr:uid="{00000000-0005-0000-0000-000062080000}"/>
    <cellStyle name="Normal 5 15 3" xfId="1849" xr:uid="{00000000-0005-0000-0000-000063080000}"/>
    <cellStyle name="Normal 5 15 4" xfId="1850" xr:uid="{00000000-0005-0000-0000-000064080000}"/>
    <cellStyle name="Normal 5 16" xfId="1851" xr:uid="{00000000-0005-0000-0000-000065080000}"/>
    <cellStyle name="Normal 5 16 2" xfId="1852" xr:uid="{00000000-0005-0000-0000-000066080000}"/>
    <cellStyle name="Normal 5 16 3" xfId="1853" xr:uid="{00000000-0005-0000-0000-000067080000}"/>
    <cellStyle name="Normal 5 16 4" xfId="1854" xr:uid="{00000000-0005-0000-0000-000068080000}"/>
    <cellStyle name="Normal 5 17" xfId="1855" xr:uid="{00000000-0005-0000-0000-000069080000}"/>
    <cellStyle name="Normal 5 17 2" xfId="1856" xr:uid="{00000000-0005-0000-0000-00006A080000}"/>
    <cellStyle name="Normal 5 17 3" xfId="1857" xr:uid="{00000000-0005-0000-0000-00006B080000}"/>
    <cellStyle name="Normal 5 17 4" xfId="1858" xr:uid="{00000000-0005-0000-0000-00006C080000}"/>
    <cellStyle name="Normal 5 18" xfId="1859" xr:uid="{00000000-0005-0000-0000-00006D080000}"/>
    <cellStyle name="Normal 5 18 2" xfId="1860" xr:uid="{00000000-0005-0000-0000-00006E080000}"/>
    <cellStyle name="Normal 5 18 3" xfId="1861" xr:uid="{00000000-0005-0000-0000-00006F080000}"/>
    <cellStyle name="Normal 5 18 4" xfId="1862" xr:uid="{00000000-0005-0000-0000-000070080000}"/>
    <cellStyle name="Normal 5 19" xfId="1863" xr:uid="{00000000-0005-0000-0000-000071080000}"/>
    <cellStyle name="Normal 5 19 2" xfId="1864" xr:uid="{00000000-0005-0000-0000-000072080000}"/>
    <cellStyle name="Normal 5 19 3" xfId="1865" xr:uid="{00000000-0005-0000-0000-000073080000}"/>
    <cellStyle name="Normal 5 19 4" xfId="1866" xr:uid="{00000000-0005-0000-0000-000074080000}"/>
    <cellStyle name="Normal 5 2" xfId="1867" xr:uid="{00000000-0005-0000-0000-000075080000}"/>
    <cellStyle name="Normal 5 2 2" xfId="1868" xr:uid="{00000000-0005-0000-0000-000076080000}"/>
    <cellStyle name="Normal 5 2 2 2" xfId="1869" xr:uid="{00000000-0005-0000-0000-000077080000}"/>
    <cellStyle name="Normal 5 2 2 2 2" xfId="1870" xr:uid="{00000000-0005-0000-0000-000078080000}"/>
    <cellStyle name="Normal 5 2 2 2 2 2" xfId="1871" xr:uid="{00000000-0005-0000-0000-000079080000}"/>
    <cellStyle name="Normal 5 2 2 2 3" xfId="1872" xr:uid="{00000000-0005-0000-0000-00007A080000}"/>
    <cellStyle name="Normal 5 2 2 3" xfId="1873" xr:uid="{00000000-0005-0000-0000-00007B080000}"/>
    <cellStyle name="Normal 5 2 2 3 2" xfId="1874" xr:uid="{00000000-0005-0000-0000-00007C080000}"/>
    <cellStyle name="Normal 5 2 2 4" xfId="1875" xr:uid="{00000000-0005-0000-0000-00007D080000}"/>
    <cellStyle name="Normal 5 2 2 4 2" xfId="1876" xr:uid="{00000000-0005-0000-0000-00007E080000}"/>
    <cellStyle name="Normal 5 2 2 5" xfId="1877" xr:uid="{00000000-0005-0000-0000-00007F080000}"/>
    <cellStyle name="Normal 5 2 3" xfId="1878" xr:uid="{00000000-0005-0000-0000-000080080000}"/>
    <cellStyle name="Normal 5 2 3 2" xfId="1879" xr:uid="{00000000-0005-0000-0000-000081080000}"/>
    <cellStyle name="Normal 5 2 3 2 2" xfId="1880" xr:uid="{00000000-0005-0000-0000-000082080000}"/>
    <cellStyle name="Normal 5 2 3 3" xfId="1881" xr:uid="{00000000-0005-0000-0000-000083080000}"/>
    <cellStyle name="Normal 5 2 4" xfId="1882" xr:uid="{00000000-0005-0000-0000-000084080000}"/>
    <cellStyle name="Normal 5 2 4 2" xfId="1883" xr:uid="{00000000-0005-0000-0000-000085080000}"/>
    <cellStyle name="Normal 5 2 5" xfId="1884" xr:uid="{00000000-0005-0000-0000-000086080000}"/>
    <cellStyle name="Normal 5 2 5 2" xfId="1885" xr:uid="{00000000-0005-0000-0000-000087080000}"/>
    <cellStyle name="Normal 5 2 6" xfId="1886" xr:uid="{00000000-0005-0000-0000-000088080000}"/>
    <cellStyle name="Normal 5 20" xfId="1887" xr:uid="{00000000-0005-0000-0000-000089080000}"/>
    <cellStyle name="Normal 5 20 2" xfId="1888" xr:uid="{00000000-0005-0000-0000-00008A080000}"/>
    <cellStyle name="Normal 5 20 3" xfId="1889" xr:uid="{00000000-0005-0000-0000-00008B080000}"/>
    <cellStyle name="Normal 5 20 4" xfId="1890" xr:uid="{00000000-0005-0000-0000-00008C080000}"/>
    <cellStyle name="Normal 5 21" xfId="1891" xr:uid="{00000000-0005-0000-0000-00008D080000}"/>
    <cellStyle name="Normal 5 21 2" xfId="1892" xr:uid="{00000000-0005-0000-0000-00008E080000}"/>
    <cellStyle name="Normal 5 21 3" xfId="1893" xr:uid="{00000000-0005-0000-0000-00008F080000}"/>
    <cellStyle name="Normal 5 21 4" xfId="1894" xr:uid="{00000000-0005-0000-0000-000090080000}"/>
    <cellStyle name="Normal 5 22" xfId="1895" xr:uid="{00000000-0005-0000-0000-000091080000}"/>
    <cellStyle name="Normal 5 22 2" xfId="1896" xr:uid="{00000000-0005-0000-0000-000092080000}"/>
    <cellStyle name="Normal 5 22 3" xfId="1897" xr:uid="{00000000-0005-0000-0000-000093080000}"/>
    <cellStyle name="Normal 5 22 4" xfId="1898" xr:uid="{00000000-0005-0000-0000-000094080000}"/>
    <cellStyle name="Normal 5 23" xfId="1899" xr:uid="{00000000-0005-0000-0000-000095080000}"/>
    <cellStyle name="Normal 5 23 2" xfId="1900" xr:uid="{00000000-0005-0000-0000-000096080000}"/>
    <cellStyle name="Normal 5 23 3" xfId="1901" xr:uid="{00000000-0005-0000-0000-000097080000}"/>
    <cellStyle name="Normal 5 23 4" xfId="1902" xr:uid="{00000000-0005-0000-0000-000098080000}"/>
    <cellStyle name="Normal 5 24" xfId="1903" xr:uid="{00000000-0005-0000-0000-000099080000}"/>
    <cellStyle name="Normal 5 24 2" xfId="1904" xr:uid="{00000000-0005-0000-0000-00009A080000}"/>
    <cellStyle name="Normal 5 24 3" xfId="1905" xr:uid="{00000000-0005-0000-0000-00009B080000}"/>
    <cellStyle name="Normal 5 24 4" xfId="1906" xr:uid="{00000000-0005-0000-0000-00009C080000}"/>
    <cellStyle name="Normal 5 25" xfId="1907" xr:uid="{00000000-0005-0000-0000-00009D080000}"/>
    <cellStyle name="Normal 5 25 2" xfId="1908" xr:uid="{00000000-0005-0000-0000-00009E080000}"/>
    <cellStyle name="Normal 5 25 3" xfId="1909" xr:uid="{00000000-0005-0000-0000-00009F080000}"/>
    <cellStyle name="Normal 5 25 4" xfId="1910" xr:uid="{00000000-0005-0000-0000-0000A0080000}"/>
    <cellStyle name="Normal 5 26" xfId="1911" xr:uid="{00000000-0005-0000-0000-0000A1080000}"/>
    <cellStyle name="Normal 5 27" xfId="1912" xr:uid="{00000000-0005-0000-0000-0000A2080000}"/>
    <cellStyle name="Normal 5 27 2" xfId="1913" xr:uid="{00000000-0005-0000-0000-0000A3080000}"/>
    <cellStyle name="Normal 5 27 3" xfId="1914" xr:uid="{00000000-0005-0000-0000-0000A4080000}"/>
    <cellStyle name="Normal 5 27 4" xfId="1915" xr:uid="{00000000-0005-0000-0000-0000A5080000}"/>
    <cellStyle name="Normal 5 28" xfId="1916" xr:uid="{00000000-0005-0000-0000-0000A6080000}"/>
    <cellStyle name="Normal 5 29" xfId="1917" xr:uid="{00000000-0005-0000-0000-0000A7080000}"/>
    <cellStyle name="Normal 5 3" xfId="1918" xr:uid="{00000000-0005-0000-0000-0000A8080000}"/>
    <cellStyle name="Normal 5 3 2" xfId="1919" xr:uid="{00000000-0005-0000-0000-0000A9080000}"/>
    <cellStyle name="Normal 5 3 3" xfId="1920" xr:uid="{00000000-0005-0000-0000-0000AA080000}"/>
    <cellStyle name="Normal 5 3 4" xfId="1921" xr:uid="{00000000-0005-0000-0000-0000AB080000}"/>
    <cellStyle name="Normal 5 3 5" xfId="1922" xr:uid="{00000000-0005-0000-0000-0000AC080000}"/>
    <cellStyle name="Normal 5 3 6" xfId="1923" xr:uid="{00000000-0005-0000-0000-0000AD080000}"/>
    <cellStyle name="Normal 5 30" xfId="1924" xr:uid="{00000000-0005-0000-0000-0000AE080000}"/>
    <cellStyle name="Normal 5 31" xfId="1925" xr:uid="{00000000-0005-0000-0000-0000AF080000}"/>
    <cellStyle name="Normal 5 32" xfId="1926" xr:uid="{00000000-0005-0000-0000-0000B0080000}"/>
    <cellStyle name="Normal 5 33" xfId="2469" xr:uid="{00000000-0005-0000-0000-0000B1080000}"/>
    <cellStyle name="Normal 5 4" xfId="1927" xr:uid="{00000000-0005-0000-0000-0000B2080000}"/>
    <cellStyle name="Normal 5 4 2" xfId="1928" xr:uid="{00000000-0005-0000-0000-0000B3080000}"/>
    <cellStyle name="Normal 5 4 3" xfId="1929" xr:uid="{00000000-0005-0000-0000-0000B4080000}"/>
    <cellStyle name="Normal 5 4 4" xfId="1930" xr:uid="{00000000-0005-0000-0000-0000B5080000}"/>
    <cellStyle name="Normal 5 5" xfId="1931" xr:uid="{00000000-0005-0000-0000-0000B6080000}"/>
    <cellStyle name="Normal 5 5 2" xfId="1932" xr:uid="{00000000-0005-0000-0000-0000B7080000}"/>
    <cellStyle name="Normal 5 5 3" xfId="1933" xr:uid="{00000000-0005-0000-0000-0000B8080000}"/>
    <cellStyle name="Normal 5 5 4" xfId="1934" xr:uid="{00000000-0005-0000-0000-0000B9080000}"/>
    <cellStyle name="Normal 5 6" xfId="1935" xr:uid="{00000000-0005-0000-0000-0000BA080000}"/>
    <cellStyle name="Normal 5 6 2" xfId="1936" xr:uid="{00000000-0005-0000-0000-0000BB080000}"/>
    <cellStyle name="Normal 5 6 3" xfId="1937" xr:uid="{00000000-0005-0000-0000-0000BC080000}"/>
    <cellStyle name="Normal 5 6 4" xfId="1938" xr:uid="{00000000-0005-0000-0000-0000BD080000}"/>
    <cellStyle name="Normal 5 7" xfId="1939" xr:uid="{00000000-0005-0000-0000-0000BE080000}"/>
    <cellStyle name="Normal 5 7 2" xfId="1940" xr:uid="{00000000-0005-0000-0000-0000BF080000}"/>
    <cellStyle name="Normal 5 7 3" xfId="1941" xr:uid="{00000000-0005-0000-0000-0000C0080000}"/>
    <cellStyle name="Normal 5 7 4" xfId="1942" xr:uid="{00000000-0005-0000-0000-0000C1080000}"/>
    <cellStyle name="Normal 5 8" xfId="1943" xr:uid="{00000000-0005-0000-0000-0000C2080000}"/>
    <cellStyle name="Normal 5 8 2" xfId="1944" xr:uid="{00000000-0005-0000-0000-0000C3080000}"/>
    <cellStyle name="Normal 5 8 3" xfId="1945" xr:uid="{00000000-0005-0000-0000-0000C4080000}"/>
    <cellStyle name="Normal 5 8 4" xfId="1946" xr:uid="{00000000-0005-0000-0000-0000C5080000}"/>
    <cellStyle name="Normal 5 9" xfId="1947" xr:uid="{00000000-0005-0000-0000-0000C6080000}"/>
    <cellStyle name="Normal 5 9 2" xfId="1948" xr:uid="{00000000-0005-0000-0000-0000C7080000}"/>
    <cellStyle name="Normal 5 9 3" xfId="1949" xr:uid="{00000000-0005-0000-0000-0000C8080000}"/>
    <cellStyle name="Normal 5 9 4" xfId="1950" xr:uid="{00000000-0005-0000-0000-0000C9080000}"/>
    <cellStyle name="Normal 5_348" xfId="1951" xr:uid="{00000000-0005-0000-0000-0000CA080000}"/>
    <cellStyle name="Normal 6" xfId="1952" xr:uid="{00000000-0005-0000-0000-0000CB080000}"/>
    <cellStyle name="Normal 6 2" xfId="1953" xr:uid="{00000000-0005-0000-0000-0000CC080000}"/>
    <cellStyle name="Normal 6 2 2" xfId="1954" xr:uid="{00000000-0005-0000-0000-0000CD080000}"/>
    <cellStyle name="Normal 6 2 2 2" xfId="1955" xr:uid="{00000000-0005-0000-0000-0000CE080000}"/>
    <cellStyle name="Normal 6 2 2 2 2" xfId="1956" xr:uid="{00000000-0005-0000-0000-0000CF080000}"/>
    <cellStyle name="Normal 6 2 2 3" xfId="1957" xr:uid="{00000000-0005-0000-0000-0000D0080000}"/>
    <cellStyle name="Normal 6 2 3" xfId="1958" xr:uid="{00000000-0005-0000-0000-0000D1080000}"/>
    <cellStyle name="Normal 6 2 3 2" xfId="1959" xr:uid="{00000000-0005-0000-0000-0000D2080000}"/>
    <cellStyle name="Normal 6 2 4" xfId="1960" xr:uid="{00000000-0005-0000-0000-0000D3080000}"/>
    <cellStyle name="Normal 6 2 4 2" xfId="1961" xr:uid="{00000000-0005-0000-0000-0000D4080000}"/>
    <cellStyle name="Normal 6 2 5" xfId="1962" xr:uid="{00000000-0005-0000-0000-0000D5080000}"/>
    <cellStyle name="Normal 6 3" xfId="1963" xr:uid="{00000000-0005-0000-0000-0000D6080000}"/>
    <cellStyle name="Normal 6 3 2" xfId="1964" xr:uid="{00000000-0005-0000-0000-0000D7080000}"/>
    <cellStyle name="Normal 6 3 2 2" xfId="1965" xr:uid="{00000000-0005-0000-0000-0000D8080000}"/>
    <cellStyle name="Normal 6 3 3" xfId="1966" xr:uid="{00000000-0005-0000-0000-0000D9080000}"/>
    <cellStyle name="Normal 6 4" xfId="1967" xr:uid="{00000000-0005-0000-0000-0000DA080000}"/>
    <cellStyle name="Normal 6 4 2" xfId="1968" xr:uid="{00000000-0005-0000-0000-0000DB080000}"/>
    <cellStyle name="Normal 6 5" xfId="1969" xr:uid="{00000000-0005-0000-0000-0000DC080000}"/>
    <cellStyle name="Normal 6 5 2" xfId="1970" xr:uid="{00000000-0005-0000-0000-0000DD080000}"/>
    <cellStyle name="Normal 6 6" xfId="1971" xr:uid="{00000000-0005-0000-0000-0000DE080000}"/>
    <cellStyle name="Normal 7" xfId="1972" xr:uid="{00000000-0005-0000-0000-0000DF080000}"/>
    <cellStyle name="Normal 7 2" xfId="1973" xr:uid="{00000000-0005-0000-0000-0000E0080000}"/>
    <cellStyle name="Normal 7 2 2" xfId="1974" xr:uid="{00000000-0005-0000-0000-0000E1080000}"/>
    <cellStyle name="Normal 7 2 2 2" xfId="1975" xr:uid="{00000000-0005-0000-0000-0000E2080000}"/>
    <cellStyle name="Normal 7 2 2 2 2" xfId="1976" xr:uid="{00000000-0005-0000-0000-0000E3080000}"/>
    <cellStyle name="Normal 7 2 2 2 2 2" xfId="1977" xr:uid="{00000000-0005-0000-0000-0000E4080000}"/>
    <cellStyle name="Normal 7 2 2 2 3" xfId="1978" xr:uid="{00000000-0005-0000-0000-0000E5080000}"/>
    <cellStyle name="Normal 7 2 2 3" xfId="1979" xr:uid="{00000000-0005-0000-0000-0000E6080000}"/>
    <cellStyle name="Normal 7 2 2 3 2" xfId="1980" xr:uid="{00000000-0005-0000-0000-0000E7080000}"/>
    <cellStyle name="Normal 7 2 2 4" xfId="1981" xr:uid="{00000000-0005-0000-0000-0000E8080000}"/>
    <cellStyle name="Normal 7 2 2 4 2" xfId="1982" xr:uid="{00000000-0005-0000-0000-0000E9080000}"/>
    <cellStyle name="Normal 7 2 2 5" xfId="1983" xr:uid="{00000000-0005-0000-0000-0000EA080000}"/>
    <cellStyle name="Normal 7 2 3" xfId="1984" xr:uid="{00000000-0005-0000-0000-0000EB080000}"/>
    <cellStyle name="Normal 7 2 4" xfId="1985" xr:uid="{00000000-0005-0000-0000-0000EC080000}"/>
    <cellStyle name="Normal 7_348" xfId="1986" xr:uid="{00000000-0005-0000-0000-0000ED080000}"/>
    <cellStyle name="Normal 8" xfId="1987" xr:uid="{00000000-0005-0000-0000-0000EE080000}"/>
    <cellStyle name="Normal 8 2" xfId="1988" xr:uid="{00000000-0005-0000-0000-0000EF080000}"/>
    <cellStyle name="Normal 8 3" xfId="1989" xr:uid="{00000000-0005-0000-0000-0000F0080000}"/>
    <cellStyle name="Normal 8 3 2" xfId="1990" xr:uid="{00000000-0005-0000-0000-0000F1080000}"/>
    <cellStyle name="Normal 8 3 3" xfId="1991" xr:uid="{00000000-0005-0000-0000-0000F2080000}"/>
    <cellStyle name="Normal 8 3 4" xfId="1992" xr:uid="{00000000-0005-0000-0000-0000F3080000}"/>
    <cellStyle name="Normal 9" xfId="1993" xr:uid="{00000000-0005-0000-0000-0000F4080000}"/>
    <cellStyle name="Normal 9 2" xfId="1994" xr:uid="{00000000-0005-0000-0000-0000F5080000}"/>
    <cellStyle name="Normal 9 2 2" xfId="1995" xr:uid="{00000000-0005-0000-0000-0000F6080000}"/>
    <cellStyle name="Normal 9 2 3" xfId="1996" xr:uid="{00000000-0005-0000-0000-0000F7080000}"/>
    <cellStyle name="Normal 9 2 4" xfId="1997" xr:uid="{00000000-0005-0000-0000-0000F8080000}"/>
    <cellStyle name="Normal 9 2 5" xfId="1998" xr:uid="{00000000-0005-0000-0000-0000F9080000}"/>
    <cellStyle name="Normal 9 2 6" xfId="1999" xr:uid="{00000000-0005-0000-0000-0000FA080000}"/>
    <cellStyle name="Normal 9 3" xfId="2000" xr:uid="{00000000-0005-0000-0000-0000FB080000}"/>
    <cellStyle name="Normal 9 3 2" xfId="2001" xr:uid="{00000000-0005-0000-0000-0000FC080000}"/>
    <cellStyle name="Normal 9 3 3" xfId="2002" xr:uid="{00000000-0005-0000-0000-0000FD080000}"/>
    <cellStyle name="Normal 9 3 4" xfId="2003" xr:uid="{00000000-0005-0000-0000-0000FE080000}"/>
    <cellStyle name="Normal 9 4" xfId="2004" xr:uid="{00000000-0005-0000-0000-0000FF080000}"/>
    <cellStyle name="Normal 9 5" xfId="2005" xr:uid="{00000000-0005-0000-0000-000000090000}"/>
    <cellStyle name="Normal 9 6" xfId="2006" xr:uid="{00000000-0005-0000-0000-000001090000}"/>
    <cellStyle name="Notas" xfId="2486" builtinId="10" customBuiltin="1"/>
    <cellStyle name="Notas 2" xfId="2007" xr:uid="{00000000-0005-0000-0000-000003090000}"/>
    <cellStyle name="Notas 2 10" xfId="2388" xr:uid="{00000000-0005-0000-0000-000004090000}"/>
    <cellStyle name="Notas 2 11" xfId="2406" xr:uid="{00000000-0005-0000-0000-000005090000}"/>
    <cellStyle name="Notas 2 12" xfId="2336" xr:uid="{00000000-0005-0000-0000-000006090000}"/>
    <cellStyle name="Notas 2 13" xfId="2404" xr:uid="{00000000-0005-0000-0000-000007090000}"/>
    <cellStyle name="Notas 2 2" xfId="2008" xr:uid="{00000000-0005-0000-0000-000008090000}"/>
    <cellStyle name="Notas 2 2 10" xfId="2407" xr:uid="{00000000-0005-0000-0000-000009090000}"/>
    <cellStyle name="Notas 2 2 11" xfId="2274" xr:uid="{00000000-0005-0000-0000-00000A090000}"/>
    <cellStyle name="Notas 2 2 12" xfId="2405" xr:uid="{00000000-0005-0000-0000-00000B090000}"/>
    <cellStyle name="Notas 2 2 2" xfId="2009" xr:uid="{00000000-0005-0000-0000-00000C090000}"/>
    <cellStyle name="Notas 2 2 2 10" xfId="2275" xr:uid="{00000000-0005-0000-0000-00000D090000}"/>
    <cellStyle name="Notas 2 2 2 11" xfId="2432" xr:uid="{00000000-0005-0000-0000-00000E090000}"/>
    <cellStyle name="Notas 2 2 2 2" xfId="2344" xr:uid="{00000000-0005-0000-0000-00000F090000}"/>
    <cellStyle name="Notas 2 2 2 3" xfId="2135" xr:uid="{00000000-0005-0000-0000-000010090000}"/>
    <cellStyle name="Notas 2 2 2 4" xfId="2329" xr:uid="{00000000-0005-0000-0000-000011090000}"/>
    <cellStyle name="Notas 2 2 2 5" xfId="2148" xr:uid="{00000000-0005-0000-0000-000012090000}"/>
    <cellStyle name="Notas 2 2 2 6" xfId="2314" xr:uid="{00000000-0005-0000-0000-000013090000}"/>
    <cellStyle name="Notas 2 2 2 7" xfId="2109" xr:uid="{00000000-0005-0000-0000-000014090000}"/>
    <cellStyle name="Notas 2 2 2 8" xfId="2390" xr:uid="{00000000-0005-0000-0000-000015090000}"/>
    <cellStyle name="Notas 2 2 2 9" xfId="2408" xr:uid="{00000000-0005-0000-0000-000016090000}"/>
    <cellStyle name="Notas 2 2 3" xfId="2343" xr:uid="{00000000-0005-0000-0000-000017090000}"/>
    <cellStyle name="Notas 2 2 4" xfId="2136" xr:uid="{00000000-0005-0000-0000-000018090000}"/>
    <cellStyle name="Notas 2 2 5" xfId="2328" xr:uid="{00000000-0005-0000-0000-000019090000}"/>
    <cellStyle name="Notas 2 2 6" xfId="2149" xr:uid="{00000000-0005-0000-0000-00001A090000}"/>
    <cellStyle name="Notas 2 2 7" xfId="2313" xr:uid="{00000000-0005-0000-0000-00001B090000}"/>
    <cellStyle name="Notas 2 2 8" xfId="2155" xr:uid="{00000000-0005-0000-0000-00001C090000}"/>
    <cellStyle name="Notas 2 2 9" xfId="2389" xr:uid="{00000000-0005-0000-0000-00001D090000}"/>
    <cellStyle name="Notas 2 3" xfId="2010" xr:uid="{00000000-0005-0000-0000-00001E090000}"/>
    <cellStyle name="Notas 2 3 10" xfId="2276" xr:uid="{00000000-0005-0000-0000-00001F090000}"/>
    <cellStyle name="Notas 2 3 11" xfId="2433" xr:uid="{00000000-0005-0000-0000-000020090000}"/>
    <cellStyle name="Notas 2 3 2" xfId="2345" xr:uid="{00000000-0005-0000-0000-000021090000}"/>
    <cellStyle name="Notas 2 3 3" xfId="2134" xr:uid="{00000000-0005-0000-0000-000022090000}"/>
    <cellStyle name="Notas 2 3 4" xfId="2330" xr:uid="{00000000-0005-0000-0000-000023090000}"/>
    <cellStyle name="Notas 2 3 5" xfId="2147" xr:uid="{00000000-0005-0000-0000-000024090000}"/>
    <cellStyle name="Notas 2 3 6" xfId="2315" xr:uid="{00000000-0005-0000-0000-000025090000}"/>
    <cellStyle name="Notas 2 3 7" xfId="2154" xr:uid="{00000000-0005-0000-0000-000026090000}"/>
    <cellStyle name="Notas 2 3 8" xfId="2391" xr:uid="{00000000-0005-0000-0000-000027090000}"/>
    <cellStyle name="Notas 2 3 9" xfId="2409" xr:uid="{00000000-0005-0000-0000-000028090000}"/>
    <cellStyle name="Notas 2 4" xfId="2342" xr:uid="{00000000-0005-0000-0000-000029090000}"/>
    <cellStyle name="Notas 2 5" xfId="2137" xr:uid="{00000000-0005-0000-0000-00002A090000}"/>
    <cellStyle name="Notas 2 6" xfId="2327" xr:uid="{00000000-0005-0000-0000-00002B090000}"/>
    <cellStyle name="Notas 2 7" xfId="2150" xr:uid="{00000000-0005-0000-0000-00002C090000}"/>
    <cellStyle name="Notas 2 8" xfId="2312" xr:uid="{00000000-0005-0000-0000-00002D090000}"/>
    <cellStyle name="Notas 2 9" xfId="2156" xr:uid="{00000000-0005-0000-0000-00002E090000}"/>
    <cellStyle name="Notas 3" xfId="2011" xr:uid="{00000000-0005-0000-0000-00002F090000}"/>
    <cellStyle name="Notas 3 10" xfId="2392" xr:uid="{00000000-0005-0000-0000-000030090000}"/>
    <cellStyle name="Notas 3 11" xfId="2410" xr:uid="{00000000-0005-0000-0000-000031090000}"/>
    <cellStyle name="Notas 3 12" xfId="2277" xr:uid="{00000000-0005-0000-0000-000032090000}"/>
    <cellStyle name="Notas 3 13" xfId="2434" xr:uid="{00000000-0005-0000-0000-000033090000}"/>
    <cellStyle name="Notas 3 2" xfId="2012" xr:uid="{00000000-0005-0000-0000-000034090000}"/>
    <cellStyle name="Notas 3 2 10" xfId="2411" xr:uid="{00000000-0005-0000-0000-000035090000}"/>
    <cellStyle name="Notas 3 2 11" xfId="2278" xr:uid="{00000000-0005-0000-0000-000036090000}"/>
    <cellStyle name="Notas 3 2 12" xfId="2435" xr:uid="{00000000-0005-0000-0000-000037090000}"/>
    <cellStyle name="Notas 3 2 2" xfId="2013" xr:uid="{00000000-0005-0000-0000-000038090000}"/>
    <cellStyle name="Notas 3 2 2 10" xfId="2279" xr:uid="{00000000-0005-0000-0000-000039090000}"/>
    <cellStyle name="Notas 3 2 2 11" xfId="2436" xr:uid="{00000000-0005-0000-0000-00003A090000}"/>
    <cellStyle name="Notas 3 2 2 2" xfId="2348" xr:uid="{00000000-0005-0000-0000-00003B090000}"/>
    <cellStyle name="Notas 3 2 2 3" xfId="2131" xr:uid="{00000000-0005-0000-0000-00003C090000}"/>
    <cellStyle name="Notas 3 2 2 4" xfId="2333" xr:uid="{00000000-0005-0000-0000-00003D090000}"/>
    <cellStyle name="Notas 3 2 2 5" xfId="2144" xr:uid="{00000000-0005-0000-0000-00003E090000}"/>
    <cellStyle name="Notas 3 2 2 6" xfId="2318" xr:uid="{00000000-0005-0000-0000-00003F090000}"/>
    <cellStyle name="Notas 3 2 2 7" xfId="2151" xr:uid="{00000000-0005-0000-0000-000040090000}"/>
    <cellStyle name="Notas 3 2 2 8" xfId="2394" xr:uid="{00000000-0005-0000-0000-000041090000}"/>
    <cellStyle name="Notas 3 2 2 9" xfId="2412" xr:uid="{00000000-0005-0000-0000-000042090000}"/>
    <cellStyle name="Notas 3 2 3" xfId="2347" xr:uid="{00000000-0005-0000-0000-000043090000}"/>
    <cellStyle name="Notas 3 2 4" xfId="2132" xr:uid="{00000000-0005-0000-0000-000044090000}"/>
    <cellStyle name="Notas 3 2 5" xfId="2332" xr:uid="{00000000-0005-0000-0000-000045090000}"/>
    <cellStyle name="Notas 3 2 6" xfId="2145" xr:uid="{00000000-0005-0000-0000-000046090000}"/>
    <cellStyle name="Notas 3 2 7" xfId="2317" xr:uid="{00000000-0005-0000-0000-000047090000}"/>
    <cellStyle name="Notas 3 2 8" xfId="2152" xr:uid="{00000000-0005-0000-0000-000048090000}"/>
    <cellStyle name="Notas 3 2 9" xfId="2393" xr:uid="{00000000-0005-0000-0000-000049090000}"/>
    <cellStyle name="Notas 3 3" xfId="2014" xr:uid="{00000000-0005-0000-0000-00004A090000}"/>
    <cellStyle name="Notas 3 3 10" xfId="2280" xr:uid="{00000000-0005-0000-0000-00004B090000}"/>
    <cellStyle name="Notas 3 3 11" xfId="2437" xr:uid="{00000000-0005-0000-0000-00004C090000}"/>
    <cellStyle name="Notas 3 3 2" xfId="2349" xr:uid="{00000000-0005-0000-0000-00004D090000}"/>
    <cellStyle name="Notas 3 3 3" xfId="2130" xr:uid="{00000000-0005-0000-0000-00004E090000}"/>
    <cellStyle name="Notas 3 3 4" xfId="2334" xr:uid="{00000000-0005-0000-0000-00004F090000}"/>
    <cellStyle name="Notas 3 3 5" xfId="2143" xr:uid="{00000000-0005-0000-0000-000050090000}"/>
    <cellStyle name="Notas 3 3 6" xfId="2319" xr:uid="{00000000-0005-0000-0000-000051090000}"/>
    <cellStyle name="Notas 3 3 7" xfId="2351" xr:uid="{00000000-0005-0000-0000-000052090000}"/>
    <cellStyle name="Notas 3 3 8" xfId="2395" xr:uid="{00000000-0005-0000-0000-000053090000}"/>
    <cellStyle name="Notas 3 3 9" xfId="2413" xr:uid="{00000000-0005-0000-0000-000054090000}"/>
    <cellStyle name="Notas 3 4" xfId="2346" xr:uid="{00000000-0005-0000-0000-000055090000}"/>
    <cellStyle name="Notas 3 5" xfId="2133" xr:uid="{00000000-0005-0000-0000-000056090000}"/>
    <cellStyle name="Notas 3 6" xfId="2331" xr:uid="{00000000-0005-0000-0000-000057090000}"/>
    <cellStyle name="Notas 3 7" xfId="2146" xr:uid="{00000000-0005-0000-0000-000058090000}"/>
    <cellStyle name="Notas 3 8" xfId="2316" xr:uid="{00000000-0005-0000-0000-000059090000}"/>
    <cellStyle name="Notas 3 9" xfId="2153" xr:uid="{00000000-0005-0000-0000-00005A090000}"/>
    <cellStyle name="Numeric" xfId="15" xr:uid="{00000000-0005-0000-0000-00005B090000}"/>
    <cellStyle name="Porcentaje" xfId="2" builtinId="5"/>
    <cellStyle name="Porcentaje 2" xfId="2015" xr:uid="{00000000-0005-0000-0000-00005D090000}"/>
    <cellStyle name="Porcentaje 3" xfId="2016" xr:uid="{00000000-0005-0000-0000-00005E090000}"/>
    <cellStyle name="Porcentaje 4" xfId="2092" xr:uid="{00000000-0005-0000-0000-00005F090000}"/>
    <cellStyle name="Porcentual 2" xfId="2017" xr:uid="{00000000-0005-0000-0000-000060090000}"/>
    <cellStyle name="Porcentual 2 2" xfId="2018" xr:uid="{00000000-0005-0000-0000-000061090000}"/>
    <cellStyle name="Porcentual 2 2 2" xfId="2019" xr:uid="{00000000-0005-0000-0000-000062090000}"/>
    <cellStyle name="Porcentual 2 2 2 2" xfId="2020" xr:uid="{00000000-0005-0000-0000-000063090000}"/>
    <cellStyle name="Porcentual 2 2 2 2 2" xfId="2021" xr:uid="{00000000-0005-0000-0000-000064090000}"/>
    <cellStyle name="Porcentual 2 2 2 3" xfId="2022" xr:uid="{00000000-0005-0000-0000-000065090000}"/>
    <cellStyle name="Porcentual 2 2 3" xfId="2023" xr:uid="{00000000-0005-0000-0000-000066090000}"/>
    <cellStyle name="Porcentual 2 2 3 2" xfId="2024" xr:uid="{00000000-0005-0000-0000-000067090000}"/>
    <cellStyle name="Porcentual 2 2 4" xfId="2025" xr:uid="{00000000-0005-0000-0000-000068090000}"/>
    <cellStyle name="Porcentual 2 2 4 2" xfId="2026" xr:uid="{00000000-0005-0000-0000-000069090000}"/>
    <cellStyle name="Porcentual 2 2 5" xfId="2027" xr:uid="{00000000-0005-0000-0000-00006A090000}"/>
    <cellStyle name="Porcentual 2 3" xfId="2028" xr:uid="{00000000-0005-0000-0000-00006B090000}"/>
    <cellStyle name="Porcentual 2 3 2" xfId="2029" xr:uid="{00000000-0005-0000-0000-00006C090000}"/>
    <cellStyle name="Porcentual 2 3 2 2" xfId="2030" xr:uid="{00000000-0005-0000-0000-00006D090000}"/>
    <cellStyle name="Porcentual 2 3 3" xfId="2031" xr:uid="{00000000-0005-0000-0000-00006E090000}"/>
    <cellStyle name="Porcentual 2 4" xfId="2032" xr:uid="{00000000-0005-0000-0000-00006F090000}"/>
    <cellStyle name="Porcentual 2 4 2" xfId="2033" xr:uid="{00000000-0005-0000-0000-000070090000}"/>
    <cellStyle name="Porcentual 2 5" xfId="2034" xr:uid="{00000000-0005-0000-0000-000071090000}"/>
    <cellStyle name="Porcentual 2 5 2" xfId="2035" xr:uid="{00000000-0005-0000-0000-000072090000}"/>
    <cellStyle name="Porcentual 2 6" xfId="2036" xr:uid="{00000000-0005-0000-0000-000073090000}"/>
    <cellStyle name="Porcentual 2 7" xfId="2037" xr:uid="{00000000-0005-0000-0000-000074090000}"/>
    <cellStyle name="Porcentual 2 8" xfId="2038" xr:uid="{00000000-0005-0000-0000-000075090000}"/>
    <cellStyle name="Porcentual 2 9" xfId="2039" xr:uid="{00000000-0005-0000-0000-000076090000}"/>
    <cellStyle name="Porcentual 3" xfId="2040" xr:uid="{00000000-0005-0000-0000-000077090000}"/>
    <cellStyle name="Salida" xfId="2481" builtinId="21" customBuiltin="1"/>
    <cellStyle name="Salida 2" xfId="2041" xr:uid="{00000000-0005-0000-0000-000079090000}"/>
    <cellStyle name="Salida 2 10" xfId="2396" xr:uid="{00000000-0005-0000-0000-00007A090000}"/>
    <cellStyle name="Salida 2 11" xfId="2416" xr:uid="{00000000-0005-0000-0000-00007B090000}"/>
    <cellStyle name="Salida 2 12" xfId="2424" xr:uid="{00000000-0005-0000-0000-00007C090000}"/>
    <cellStyle name="Salida 2 13" xfId="2438" xr:uid="{00000000-0005-0000-0000-00007D090000}"/>
    <cellStyle name="Salida 2 2" xfId="2042" xr:uid="{00000000-0005-0000-0000-00007E090000}"/>
    <cellStyle name="Salida 2 2 10" xfId="2417" xr:uid="{00000000-0005-0000-0000-00007F090000}"/>
    <cellStyle name="Salida 2 2 11" xfId="2425" xr:uid="{00000000-0005-0000-0000-000080090000}"/>
    <cellStyle name="Salida 2 2 12" xfId="2439" xr:uid="{00000000-0005-0000-0000-000081090000}"/>
    <cellStyle name="Salida 2 2 2" xfId="2043" xr:uid="{00000000-0005-0000-0000-000082090000}"/>
    <cellStyle name="Salida 2 2 2 10" xfId="2426" xr:uid="{00000000-0005-0000-0000-000083090000}"/>
    <cellStyle name="Salida 2 2 2 11" xfId="2440" xr:uid="{00000000-0005-0000-0000-000084090000}"/>
    <cellStyle name="Salida 2 2 2 2" xfId="2359" xr:uid="{00000000-0005-0000-0000-000085090000}"/>
    <cellStyle name="Salida 2 2 2 3" xfId="2123" xr:uid="{00000000-0005-0000-0000-000086090000}"/>
    <cellStyle name="Salida 2 2 2 4" xfId="2339" xr:uid="{00000000-0005-0000-0000-000087090000}"/>
    <cellStyle name="Salida 2 2 2 5" xfId="2140" xr:uid="{00000000-0005-0000-0000-000088090000}"/>
    <cellStyle name="Salida 2 2 2 6" xfId="2324" xr:uid="{00000000-0005-0000-0000-000089090000}"/>
    <cellStyle name="Salida 2 2 2 7" xfId="2382" xr:uid="{00000000-0005-0000-0000-00008A090000}"/>
    <cellStyle name="Salida 2 2 2 8" xfId="2398" xr:uid="{00000000-0005-0000-0000-00008B090000}"/>
    <cellStyle name="Salida 2 2 2 9" xfId="2418" xr:uid="{00000000-0005-0000-0000-00008C090000}"/>
    <cellStyle name="Salida 2 2 3" xfId="2358" xr:uid="{00000000-0005-0000-0000-00008D090000}"/>
    <cellStyle name="Salida 2 2 4" xfId="2124" xr:uid="{00000000-0005-0000-0000-00008E090000}"/>
    <cellStyle name="Salida 2 2 5" xfId="2338" xr:uid="{00000000-0005-0000-0000-00008F090000}"/>
    <cellStyle name="Salida 2 2 6" xfId="2141" xr:uid="{00000000-0005-0000-0000-000090090000}"/>
    <cellStyle name="Salida 2 2 7" xfId="2323" xr:uid="{00000000-0005-0000-0000-000091090000}"/>
    <cellStyle name="Salida 2 2 8" xfId="2381" xr:uid="{00000000-0005-0000-0000-000092090000}"/>
    <cellStyle name="Salida 2 2 9" xfId="2397" xr:uid="{00000000-0005-0000-0000-000093090000}"/>
    <cellStyle name="Salida 2 3" xfId="2044" xr:uid="{00000000-0005-0000-0000-000094090000}"/>
    <cellStyle name="Salida 2 3 10" xfId="2427" xr:uid="{00000000-0005-0000-0000-000095090000}"/>
    <cellStyle name="Salida 2 3 11" xfId="2441" xr:uid="{00000000-0005-0000-0000-000096090000}"/>
    <cellStyle name="Salida 2 3 2" xfId="2360" xr:uid="{00000000-0005-0000-0000-000097090000}"/>
    <cellStyle name="Salida 2 3 3" xfId="2122" xr:uid="{00000000-0005-0000-0000-000098090000}"/>
    <cellStyle name="Salida 2 3 4" xfId="2340" xr:uid="{00000000-0005-0000-0000-000099090000}"/>
    <cellStyle name="Salida 2 3 5" xfId="2139" xr:uid="{00000000-0005-0000-0000-00009A090000}"/>
    <cellStyle name="Salida 2 3 6" xfId="2325" xr:uid="{00000000-0005-0000-0000-00009B090000}"/>
    <cellStyle name="Salida 2 3 7" xfId="2383" xr:uid="{00000000-0005-0000-0000-00009C090000}"/>
    <cellStyle name="Salida 2 3 8" xfId="2399" xr:uid="{00000000-0005-0000-0000-00009D090000}"/>
    <cellStyle name="Salida 2 3 9" xfId="2419" xr:uid="{00000000-0005-0000-0000-00009E090000}"/>
    <cellStyle name="Salida 2 4" xfId="2357" xr:uid="{00000000-0005-0000-0000-00009F090000}"/>
    <cellStyle name="Salida 2 5" xfId="2125" xr:uid="{00000000-0005-0000-0000-0000A0090000}"/>
    <cellStyle name="Salida 2 6" xfId="2337" xr:uid="{00000000-0005-0000-0000-0000A1090000}"/>
    <cellStyle name="Salida 2 7" xfId="2142" xr:uid="{00000000-0005-0000-0000-0000A2090000}"/>
    <cellStyle name="Salida 2 8" xfId="2322" xr:uid="{00000000-0005-0000-0000-0000A3090000}"/>
    <cellStyle name="Salida 2 9" xfId="2380" xr:uid="{00000000-0005-0000-0000-0000A4090000}"/>
    <cellStyle name="Salida 3" xfId="2045" xr:uid="{00000000-0005-0000-0000-0000A5090000}"/>
    <cellStyle name="Salida 3 10" xfId="2400" xr:uid="{00000000-0005-0000-0000-0000A6090000}"/>
    <cellStyle name="Salida 3 11" xfId="2420" xr:uid="{00000000-0005-0000-0000-0000A7090000}"/>
    <cellStyle name="Salida 3 12" xfId="2428" xr:uid="{00000000-0005-0000-0000-0000A8090000}"/>
    <cellStyle name="Salida 3 13" xfId="2442" xr:uid="{00000000-0005-0000-0000-0000A9090000}"/>
    <cellStyle name="Salida 3 2" xfId="2046" xr:uid="{00000000-0005-0000-0000-0000AA090000}"/>
    <cellStyle name="Salida 3 2 10" xfId="2421" xr:uid="{00000000-0005-0000-0000-0000AB090000}"/>
    <cellStyle name="Salida 3 2 11" xfId="2429" xr:uid="{00000000-0005-0000-0000-0000AC090000}"/>
    <cellStyle name="Salida 3 2 12" xfId="2443" xr:uid="{00000000-0005-0000-0000-0000AD090000}"/>
    <cellStyle name="Salida 3 2 2" xfId="2047" xr:uid="{00000000-0005-0000-0000-0000AE090000}"/>
    <cellStyle name="Salida 3 2 2 10" xfId="2430" xr:uid="{00000000-0005-0000-0000-0000AF090000}"/>
    <cellStyle name="Salida 3 2 2 11" xfId="2444" xr:uid="{00000000-0005-0000-0000-0000B0090000}"/>
    <cellStyle name="Salida 3 2 2 2" xfId="2363" xr:uid="{00000000-0005-0000-0000-0000B1090000}"/>
    <cellStyle name="Salida 3 2 2 3" xfId="2119" xr:uid="{00000000-0005-0000-0000-0000B2090000}"/>
    <cellStyle name="Salida 3 2 2 4" xfId="2108" xr:uid="{00000000-0005-0000-0000-0000B3090000}"/>
    <cellStyle name="Salida 3 2 2 5" xfId="2368" xr:uid="{00000000-0005-0000-0000-0000B4090000}"/>
    <cellStyle name="Salida 3 2 2 6" xfId="2115" xr:uid="{00000000-0005-0000-0000-0000B5090000}"/>
    <cellStyle name="Salida 3 2 2 7" xfId="2386" xr:uid="{00000000-0005-0000-0000-0000B6090000}"/>
    <cellStyle name="Salida 3 2 2 8" xfId="2402" xr:uid="{00000000-0005-0000-0000-0000B7090000}"/>
    <cellStyle name="Salida 3 2 2 9" xfId="2422" xr:uid="{00000000-0005-0000-0000-0000B8090000}"/>
    <cellStyle name="Salida 3 2 3" xfId="2362" xr:uid="{00000000-0005-0000-0000-0000B9090000}"/>
    <cellStyle name="Salida 3 2 4" xfId="2120" xr:uid="{00000000-0005-0000-0000-0000BA090000}"/>
    <cellStyle name="Salida 3 2 5" xfId="2110" xr:uid="{00000000-0005-0000-0000-0000BB090000}"/>
    <cellStyle name="Salida 3 2 6" xfId="2367" xr:uid="{00000000-0005-0000-0000-0000BC090000}"/>
    <cellStyle name="Salida 3 2 7" xfId="2116" xr:uid="{00000000-0005-0000-0000-0000BD090000}"/>
    <cellStyle name="Salida 3 2 8" xfId="2385" xr:uid="{00000000-0005-0000-0000-0000BE090000}"/>
    <cellStyle name="Salida 3 2 9" xfId="2401" xr:uid="{00000000-0005-0000-0000-0000BF090000}"/>
    <cellStyle name="Salida 3 3" xfId="2048" xr:uid="{00000000-0005-0000-0000-0000C0090000}"/>
    <cellStyle name="Salida 3 3 10" xfId="2431" xr:uid="{00000000-0005-0000-0000-0000C1090000}"/>
    <cellStyle name="Salida 3 3 11" xfId="2445" xr:uid="{00000000-0005-0000-0000-0000C2090000}"/>
    <cellStyle name="Salida 3 3 2" xfId="2364" xr:uid="{00000000-0005-0000-0000-0000C3090000}"/>
    <cellStyle name="Salida 3 3 3" xfId="2118" xr:uid="{00000000-0005-0000-0000-0000C4090000}"/>
    <cellStyle name="Salida 3 3 4" xfId="2350" xr:uid="{00000000-0005-0000-0000-0000C5090000}"/>
    <cellStyle name="Salida 3 3 5" xfId="2129" xr:uid="{00000000-0005-0000-0000-0000C6090000}"/>
    <cellStyle name="Salida 3 3 6" xfId="2335" xr:uid="{00000000-0005-0000-0000-0000C7090000}"/>
    <cellStyle name="Salida 3 3 7" xfId="2387" xr:uid="{00000000-0005-0000-0000-0000C8090000}"/>
    <cellStyle name="Salida 3 3 8" xfId="2403" xr:uid="{00000000-0005-0000-0000-0000C9090000}"/>
    <cellStyle name="Salida 3 3 9" xfId="2423" xr:uid="{00000000-0005-0000-0000-0000CA090000}"/>
    <cellStyle name="Salida 3 4" xfId="2361" xr:uid="{00000000-0005-0000-0000-0000CB090000}"/>
    <cellStyle name="Salida 3 5" xfId="2121" xr:uid="{00000000-0005-0000-0000-0000CC090000}"/>
    <cellStyle name="Salida 3 6" xfId="2341" xr:uid="{00000000-0005-0000-0000-0000CD090000}"/>
    <cellStyle name="Salida 3 7" xfId="2138" xr:uid="{00000000-0005-0000-0000-0000CE090000}"/>
    <cellStyle name="Salida 3 8" xfId="2326" xr:uid="{00000000-0005-0000-0000-0000CF090000}"/>
    <cellStyle name="Salida 3 9" xfId="2384" xr:uid="{00000000-0005-0000-0000-0000D0090000}"/>
    <cellStyle name="Texto de advertencia" xfId="2485" builtinId="11" customBuiltin="1"/>
    <cellStyle name="Texto de advertencia 2" xfId="2049" xr:uid="{00000000-0005-0000-0000-0000D2090000}"/>
    <cellStyle name="Texto de advertencia 3" xfId="2050" xr:uid="{00000000-0005-0000-0000-0000D3090000}"/>
    <cellStyle name="Texto explicativo" xfId="2487" builtinId="53" customBuiltin="1"/>
    <cellStyle name="Texto explicativo 2" xfId="2051" xr:uid="{00000000-0005-0000-0000-0000D5090000}"/>
    <cellStyle name="Texto explicativo 3" xfId="2052" xr:uid="{00000000-0005-0000-0000-0000D6090000}"/>
    <cellStyle name="Título" xfId="2472" builtinId="15" customBuiltin="1"/>
    <cellStyle name="Título 1 2" xfId="2053" xr:uid="{00000000-0005-0000-0000-0000D8090000}"/>
    <cellStyle name="Título 1 3" xfId="2054" xr:uid="{00000000-0005-0000-0000-0000D9090000}"/>
    <cellStyle name="Título 2" xfId="2474" builtinId="17" customBuiltin="1"/>
    <cellStyle name="Título 2 2" xfId="2055" xr:uid="{00000000-0005-0000-0000-0000DB090000}"/>
    <cellStyle name="Título 2 3" xfId="2056" xr:uid="{00000000-0005-0000-0000-0000DC090000}"/>
    <cellStyle name="Título 3" xfId="2475" builtinId="18" customBuiltin="1"/>
    <cellStyle name="Título 3 2" xfId="2057" xr:uid="{00000000-0005-0000-0000-0000DE090000}"/>
    <cellStyle name="Título 3 2 2" xfId="2058" xr:uid="{00000000-0005-0000-0000-0000DF090000}"/>
    <cellStyle name="Título 3 3" xfId="2059" xr:uid="{00000000-0005-0000-0000-0000E0090000}"/>
    <cellStyle name="Título 3 3 2" xfId="2060" xr:uid="{00000000-0005-0000-0000-0000E1090000}"/>
    <cellStyle name="Título 4" xfId="2061" xr:uid="{00000000-0005-0000-0000-0000E2090000}"/>
    <cellStyle name="Título 5" xfId="2062" xr:uid="{00000000-0005-0000-0000-0000E3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tabSelected="1" topLeftCell="E1" zoomScale="70" zoomScaleNormal="70" zoomScaleSheetLayoutView="90" workbookViewId="0">
      <pane ySplit="5" topLeftCell="A27" activePane="bottomLeft" state="frozen"/>
      <selection activeCell="D35" sqref="D35"/>
      <selection pane="bottomLeft" activeCell="I35" sqref="I35"/>
    </sheetView>
  </sheetViews>
  <sheetFormatPr baseColWidth="10" defaultColWidth="11.42578125" defaultRowHeight="12" x14ac:dyDescent="0.2"/>
  <cols>
    <col min="1" max="1" width="11.28515625" style="4" customWidth="1"/>
    <col min="2" max="2" width="5" style="4" customWidth="1"/>
    <col min="3" max="3" width="8.7109375" style="4" customWidth="1"/>
    <col min="4" max="4" width="38.85546875" style="5" customWidth="1"/>
    <col min="5" max="5" width="9.7109375" style="6" customWidth="1"/>
    <col min="6" max="7" width="15.7109375" style="4" customWidth="1"/>
    <col min="8" max="8" width="8.28515625" style="4" customWidth="1"/>
    <col min="9" max="9" width="15.7109375" style="4" customWidth="1"/>
    <col min="10" max="10" width="8.140625" style="4" customWidth="1"/>
    <col min="11" max="11" width="15.7109375" style="4" customWidth="1"/>
    <col min="12" max="12" width="8.42578125" style="4" customWidth="1"/>
    <col min="13" max="13" width="8.140625" style="4" customWidth="1"/>
    <col min="14" max="16384" width="11.42578125" style="4"/>
  </cols>
  <sheetData>
    <row r="1" spans="1:14" x14ac:dyDescent="0.2">
      <c r="B1" s="135" t="s">
        <v>24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4" x14ac:dyDescent="0.2">
      <c r="B2" s="135" t="s">
        <v>25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4" x14ac:dyDescent="0.2">
      <c r="B3" s="135" t="s">
        <v>97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4" ht="12.75" thickBot="1" x14ac:dyDescent="0.25"/>
    <row r="5" spans="1:14" ht="64.900000000000006" customHeight="1" thickBot="1" x14ac:dyDescent="0.25">
      <c r="A5" s="93" t="s">
        <v>46</v>
      </c>
      <c r="B5" s="136" t="s">
        <v>0</v>
      </c>
      <c r="C5" s="137"/>
      <c r="D5" s="138"/>
      <c r="E5" s="139" t="s">
        <v>95</v>
      </c>
      <c r="F5" s="139"/>
      <c r="G5" s="65" t="s">
        <v>2</v>
      </c>
      <c r="H5" s="64" t="s">
        <v>3</v>
      </c>
      <c r="I5" s="64" t="s">
        <v>33</v>
      </c>
      <c r="J5" s="64" t="s">
        <v>19</v>
      </c>
      <c r="K5" s="65" t="s">
        <v>5</v>
      </c>
      <c r="L5" s="64" t="s">
        <v>22</v>
      </c>
      <c r="M5" s="66" t="s">
        <v>23</v>
      </c>
    </row>
    <row r="6" spans="1:14" ht="42" customHeight="1" x14ac:dyDescent="0.2">
      <c r="A6" s="140" t="s">
        <v>45</v>
      </c>
      <c r="B6" s="96" t="s">
        <v>53</v>
      </c>
      <c r="C6" s="94" t="s">
        <v>80</v>
      </c>
      <c r="D6" s="67" t="s">
        <v>47</v>
      </c>
      <c r="E6" s="85" t="s">
        <v>26</v>
      </c>
      <c r="F6" s="86">
        <v>496880000</v>
      </c>
      <c r="G6" s="86">
        <v>461663966</v>
      </c>
      <c r="H6" s="87">
        <f t="shared" ref="H6:H32" si="0">IFERROR(G6/F6,"-")</f>
        <v>0.9291256762196104</v>
      </c>
      <c r="I6" s="86">
        <v>339224466</v>
      </c>
      <c r="J6" s="87">
        <f t="shared" ref="J6:J32" si="1">IFERROR(I6/F6,"-")</f>
        <v>0.68270903638705527</v>
      </c>
      <c r="K6" s="86">
        <v>6211009</v>
      </c>
      <c r="L6" s="87">
        <f t="shared" ref="L6:L32" si="2">IFERROR(K6/F6,"-")</f>
        <v>1.2500018113025278E-2</v>
      </c>
      <c r="M6" s="88">
        <f t="shared" ref="M6:M39" si="3">IFERROR(K6/I6,"-")</f>
        <v>1.8309437032174442E-2</v>
      </c>
      <c r="N6" s="90"/>
    </row>
    <row r="7" spans="1:14" ht="16.899999999999999" customHeight="1" x14ac:dyDescent="0.2">
      <c r="A7" s="141"/>
      <c r="B7" s="149" t="s">
        <v>54</v>
      </c>
      <c r="C7" s="132" t="s">
        <v>81</v>
      </c>
      <c r="D7" s="146" t="s">
        <v>48</v>
      </c>
      <c r="E7" s="70" t="s">
        <v>26</v>
      </c>
      <c r="F7" s="73">
        <f>F8+F9</f>
        <v>29433934000</v>
      </c>
      <c r="G7" s="71">
        <f>G8+G9</f>
        <v>6791843483</v>
      </c>
      <c r="H7" s="72">
        <f t="shared" ref="H7" si="4">IFERROR(G7/F7,"-")</f>
        <v>0.23074875016706908</v>
      </c>
      <c r="I7" s="71">
        <f>I8+I9</f>
        <v>1376821100</v>
      </c>
      <c r="J7" s="72">
        <f t="shared" ref="J7" si="5">IFERROR(I7/F7,"-")</f>
        <v>4.6776659212458653E-2</v>
      </c>
      <c r="K7" s="71">
        <f>K8+K9</f>
        <v>25359807</v>
      </c>
      <c r="L7" s="87">
        <f t="shared" ref="L7" si="6">IFERROR(K7/F7,"-")</f>
        <v>8.6158401388003382E-4</v>
      </c>
      <c r="M7" s="80">
        <f t="shared" ref="M7" si="7">IFERROR(K7/I7,"-")</f>
        <v>1.8419101072753751E-2</v>
      </c>
      <c r="N7" s="90"/>
    </row>
    <row r="8" spans="1:14" ht="16.899999999999999" customHeight="1" x14ac:dyDescent="0.2">
      <c r="A8" s="141"/>
      <c r="B8" s="150"/>
      <c r="C8" s="133"/>
      <c r="D8" s="147"/>
      <c r="E8" s="69" t="s">
        <v>28</v>
      </c>
      <c r="F8" s="73">
        <v>29230618000</v>
      </c>
      <c r="G8" s="71">
        <v>6791155483</v>
      </c>
      <c r="H8" s="87">
        <f t="shared" si="0"/>
        <v>0.23233020536890461</v>
      </c>
      <c r="I8" s="71">
        <v>1376133100</v>
      </c>
      <c r="J8" s="87">
        <f t="shared" si="1"/>
        <v>4.7078481200773792E-2</v>
      </c>
      <c r="K8" s="71">
        <v>25359807</v>
      </c>
      <c r="L8" s="87">
        <f t="shared" si="2"/>
        <v>8.6757683330540602E-4</v>
      </c>
      <c r="M8" s="88">
        <f t="shared" si="3"/>
        <v>1.8428309732539679E-2</v>
      </c>
      <c r="N8" s="90"/>
    </row>
    <row r="9" spans="1:14" ht="16.899999999999999" customHeight="1" x14ac:dyDescent="0.2">
      <c r="A9" s="141"/>
      <c r="B9" s="151"/>
      <c r="C9" s="134"/>
      <c r="D9" s="148"/>
      <c r="E9" s="69" t="s">
        <v>29</v>
      </c>
      <c r="F9" s="73">
        <v>203316000</v>
      </c>
      <c r="G9" s="86">
        <v>688000</v>
      </c>
      <c r="H9" s="87">
        <f t="shared" si="0"/>
        <v>3.3838950205591295E-3</v>
      </c>
      <c r="I9" s="86">
        <v>688000</v>
      </c>
      <c r="J9" s="87">
        <f t="shared" si="1"/>
        <v>3.3838950205591295E-3</v>
      </c>
      <c r="K9" s="86">
        <v>0</v>
      </c>
      <c r="L9" s="87">
        <f t="shared" si="2"/>
        <v>0</v>
      </c>
      <c r="M9" s="88">
        <f t="shared" si="3"/>
        <v>0</v>
      </c>
      <c r="N9" s="90"/>
    </row>
    <row r="10" spans="1:14" ht="42" customHeight="1" x14ac:dyDescent="0.2">
      <c r="A10" s="141"/>
      <c r="B10" s="98" t="s">
        <v>55</v>
      </c>
      <c r="C10" s="99" t="s">
        <v>82</v>
      </c>
      <c r="D10" s="92" t="s">
        <v>49</v>
      </c>
      <c r="E10" s="70" t="s">
        <v>26</v>
      </c>
      <c r="F10" s="71">
        <v>31278921000</v>
      </c>
      <c r="G10" s="71">
        <v>25501343920</v>
      </c>
      <c r="H10" s="72">
        <f t="shared" ref="H10" si="8">IFERROR(G10/F10,"-")</f>
        <v>0.81528847878096566</v>
      </c>
      <c r="I10" s="71">
        <v>10187316302</v>
      </c>
      <c r="J10" s="72">
        <f t="shared" ref="J10" si="9">IFERROR(I10/F10,"-")</f>
        <v>0.32569270218752111</v>
      </c>
      <c r="K10" s="71">
        <v>283103035</v>
      </c>
      <c r="L10" s="87">
        <f t="shared" ref="L10" si="10">IFERROR(K10/F10,"-")</f>
        <v>9.050920746275103E-3</v>
      </c>
      <c r="M10" s="80">
        <f t="shared" ref="M10" si="11">IFERROR(K10/I10,"-")</f>
        <v>2.778975606602305E-2</v>
      </c>
      <c r="N10" s="90"/>
    </row>
    <row r="11" spans="1:14" ht="13.5" x14ac:dyDescent="0.2">
      <c r="A11" s="141"/>
      <c r="B11" s="129" t="s">
        <v>6</v>
      </c>
      <c r="C11" s="130"/>
      <c r="D11" s="131"/>
      <c r="E11" s="74" t="s">
        <v>26</v>
      </c>
      <c r="F11" s="75">
        <f>+F6+F7+F10</f>
        <v>61209735000</v>
      </c>
      <c r="G11" s="75">
        <f>+G6+G7+G10</f>
        <v>32754851369</v>
      </c>
      <c r="H11" s="76">
        <f t="shared" si="0"/>
        <v>0.53512486811125715</v>
      </c>
      <c r="I11" s="75">
        <f>+I6+I7+I10</f>
        <v>11903361868</v>
      </c>
      <c r="J11" s="76">
        <f t="shared" si="1"/>
        <v>0.19446844309977818</v>
      </c>
      <c r="K11" s="75">
        <f>+K6+K7+K10</f>
        <v>314673851</v>
      </c>
      <c r="L11" s="76">
        <f t="shared" si="2"/>
        <v>5.1409118337140325E-3</v>
      </c>
      <c r="M11" s="81">
        <f t="shared" si="3"/>
        <v>2.6435712405412357E-2</v>
      </c>
      <c r="N11" s="90"/>
    </row>
    <row r="12" spans="1:14" ht="38.450000000000003" customHeight="1" x14ac:dyDescent="0.2">
      <c r="A12" s="141"/>
      <c r="B12" s="97" t="s">
        <v>56</v>
      </c>
      <c r="C12" s="99" t="s">
        <v>83</v>
      </c>
      <c r="D12" s="68" t="s">
        <v>50</v>
      </c>
      <c r="E12" s="70" t="s">
        <v>26</v>
      </c>
      <c r="F12" s="71">
        <v>24878803000</v>
      </c>
      <c r="G12" s="71">
        <v>22817984235</v>
      </c>
      <c r="H12" s="72">
        <f t="shared" si="0"/>
        <v>0.91716567854972764</v>
      </c>
      <c r="I12" s="71">
        <v>18597613449</v>
      </c>
      <c r="J12" s="72">
        <f t="shared" si="1"/>
        <v>0.74752846626101743</v>
      </c>
      <c r="K12" s="71">
        <v>1792389289</v>
      </c>
      <c r="L12" s="72">
        <f t="shared" si="2"/>
        <v>7.2044836280909491E-2</v>
      </c>
      <c r="M12" s="80">
        <f t="shared" si="3"/>
        <v>9.6377381641749166E-2</v>
      </c>
      <c r="N12" s="90"/>
    </row>
    <row r="13" spans="1:14" ht="13.5" x14ac:dyDescent="0.2">
      <c r="A13" s="141"/>
      <c r="B13" s="129" t="s">
        <v>15</v>
      </c>
      <c r="C13" s="130"/>
      <c r="D13" s="131"/>
      <c r="E13" s="74" t="s">
        <v>26</v>
      </c>
      <c r="F13" s="75">
        <f>F12</f>
        <v>24878803000</v>
      </c>
      <c r="G13" s="75">
        <f>G12</f>
        <v>22817984235</v>
      </c>
      <c r="H13" s="76">
        <f t="shared" si="0"/>
        <v>0.91716567854972764</v>
      </c>
      <c r="I13" s="75">
        <f>I12</f>
        <v>18597613449</v>
      </c>
      <c r="J13" s="76">
        <f t="shared" si="1"/>
        <v>0.74752846626101743</v>
      </c>
      <c r="K13" s="75">
        <f>K12</f>
        <v>1792389289</v>
      </c>
      <c r="L13" s="76">
        <f t="shared" si="2"/>
        <v>7.2044836280909491E-2</v>
      </c>
      <c r="M13" s="81">
        <f t="shared" si="3"/>
        <v>9.6377381641749166E-2</v>
      </c>
      <c r="N13" s="90"/>
    </row>
    <row r="14" spans="1:14" ht="13.5" x14ac:dyDescent="0.2">
      <c r="A14" s="141"/>
      <c r="B14" s="143" t="s">
        <v>1</v>
      </c>
      <c r="C14" s="144"/>
      <c r="D14" s="145"/>
      <c r="E14" s="77" t="s">
        <v>26</v>
      </c>
      <c r="F14" s="78">
        <f>F11+F13</f>
        <v>86088538000</v>
      </c>
      <c r="G14" s="78">
        <f>G11+G13</f>
        <v>55572835604</v>
      </c>
      <c r="H14" s="79">
        <f t="shared" si="0"/>
        <v>0.64553118098021367</v>
      </c>
      <c r="I14" s="78">
        <f>I11+I13</f>
        <v>30500975317</v>
      </c>
      <c r="J14" s="79">
        <f t="shared" si="1"/>
        <v>0.35429775003264663</v>
      </c>
      <c r="K14" s="78">
        <f>K11+K13</f>
        <v>2107063140</v>
      </c>
      <c r="L14" s="79">
        <f t="shared" si="2"/>
        <v>2.4475536336788527E-2</v>
      </c>
      <c r="M14" s="82">
        <f t="shared" si="3"/>
        <v>6.9081828305523368E-2</v>
      </c>
      <c r="N14" s="90"/>
    </row>
    <row r="15" spans="1:14" ht="36.6" customHeight="1" x14ac:dyDescent="0.2">
      <c r="A15" s="141"/>
      <c r="B15" s="100" t="s">
        <v>58</v>
      </c>
      <c r="C15" s="95" t="s">
        <v>84</v>
      </c>
      <c r="D15" s="68" t="s">
        <v>60</v>
      </c>
      <c r="E15" s="70" t="s">
        <v>26</v>
      </c>
      <c r="F15" s="71">
        <v>8050751000</v>
      </c>
      <c r="G15" s="71">
        <v>2900964611</v>
      </c>
      <c r="H15" s="72">
        <f t="shared" si="0"/>
        <v>0.36033465834429607</v>
      </c>
      <c r="I15" s="71">
        <v>2113557295</v>
      </c>
      <c r="J15" s="72">
        <f t="shared" si="1"/>
        <v>0.2625292093868013</v>
      </c>
      <c r="K15" s="71">
        <v>77459187</v>
      </c>
      <c r="L15" s="72">
        <f t="shared" si="2"/>
        <v>9.6213616593035858E-3</v>
      </c>
      <c r="M15" s="80">
        <f t="shared" si="3"/>
        <v>3.6648728275899427E-2</v>
      </c>
      <c r="N15" s="90"/>
    </row>
    <row r="16" spans="1:14" ht="36.6" customHeight="1" x14ac:dyDescent="0.2">
      <c r="A16" s="141"/>
      <c r="B16" s="100" t="s">
        <v>59</v>
      </c>
      <c r="C16" s="95" t="s">
        <v>85</v>
      </c>
      <c r="D16" s="68" t="s">
        <v>79</v>
      </c>
      <c r="E16" s="70" t="s">
        <v>26</v>
      </c>
      <c r="F16" s="71">
        <v>30094792000</v>
      </c>
      <c r="G16" s="71">
        <v>22503106899</v>
      </c>
      <c r="H16" s="72">
        <f t="shared" si="0"/>
        <v>0.74774090144899485</v>
      </c>
      <c r="I16" s="71">
        <v>13761150630</v>
      </c>
      <c r="J16" s="72">
        <f t="shared" si="1"/>
        <v>0.45726020070183571</v>
      </c>
      <c r="K16" s="71">
        <v>394359764</v>
      </c>
      <c r="L16" s="72">
        <f t="shared" si="2"/>
        <v>1.3103920572037846E-2</v>
      </c>
      <c r="M16" s="80">
        <f t="shared" si="3"/>
        <v>2.8657470192955805E-2</v>
      </c>
      <c r="N16" s="90"/>
    </row>
    <row r="17" spans="1:14" ht="36.6" customHeight="1" x14ac:dyDescent="0.2">
      <c r="A17" s="141"/>
      <c r="B17" s="100" t="s">
        <v>75</v>
      </c>
      <c r="C17" s="95" t="s">
        <v>94</v>
      </c>
      <c r="D17" s="68" t="s">
        <v>76</v>
      </c>
      <c r="E17" s="70" t="s">
        <v>26</v>
      </c>
      <c r="F17" s="71">
        <v>5361782000</v>
      </c>
      <c r="G17" s="71">
        <v>4315669136</v>
      </c>
      <c r="H17" s="72">
        <f t="shared" si="0"/>
        <v>0.804894554832703</v>
      </c>
      <c r="I17" s="71">
        <v>3434854200</v>
      </c>
      <c r="J17" s="72">
        <f t="shared" si="1"/>
        <v>0.64061802587274153</v>
      </c>
      <c r="K17" s="71">
        <v>11289857</v>
      </c>
      <c r="L17" s="72">
        <f t="shared" si="2"/>
        <v>2.1056165655373529E-3</v>
      </c>
      <c r="M17" s="80">
        <f t="shared" ref="M17" si="12">IFERROR(K17/I17,"-")</f>
        <v>3.2868518844264192E-3</v>
      </c>
      <c r="N17" s="90"/>
    </row>
    <row r="18" spans="1:14" ht="13.5" x14ac:dyDescent="0.2">
      <c r="A18" s="141"/>
      <c r="B18" s="129" t="s">
        <v>16</v>
      </c>
      <c r="C18" s="130"/>
      <c r="D18" s="131"/>
      <c r="E18" s="74" t="s">
        <v>26</v>
      </c>
      <c r="F18" s="75">
        <f>F15+F16+F17</f>
        <v>43507325000</v>
      </c>
      <c r="G18" s="75">
        <f>G15+G16+G17</f>
        <v>29719740646</v>
      </c>
      <c r="H18" s="76">
        <f>IFERROR(G18/F18,"-")</f>
        <v>0.68309740132265084</v>
      </c>
      <c r="I18" s="75">
        <f>I15+I16+I17</f>
        <v>19309562125</v>
      </c>
      <c r="J18" s="76">
        <f>IFERROR(I18/F18,"-")</f>
        <v>0.44382324413187896</v>
      </c>
      <c r="K18" s="75">
        <f>K15+K16+K17</f>
        <v>483108808</v>
      </c>
      <c r="L18" s="76">
        <f>IFERROR(K18/F18,"-")</f>
        <v>1.1104079784266212E-2</v>
      </c>
      <c r="M18" s="81">
        <f>IFERROR(K18/I18,"-")</f>
        <v>2.5019148796467078E-2</v>
      </c>
      <c r="N18" s="90"/>
    </row>
    <row r="19" spans="1:14" ht="40.9" customHeight="1" x14ac:dyDescent="0.2">
      <c r="A19" s="141"/>
      <c r="B19" s="100" t="s">
        <v>57</v>
      </c>
      <c r="C19" s="95" t="s">
        <v>86</v>
      </c>
      <c r="D19" s="68" t="s">
        <v>51</v>
      </c>
      <c r="E19" s="70" t="s">
        <v>26</v>
      </c>
      <c r="F19" s="71">
        <v>10055181000</v>
      </c>
      <c r="G19" s="71">
        <v>5903659263</v>
      </c>
      <c r="H19" s="72">
        <f t="shared" si="0"/>
        <v>0.58712610573593849</v>
      </c>
      <c r="I19" s="71">
        <v>3748900500</v>
      </c>
      <c r="J19" s="72">
        <f t="shared" si="1"/>
        <v>0.37283272175806681</v>
      </c>
      <c r="K19" s="71">
        <v>80965150</v>
      </c>
      <c r="L19" s="72">
        <f t="shared" si="2"/>
        <v>8.0520828018908856E-3</v>
      </c>
      <c r="M19" s="80">
        <f t="shared" si="3"/>
        <v>2.1597038918477564E-2</v>
      </c>
      <c r="N19" s="90"/>
    </row>
    <row r="20" spans="1:14" ht="13.5" x14ac:dyDescent="0.2">
      <c r="A20" s="141"/>
      <c r="B20" s="129" t="s">
        <v>6</v>
      </c>
      <c r="C20" s="130"/>
      <c r="D20" s="131"/>
      <c r="E20" s="74" t="s">
        <v>26</v>
      </c>
      <c r="F20" s="75">
        <f>F19</f>
        <v>10055181000</v>
      </c>
      <c r="G20" s="75">
        <f>G19</f>
        <v>5903659263</v>
      </c>
      <c r="H20" s="76">
        <f t="shared" si="0"/>
        <v>0.58712610573593849</v>
      </c>
      <c r="I20" s="75">
        <f>I19</f>
        <v>3748900500</v>
      </c>
      <c r="J20" s="76">
        <f t="shared" si="1"/>
        <v>0.37283272175806681</v>
      </c>
      <c r="K20" s="75">
        <f>K19</f>
        <v>80965150</v>
      </c>
      <c r="L20" s="76">
        <f t="shared" si="2"/>
        <v>8.0520828018908856E-3</v>
      </c>
      <c r="M20" s="81">
        <f t="shared" si="3"/>
        <v>2.1597038918477564E-2</v>
      </c>
      <c r="N20" s="90"/>
    </row>
    <row r="21" spans="1:14" ht="40.9" customHeight="1" x14ac:dyDescent="0.2">
      <c r="A21" s="141"/>
      <c r="B21" s="100" t="s">
        <v>61</v>
      </c>
      <c r="C21" s="95" t="s">
        <v>87</v>
      </c>
      <c r="D21" s="68" t="s">
        <v>62</v>
      </c>
      <c r="E21" s="70" t="s">
        <v>26</v>
      </c>
      <c r="F21" s="71">
        <v>25877284000</v>
      </c>
      <c r="G21" s="71">
        <v>19483642236</v>
      </c>
      <c r="H21" s="72">
        <f t="shared" si="0"/>
        <v>0.75292454324031843</v>
      </c>
      <c r="I21" s="71">
        <v>18282530836</v>
      </c>
      <c r="J21" s="72">
        <f t="shared" si="1"/>
        <v>0.70650887612471236</v>
      </c>
      <c r="K21" s="71">
        <v>1443960859</v>
      </c>
      <c r="L21" s="72">
        <f t="shared" si="2"/>
        <v>5.5800325065026142E-2</v>
      </c>
      <c r="M21" s="80">
        <f t="shared" si="3"/>
        <v>7.8980359554854787E-2</v>
      </c>
      <c r="N21" s="90"/>
    </row>
    <row r="22" spans="1:14" ht="40.9" customHeight="1" x14ac:dyDescent="0.2">
      <c r="A22" s="141"/>
      <c r="B22" s="100" t="s">
        <v>63</v>
      </c>
      <c r="C22" s="95" t="s">
        <v>88</v>
      </c>
      <c r="D22" s="68" t="s">
        <v>64</v>
      </c>
      <c r="E22" s="70" t="s">
        <v>26</v>
      </c>
      <c r="F22" s="71">
        <v>2475128000</v>
      </c>
      <c r="G22" s="71">
        <v>2221240000</v>
      </c>
      <c r="H22" s="72">
        <f t="shared" si="0"/>
        <v>0.89742429482434849</v>
      </c>
      <c r="I22" s="71">
        <v>2221240000</v>
      </c>
      <c r="J22" s="72">
        <f t="shared" si="1"/>
        <v>0.89742429482434849</v>
      </c>
      <c r="K22" s="71">
        <v>59013334</v>
      </c>
      <c r="L22" s="72">
        <f t="shared" si="2"/>
        <v>2.384253824448675E-2</v>
      </c>
      <c r="M22" s="80">
        <f t="shared" si="3"/>
        <v>2.6567743242513191E-2</v>
      </c>
      <c r="N22" s="90"/>
    </row>
    <row r="23" spans="1:14" ht="15" customHeight="1" x14ac:dyDescent="0.2">
      <c r="A23" s="141"/>
      <c r="B23" s="128" t="s">
        <v>65</v>
      </c>
      <c r="C23" s="132" t="s">
        <v>89</v>
      </c>
      <c r="D23" s="127" t="s">
        <v>66</v>
      </c>
      <c r="E23" s="70" t="s">
        <v>26</v>
      </c>
      <c r="F23" s="71">
        <f>F24+F25</f>
        <v>87029033000</v>
      </c>
      <c r="G23" s="71">
        <f>G24+G25</f>
        <v>75828912778</v>
      </c>
      <c r="H23" s="72">
        <f t="shared" si="0"/>
        <v>0.87130593279141688</v>
      </c>
      <c r="I23" s="71">
        <f>I24+I25</f>
        <v>72209275778</v>
      </c>
      <c r="J23" s="72">
        <f t="shared" si="1"/>
        <v>0.8297147892933614</v>
      </c>
      <c r="K23" s="71">
        <f>K24+K25</f>
        <v>2724574939</v>
      </c>
      <c r="L23" s="72">
        <f t="shared" si="2"/>
        <v>3.130650594497586E-2</v>
      </c>
      <c r="M23" s="80">
        <f t="shared" si="3"/>
        <v>3.7731647487733097E-2</v>
      </c>
      <c r="N23" s="90"/>
    </row>
    <row r="24" spans="1:14" ht="15" customHeight="1" x14ac:dyDescent="0.2">
      <c r="A24" s="141"/>
      <c r="B24" s="128"/>
      <c r="C24" s="133"/>
      <c r="D24" s="127"/>
      <c r="E24" s="69" t="s">
        <v>28</v>
      </c>
      <c r="F24" s="71">
        <v>83184577000</v>
      </c>
      <c r="G24" s="71">
        <v>75783782909</v>
      </c>
      <c r="H24" s="72">
        <f t="shared" si="0"/>
        <v>0.91103165565174415</v>
      </c>
      <c r="I24" s="71">
        <v>72164145909</v>
      </c>
      <c r="J24" s="72">
        <f t="shared" si="1"/>
        <v>0.86751833707106552</v>
      </c>
      <c r="K24" s="71">
        <v>2724574939</v>
      </c>
      <c r="L24" s="72">
        <f t="shared" si="2"/>
        <v>3.2753366516487789E-2</v>
      </c>
      <c r="M24" s="80">
        <f t="shared" si="3"/>
        <v>3.7755244029850046E-2</v>
      </c>
      <c r="N24" s="90"/>
    </row>
    <row r="25" spans="1:14" ht="15" customHeight="1" x14ac:dyDescent="0.2">
      <c r="A25" s="141"/>
      <c r="B25" s="128"/>
      <c r="C25" s="134"/>
      <c r="D25" s="127"/>
      <c r="E25" s="69" t="s">
        <v>29</v>
      </c>
      <c r="F25" s="71">
        <v>3844456000</v>
      </c>
      <c r="G25" s="71">
        <v>45129869</v>
      </c>
      <c r="H25" s="72">
        <f t="shared" si="0"/>
        <v>1.173894798119682E-2</v>
      </c>
      <c r="I25" s="71">
        <v>45129869</v>
      </c>
      <c r="J25" s="72">
        <f t="shared" si="1"/>
        <v>1.173894798119682E-2</v>
      </c>
      <c r="K25" s="71">
        <v>0</v>
      </c>
      <c r="L25" s="72">
        <f t="shared" si="2"/>
        <v>0</v>
      </c>
      <c r="M25" s="80">
        <f t="shared" si="3"/>
        <v>0</v>
      </c>
      <c r="N25" s="90"/>
    </row>
    <row r="26" spans="1:14" ht="15" customHeight="1" x14ac:dyDescent="0.2">
      <c r="A26" s="141"/>
      <c r="B26" s="128" t="s">
        <v>67</v>
      </c>
      <c r="C26" s="132" t="s">
        <v>90</v>
      </c>
      <c r="D26" s="127" t="s">
        <v>68</v>
      </c>
      <c r="E26" s="70" t="s">
        <v>26</v>
      </c>
      <c r="F26" s="71">
        <f>F27+F28</f>
        <v>205143118000</v>
      </c>
      <c r="G26" s="71">
        <f>G27+G28</f>
        <v>96656487367</v>
      </c>
      <c r="H26" s="72">
        <f t="shared" si="0"/>
        <v>0.47116612201926267</v>
      </c>
      <c r="I26" s="71">
        <f>I27+I28</f>
        <v>25462860448</v>
      </c>
      <c r="J26" s="72">
        <f t="shared" si="1"/>
        <v>0.12412242095296612</v>
      </c>
      <c r="K26" s="71">
        <f>K27+K28</f>
        <v>1218227879</v>
      </c>
      <c r="L26" s="72">
        <f t="shared" si="2"/>
        <v>5.9384291848386551E-3</v>
      </c>
      <c r="M26" s="80">
        <f t="shared" si="3"/>
        <v>4.7843323867240009E-2</v>
      </c>
      <c r="N26" s="90"/>
    </row>
    <row r="27" spans="1:14" ht="15" customHeight="1" x14ac:dyDescent="0.2">
      <c r="A27" s="141"/>
      <c r="B27" s="128"/>
      <c r="C27" s="133"/>
      <c r="D27" s="127"/>
      <c r="E27" s="69" t="s">
        <v>28</v>
      </c>
      <c r="F27" s="71">
        <v>204009586000</v>
      </c>
      <c r="G27" s="71">
        <v>96132748775</v>
      </c>
      <c r="H27" s="72">
        <f t="shared" si="0"/>
        <v>0.4712168220124715</v>
      </c>
      <c r="I27" s="71">
        <v>25330971200</v>
      </c>
      <c r="J27" s="72">
        <f t="shared" si="1"/>
        <v>0.12416559288542452</v>
      </c>
      <c r="K27" s="71">
        <v>1218227879</v>
      </c>
      <c r="L27" s="72">
        <f t="shared" si="2"/>
        <v>5.9714246907985984E-3</v>
      </c>
      <c r="M27" s="80">
        <f t="shared" si="3"/>
        <v>4.8092426831230224E-2</v>
      </c>
      <c r="N27" s="90"/>
    </row>
    <row r="28" spans="1:14" ht="15" customHeight="1" x14ac:dyDescent="0.2">
      <c r="A28" s="141"/>
      <c r="B28" s="128"/>
      <c r="C28" s="134"/>
      <c r="D28" s="127"/>
      <c r="E28" s="69" t="s">
        <v>29</v>
      </c>
      <c r="F28" s="71">
        <v>1133532000</v>
      </c>
      <c r="G28" s="71">
        <v>523738592</v>
      </c>
      <c r="H28" s="72">
        <f t="shared" si="0"/>
        <v>0.46204129393788618</v>
      </c>
      <c r="I28" s="71">
        <v>131889248</v>
      </c>
      <c r="J28" s="72">
        <f t="shared" si="1"/>
        <v>0.11635246997879195</v>
      </c>
      <c r="K28" s="71">
        <v>0</v>
      </c>
      <c r="L28" s="72">
        <f t="shared" si="2"/>
        <v>0</v>
      </c>
      <c r="M28" s="80">
        <f t="shared" si="3"/>
        <v>0</v>
      </c>
      <c r="N28" s="90"/>
    </row>
    <row r="29" spans="1:14" ht="15" customHeight="1" x14ac:dyDescent="0.2">
      <c r="A29" s="141"/>
      <c r="B29" s="128" t="s">
        <v>69</v>
      </c>
      <c r="C29" s="132" t="s">
        <v>91</v>
      </c>
      <c r="D29" s="127" t="s">
        <v>70</v>
      </c>
      <c r="E29" s="70" t="s">
        <v>26</v>
      </c>
      <c r="F29" s="71">
        <f>F30+F31</f>
        <v>68198778000</v>
      </c>
      <c r="G29" s="71">
        <f>G30+G31</f>
        <v>28604960642</v>
      </c>
      <c r="H29" s="72">
        <f t="shared" si="0"/>
        <v>0.41943509078711061</v>
      </c>
      <c r="I29" s="71">
        <f>I30+I31</f>
        <v>20075188638</v>
      </c>
      <c r="J29" s="72">
        <f t="shared" si="1"/>
        <v>0.29436287902402003</v>
      </c>
      <c r="K29" s="71">
        <f>K30+K31</f>
        <v>268347496</v>
      </c>
      <c r="L29" s="72">
        <f t="shared" si="2"/>
        <v>3.9347845206258681E-3</v>
      </c>
      <c r="M29" s="80">
        <f t="shared" si="3"/>
        <v>1.3367122015085296E-2</v>
      </c>
      <c r="N29" s="90"/>
    </row>
    <row r="30" spans="1:14" ht="15" customHeight="1" x14ac:dyDescent="0.2">
      <c r="A30" s="141"/>
      <c r="B30" s="128"/>
      <c r="C30" s="133"/>
      <c r="D30" s="127"/>
      <c r="E30" s="69" t="s">
        <v>28</v>
      </c>
      <c r="F30" s="71">
        <v>67325862000</v>
      </c>
      <c r="G30" s="71">
        <v>28388410439</v>
      </c>
      <c r="H30" s="72">
        <f t="shared" si="0"/>
        <v>0.42165684323507063</v>
      </c>
      <c r="I30" s="71">
        <v>19858638435</v>
      </c>
      <c r="J30" s="72">
        <f t="shared" si="1"/>
        <v>0.29496300299875849</v>
      </c>
      <c r="K30" s="71">
        <v>268347496</v>
      </c>
      <c r="L30" s="72">
        <f t="shared" si="2"/>
        <v>3.9858011175556872E-3</v>
      </c>
      <c r="M30" s="80">
        <f t="shared" si="3"/>
        <v>1.3512884928054737E-2</v>
      </c>
      <c r="N30" s="90"/>
    </row>
    <row r="31" spans="1:14" ht="15" customHeight="1" x14ac:dyDescent="0.2">
      <c r="A31" s="141"/>
      <c r="B31" s="128"/>
      <c r="C31" s="134"/>
      <c r="D31" s="127"/>
      <c r="E31" s="69" t="s">
        <v>29</v>
      </c>
      <c r="F31" s="71">
        <v>872916000</v>
      </c>
      <c r="G31" s="71">
        <v>216550203</v>
      </c>
      <c r="H31" s="72">
        <f t="shared" si="0"/>
        <v>0.24807679433072599</v>
      </c>
      <c r="I31" s="71">
        <v>216550203</v>
      </c>
      <c r="J31" s="72">
        <f t="shared" si="1"/>
        <v>0.24807679433072599</v>
      </c>
      <c r="K31" s="71">
        <v>0</v>
      </c>
      <c r="L31" s="72">
        <f t="shared" si="2"/>
        <v>0</v>
      </c>
      <c r="M31" s="80">
        <f t="shared" si="3"/>
        <v>0</v>
      </c>
      <c r="N31" s="90"/>
    </row>
    <row r="32" spans="1:14" ht="13.5" x14ac:dyDescent="0.2">
      <c r="A32" s="141"/>
      <c r="B32" s="129" t="s">
        <v>17</v>
      </c>
      <c r="C32" s="130"/>
      <c r="D32" s="131"/>
      <c r="E32" s="74" t="s">
        <v>26</v>
      </c>
      <c r="F32" s="75">
        <f>F21+F22+F23+F26+F29</f>
        <v>388723341000</v>
      </c>
      <c r="G32" s="75">
        <f>G21+G22+G23+G26+G29</f>
        <v>222795243023</v>
      </c>
      <c r="H32" s="76">
        <f t="shared" si="0"/>
        <v>0.57314603864500124</v>
      </c>
      <c r="I32" s="75">
        <f>I21+I22+I23+I26+I29</f>
        <v>138251095700</v>
      </c>
      <c r="J32" s="76">
        <f t="shared" si="1"/>
        <v>0.35565421758401689</v>
      </c>
      <c r="K32" s="75">
        <f>K21+K22+K23+K26+K29</f>
        <v>5714124507</v>
      </c>
      <c r="L32" s="76">
        <f t="shared" si="2"/>
        <v>1.4699720609264881E-2</v>
      </c>
      <c r="M32" s="81">
        <f t="shared" si="3"/>
        <v>4.1331495262789446E-2</v>
      </c>
      <c r="N32" s="90"/>
    </row>
    <row r="33" spans="1:14" ht="40.15" customHeight="1" x14ac:dyDescent="0.2">
      <c r="A33" s="141"/>
      <c r="B33" s="100" t="s">
        <v>71</v>
      </c>
      <c r="C33" s="99" t="s">
        <v>92</v>
      </c>
      <c r="D33" s="68" t="s">
        <v>72</v>
      </c>
      <c r="E33" s="70" t="s">
        <v>26</v>
      </c>
      <c r="F33" s="71">
        <v>46562734000</v>
      </c>
      <c r="G33" s="71">
        <v>27809318912</v>
      </c>
      <c r="H33" s="72">
        <f t="shared" ref="H33:H39" si="13">IFERROR(G33/F33,"-")</f>
        <v>0.5972441161208446</v>
      </c>
      <c r="I33" s="71">
        <v>20654549885</v>
      </c>
      <c r="J33" s="72">
        <f t="shared" ref="J33:J39" si="14">IFERROR(I33/F33,"-")</f>
        <v>0.44358541929689954</v>
      </c>
      <c r="K33" s="71">
        <v>603991827</v>
      </c>
      <c r="L33" s="72">
        <f t="shared" ref="L33:L39" si="15">IFERROR(K33/F33,"-")</f>
        <v>1.2971571364344714E-2</v>
      </c>
      <c r="M33" s="80">
        <f t="shared" si="3"/>
        <v>2.9242555774049491E-2</v>
      </c>
      <c r="N33" s="90"/>
    </row>
    <row r="34" spans="1:14" ht="15.6" customHeight="1" x14ac:dyDescent="0.2">
      <c r="A34" s="141"/>
      <c r="B34" s="128" t="s">
        <v>73</v>
      </c>
      <c r="C34" s="132" t="s">
        <v>93</v>
      </c>
      <c r="D34" s="127" t="s">
        <v>74</v>
      </c>
      <c r="E34" s="70" t="s">
        <v>26</v>
      </c>
      <c r="F34" s="71">
        <f>F35+F36</f>
        <v>39917255000</v>
      </c>
      <c r="G34" s="71">
        <f>G35+G36</f>
        <v>33171187097</v>
      </c>
      <c r="H34" s="72">
        <f t="shared" si="13"/>
        <v>0.83099870211516302</v>
      </c>
      <c r="I34" s="71">
        <f>I35+I36</f>
        <v>14600698430</v>
      </c>
      <c r="J34" s="72">
        <f t="shared" si="14"/>
        <v>0.36577411021875128</v>
      </c>
      <c r="K34" s="71">
        <f>K35+K36</f>
        <v>578917698</v>
      </c>
      <c r="L34" s="72">
        <f t="shared" si="15"/>
        <v>1.4502943601708083E-2</v>
      </c>
      <c r="M34" s="80">
        <f t="shared" si="3"/>
        <v>3.9650000359606086E-2</v>
      </c>
      <c r="N34" s="90"/>
    </row>
    <row r="35" spans="1:14" ht="15.6" customHeight="1" x14ac:dyDescent="0.2">
      <c r="A35" s="141"/>
      <c r="B35" s="128"/>
      <c r="C35" s="133"/>
      <c r="D35" s="127"/>
      <c r="E35" s="69" t="s">
        <v>28</v>
      </c>
      <c r="F35" s="71">
        <v>39876727000</v>
      </c>
      <c r="G35" s="71">
        <v>33171187097</v>
      </c>
      <c r="H35" s="72">
        <f t="shared" si="13"/>
        <v>0.83184327281925619</v>
      </c>
      <c r="I35" s="71">
        <v>14600698430</v>
      </c>
      <c r="J35" s="72">
        <f t="shared" si="14"/>
        <v>0.36614585820947643</v>
      </c>
      <c r="K35" s="71">
        <v>578917698</v>
      </c>
      <c r="L35" s="72">
        <f t="shared" si="15"/>
        <v>1.4517683409674019E-2</v>
      </c>
      <c r="M35" s="80">
        <f t="shared" si="3"/>
        <v>3.9650000359606086E-2</v>
      </c>
      <c r="N35" s="90"/>
    </row>
    <row r="36" spans="1:14" ht="15.6" customHeight="1" x14ac:dyDescent="0.2">
      <c r="A36" s="141"/>
      <c r="B36" s="128"/>
      <c r="C36" s="134"/>
      <c r="D36" s="127"/>
      <c r="E36" s="69" t="s">
        <v>29</v>
      </c>
      <c r="F36" s="71">
        <v>40528000</v>
      </c>
      <c r="G36" s="71">
        <v>0</v>
      </c>
      <c r="H36" s="72">
        <f t="shared" si="13"/>
        <v>0</v>
      </c>
      <c r="I36" s="71">
        <v>0</v>
      </c>
      <c r="J36" s="72">
        <f t="shared" si="14"/>
        <v>0</v>
      </c>
      <c r="K36" s="71">
        <v>0</v>
      </c>
      <c r="L36" s="72">
        <f t="shared" si="15"/>
        <v>0</v>
      </c>
      <c r="M36" s="80" t="str">
        <f t="shared" si="3"/>
        <v>-</v>
      </c>
      <c r="N36" s="90"/>
    </row>
    <row r="37" spans="1:14" ht="13.5" x14ac:dyDescent="0.2">
      <c r="A37" s="141"/>
      <c r="B37" s="129" t="s">
        <v>18</v>
      </c>
      <c r="C37" s="130"/>
      <c r="D37" s="131"/>
      <c r="E37" s="74" t="s">
        <v>26</v>
      </c>
      <c r="F37" s="75">
        <f>F33+F34</f>
        <v>86479989000</v>
      </c>
      <c r="G37" s="75">
        <f>G33+G34</f>
        <v>60980506009</v>
      </c>
      <c r="H37" s="76">
        <f t="shared" si="13"/>
        <v>0.70514007591975991</v>
      </c>
      <c r="I37" s="75">
        <f>I33+I34</f>
        <v>35255248315</v>
      </c>
      <c r="J37" s="76">
        <f t="shared" si="14"/>
        <v>0.40766943570032138</v>
      </c>
      <c r="K37" s="75">
        <f>K33+K34</f>
        <v>1182909525</v>
      </c>
      <c r="L37" s="76">
        <f t="shared" si="15"/>
        <v>1.3678419003961714E-2</v>
      </c>
      <c r="M37" s="81">
        <f t="shared" si="3"/>
        <v>3.3552721411317057E-2</v>
      </c>
      <c r="N37" s="90"/>
    </row>
    <row r="38" spans="1:14" ht="13.5" x14ac:dyDescent="0.2">
      <c r="A38" s="141"/>
      <c r="B38" s="143" t="s">
        <v>8</v>
      </c>
      <c r="C38" s="144"/>
      <c r="D38" s="145"/>
      <c r="E38" s="77" t="s">
        <v>26</v>
      </c>
      <c r="F38" s="78">
        <f>F18+F20+F32+F37</f>
        <v>528765836000</v>
      </c>
      <c r="G38" s="78">
        <f>G18+G20+G32+G37</f>
        <v>319399148941</v>
      </c>
      <c r="H38" s="79">
        <f t="shared" si="13"/>
        <v>0.6040464931645092</v>
      </c>
      <c r="I38" s="78">
        <f>I18+I20+I32+I37</f>
        <v>196564806640</v>
      </c>
      <c r="J38" s="79">
        <f t="shared" si="14"/>
        <v>0.37174263777510769</v>
      </c>
      <c r="K38" s="78">
        <f>K18+K20+K32+K37</f>
        <v>7461107990</v>
      </c>
      <c r="L38" s="79">
        <f t="shared" si="15"/>
        <v>1.4110419928869989E-2</v>
      </c>
      <c r="M38" s="82">
        <f t="shared" si="3"/>
        <v>3.7957496652311205E-2</v>
      </c>
      <c r="N38" s="90"/>
    </row>
    <row r="39" spans="1:14" ht="13.5" thickBot="1" x14ac:dyDescent="0.25">
      <c r="A39" s="142"/>
      <c r="B39" s="152" t="s">
        <v>7</v>
      </c>
      <c r="C39" s="153"/>
      <c r="D39" s="154"/>
      <c r="E39" s="154"/>
      <c r="F39" s="83">
        <f>F14+F38</f>
        <v>614854374000</v>
      </c>
      <c r="G39" s="83">
        <f>G14+G38</f>
        <v>374971984545</v>
      </c>
      <c r="H39" s="84">
        <f t="shared" si="13"/>
        <v>0.60985495167836279</v>
      </c>
      <c r="I39" s="83">
        <f>I14+I38</f>
        <v>227065781957</v>
      </c>
      <c r="J39" s="84">
        <f t="shared" si="14"/>
        <v>0.36930010024942916</v>
      </c>
      <c r="K39" s="83">
        <f>K14+K38</f>
        <v>9568171130</v>
      </c>
      <c r="L39" s="84">
        <f t="shared" si="15"/>
        <v>1.5561686692985939E-2</v>
      </c>
      <c r="M39" s="63">
        <f t="shared" si="3"/>
        <v>4.2138322417122044E-2</v>
      </c>
      <c r="N39" s="90"/>
    </row>
    <row r="40" spans="1:14" x14ac:dyDescent="0.2">
      <c r="F40" s="32"/>
    </row>
    <row r="42" spans="1:14" x14ac:dyDescent="0.2">
      <c r="F42" s="32"/>
      <c r="I42" s="32"/>
      <c r="J42" s="90"/>
      <c r="K42" s="32"/>
      <c r="L42" s="91"/>
      <c r="M42" s="91"/>
    </row>
    <row r="43" spans="1:14" x14ac:dyDescent="0.2">
      <c r="F43" s="32"/>
      <c r="G43" s="32"/>
      <c r="I43" s="32"/>
    </row>
    <row r="45" spans="1:14" x14ac:dyDescent="0.2">
      <c r="I45" s="32"/>
    </row>
  </sheetData>
  <autoFilter ref="A5:M5" xr:uid="{00000000-0009-0000-0000-000001000000}">
    <filterColumn colId="1" showButton="0"/>
    <filterColumn colId="2" showButton="0"/>
    <filterColumn colId="4" showButton="0"/>
  </autoFilter>
  <mergeCells count="30">
    <mergeCell ref="A6:A39"/>
    <mergeCell ref="B11:D11"/>
    <mergeCell ref="B13:D13"/>
    <mergeCell ref="B14:D14"/>
    <mergeCell ref="B18:D18"/>
    <mergeCell ref="B20:D20"/>
    <mergeCell ref="B23:B25"/>
    <mergeCell ref="D23:D25"/>
    <mergeCell ref="B26:B28"/>
    <mergeCell ref="D26:D28"/>
    <mergeCell ref="D7:D9"/>
    <mergeCell ref="C7:C9"/>
    <mergeCell ref="B7:B9"/>
    <mergeCell ref="B37:D37"/>
    <mergeCell ref="B38:D38"/>
    <mergeCell ref="B39:E39"/>
    <mergeCell ref="B1:M1"/>
    <mergeCell ref="B2:M2"/>
    <mergeCell ref="B3:M3"/>
    <mergeCell ref="B5:D5"/>
    <mergeCell ref="E5:F5"/>
    <mergeCell ref="D34:D36"/>
    <mergeCell ref="B29:B31"/>
    <mergeCell ref="D29:D31"/>
    <mergeCell ref="B32:D32"/>
    <mergeCell ref="C23:C25"/>
    <mergeCell ref="C26:C28"/>
    <mergeCell ref="C29:C31"/>
    <mergeCell ref="C34:C36"/>
    <mergeCell ref="B34:B36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zoomScaleNormal="100" zoomScaleSheetLayoutView="85" workbookViewId="0">
      <pane ySplit="5" topLeftCell="A6" activePane="bottomLeft" state="frozen"/>
      <selection pane="bottomLeft" activeCell="H12" sqref="H12"/>
    </sheetView>
  </sheetViews>
  <sheetFormatPr baseColWidth="10" defaultColWidth="11.42578125" defaultRowHeight="12.75" x14ac:dyDescent="0.2"/>
  <cols>
    <col min="1" max="1" width="8.5703125" style="9" customWidth="1"/>
    <col min="2" max="2" width="27.85546875" style="9" customWidth="1"/>
    <col min="3" max="3" width="23" style="9" customWidth="1"/>
    <col min="4" max="4" width="22.42578125" style="9" customWidth="1"/>
    <col min="5" max="5" width="12.5703125" style="9" customWidth="1"/>
    <col min="6" max="6" width="22.140625" style="9" customWidth="1"/>
    <col min="7" max="7" width="14.85546875" style="9" customWidth="1"/>
    <col min="8" max="8" width="19.85546875" style="9" customWidth="1"/>
    <col min="9" max="9" width="13.140625" style="9" customWidth="1"/>
    <col min="10" max="16384" width="11.42578125" style="9"/>
  </cols>
  <sheetData>
    <row r="1" spans="1:11" ht="22.9" customHeight="1" x14ac:dyDescent="0.2">
      <c r="A1" s="157" t="s">
        <v>30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1" ht="22.9" customHeight="1" thickBot="1" x14ac:dyDescent="0.25">
      <c r="A2" s="160" t="s">
        <v>27</v>
      </c>
      <c r="B2" s="161"/>
      <c r="C2" s="161"/>
      <c r="D2" s="161"/>
      <c r="E2" s="161"/>
      <c r="F2" s="161"/>
      <c r="G2" s="161"/>
      <c r="H2" s="161"/>
      <c r="I2" s="161"/>
      <c r="J2" s="162"/>
    </row>
    <row r="3" spans="1:11" ht="7.15" customHeight="1" x14ac:dyDescent="0.2">
      <c r="A3" s="163"/>
      <c r="B3" s="164"/>
      <c r="C3" s="164"/>
      <c r="D3" s="164"/>
      <c r="E3" s="164"/>
      <c r="F3" s="164"/>
      <c r="G3" s="164"/>
      <c r="H3" s="164"/>
      <c r="I3" s="164"/>
      <c r="J3" s="165"/>
    </row>
    <row r="4" spans="1:11" ht="7.15" customHeight="1" x14ac:dyDescent="0.2">
      <c r="A4" s="166"/>
      <c r="B4" s="167"/>
      <c r="C4" s="167"/>
      <c r="D4" s="167"/>
      <c r="E4" s="167"/>
      <c r="F4" s="167"/>
      <c r="G4" s="167"/>
      <c r="H4" s="167"/>
      <c r="I4" s="167"/>
      <c r="J4" s="168"/>
    </row>
    <row r="5" spans="1:11" ht="31.9" customHeight="1" x14ac:dyDescent="0.2">
      <c r="A5" s="155" t="s">
        <v>9</v>
      </c>
      <c r="B5" s="156"/>
      <c r="C5" s="38" t="s">
        <v>20</v>
      </c>
      <c r="D5" s="38" t="s">
        <v>2</v>
      </c>
      <c r="E5" s="39" t="s">
        <v>3</v>
      </c>
      <c r="F5" s="38" t="s">
        <v>4</v>
      </c>
      <c r="G5" s="40" t="s">
        <v>19</v>
      </c>
      <c r="H5" s="38" t="s">
        <v>5</v>
      </c>
      <c r="I5" s="41" t="s">
        <v>22</v>
      </c>
      <c r="J5" s="48" t="s">
        <v>23</v>
      </c>
      <c r="K5" s="24"/>
    </row>
    <row r="6" spans="1:11" ht="31.15" customHeight="1" x14ac:dyDescent="0.2">
      <c r="A6" s="49" t="s">
        <v>35</v>
      </c>
      <c r="B6" s="42" t="s">
        <v>14</v>
      </c>
      <c r="C6" s="43">
        <v>136508586000</v>
      </c>
      <c r="D6" s="43">
        <v>73215509244</v>
      </c>
      <c r="E6" s="44">
        <f t="shared" ref="E6:E9" si="0">+D6/C6</f>
        <v>0.53634362049578332</v>
      </c>
      <c r="F6" s="43">
        <v>30069801825</v>
      </c>
      <c r="G6" s="44">
        <f t="shared" ref="G6:G9" si="1">+F6/C6</f>
        <v>0.22027773275008503</v>
      </c>
      <c r="H6" s="43">
        <v>29537263068</v>
      </c>
      <c r="I6" s="44">
        <f t="shared" ref="I6:I9" si="2">+H6/C6</f>
        <v>0.21637659530075273</v>
      </c>
      <c r="J6" s="50">
        <f>+H6/F6</f>
        <v>0.98228991464262838</v>
      </c>
    </row>
    <row r="7" spans="1:11" ht="31.15" customHeight="1" x14ac:dyDescent="0.2">
      <c r="A7" s="49" t="s">
        <v>36</v>
      </c>
      <c r="B7" s="45" t="s">
        <v>31</v>
      </c>
      <c r="C7" s="43">
        <v>20518458000</v>
      </c>
      <c r="D7" s="43">
        <v>8284233697</v>
      </c>
      <c r="E7" s="44">
        <f t="shared" si="0"/>
        <v>0.40374543238093236</v>
      </c>
      <c r="F7" s="43">
        <v>2350641051</v>
      </c>
      <c r="G7" s="44">
        <f t="shared" si="1"/>
        <v>0.11456226637498783</v>
      </c>
      <c r="H7" s="43">
        <v>757013283</v>
      </c>
      <c r="I7" s="44">
        <f t="shared" si="2"/>
        <v>3.6894257989562376E-2</v>
      </c>
      <c r="J7" s="51">
        <f>IFERROR(H7/F7,"-")</f>
        <v>0.32204546188706884</v>
      </c>
    </row>
    <row r="8" spans="1:11" ht="43.9" customHeight="1" x14ac:dyDescent="0.2">
      <c r="A8" s="49" t="s">
        <v>37</v>
      </c>
      <c r="B8" s="42" t="s">
        <v>32</v>
      </c>
      <c r="C8" s="46">
        <v>10938080000</v>
      </c>
      <c r="D8" s="46">
        <v>5790000000</v>
      </c>
      <c r="E8" s="47">
        <f t="shared" si="0"/>
        <v>0.52934335824934542</v>
      </c>
      <c r="F8" s="46">
        <v>5790000000</v>
      </c>
      <c r="G8" s="47">
        <f t="shared" si="1"/>
        <v>0.52934335824934542</v>
      </c>
      <c r="H8" s="46">
        <v>593451280</v>
      </c>
      <c r="I8" s="47">
        <f t="shared" si="2"/>
        <v>5.4255525649839827E-2</v>
      </c>
      <c r="J8" s="52">
        <f>IFERROR(H8/F8,"-")</f>
        <v>0.10249590328151986</v>
      </c>
    </row>
    <row r="9" spans="1:11" s="27" customFormat="1" ht="32.450000000000003" customHeight="1" thickBot="1" x14ac:dyDescent="0.25">
      <c r="A9" s="53" t="s">
        <v>38</v>
      </c>
      <c r="B9" s="54" t="s">
        <v>10</v>
      </c>
      <c r="C9" s="55">
        <f>SUM(C6:C8)</f>
        <v>167965124000</v>
      </c>
      <c r="D9" s="55">
        <f>SUM(D6:D8)</f>
        <v>87289742941</v>
      </c>
      <c r="E9" s="56">
        <f t="shared" si="0"/>
        <v>0.51968968832482154</v>
      </c>
      <c r="F9" s="55">
        <f>SUM(F6:F8)</f>
        <v>38210442876</v>
      </c>
      <c r="G9" s="56">
        <f t="shared" si="1"/>
        <v>0.22749033826807999</v>
      </c>
      <c r="H9" s="55">
        <f>SUM(H6:H8)</f>
        <v>30887727631</v>
      </c>
      <c r="I9" s="56">
        <f t="shared" si="2"/>
        <v>0.18389369706892247</v>
      </c>
      <c r="J9" s="57">
        <f>+H9/F9</f>
        <v>0.80835827344991595</v>
      </c>
    </row>
    <row r="10" spans="1:11" x14ac:dyDescent="0.2">
      <c r="B10" s="7"/>
      <c r="C10" s="13"/>
      <c r="F10" s="13"/>
    </row>
    <row r="11" spans="1:11" x14ac:dyDescent="0.2">
      <c r="C11" s="13"/>
      <c r="D11" s="13"/>
      <c r="E11" s="13"/>
      <c r="F11" s="13"/>
      <c r="G11" s="13"/>
      <c r="H11" s="13"/>
    </row>
    <row r="12" spans="1:11" ht="15" x14ac:dyDescent="0.25">
      <c r="C12" s="31"/>
      <c r="F12" s="37"/>
      <c r="H12" s="126"/>
      <c r="I12"/>
    </row>
    <row r="13" spans="1:11" x14ac:dyDescent="0.2">
      <c r="C13" s="13"/>
    </row>
    <row r="14" spans="1:11" x14ac:dyDescent="0.2">
      <c r="B14" s="101"/>
      <c r="C14" s="101"/>
      <c r="D14" s="101"/>
    </row>
    <row r="15" spans="1:11" x14ac:dyDescent="0.2">
      <c r="B15" s="101"/>
      <c r="C15" s="101"/>
      <c r="D15" s="101"/>
      <c r="E15" s="102"/>
      <c r="F15" s="13"/>
      <c r="G15" s="33"/>
    </row>
    <row r="16" spans="1:11" x14ac:dyDescent="0.2">
      <c r="B16" s="101"/>
      <c r="C16" s="101"/>
      <c r="D16" s="101"/>
      <c r="E16" s="14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13"/>
  <sheetViews>
    <sheetView topLeftCell="A3" zoomScale="80" zoomScaleNormal="80" zoomScaleSheetLayoutView="85" workbookViewId="0">
      <pane xSplit="6" ySplit="2" topLeftCell="G5" activePane="bottomRight" state="frozen"/>
      <selection activeCell="A3" sqref="A3"/>
      <selection pane="topRight" activeCell="F3" sqref="F3"/>
      <selection pane="bottomLeft" activeCell="A5" sqref="A5"/>
      <selection pane="bottomRight" activeCell="D45" sqref="D45:E45"/>
    </sheetView>
  </sheetViews>
  <sheetFormatPr baseColWidth="10" defaultColWidth="11.42578125" defaultRowHeight="12" x14ac:dyDescent="0.2"/>
  <cols>
    <col min="1" max="1" width="9.140625" style="1" customWidth="1"/>
    <col min="2" max="2" width="8.7109375" style="20" customWidth="1"/>
    <col min="3" max="3" width="43" style="23" customWidth="1"/>
    <col min="4" max="4" width="15.42578125" style="21" customWidth="1"/>
    <col min="5" max="5" width="15.7109375" style="21" customWidth="1"/>
    <col min="6" max="6" width="11" style="11" customWidth="1"/>
    <col min="7" max="7" width="13.42578125" style="15" bestFit="1" customWidth="1"/>
    <col min="8" max="8" width="11.42578125" style="15"/>
    <col min="9" max="23" width="11.42578125" style="8"/>
    <col min="24" max="16384" width="11.42578125" style="1"/>
  </cols>
  <sheetData>
    <row r="1" spans="1:23" ht="15" hidden="1" customHeight="1" x14ac:dyDescent="0.2">
      <c r="B1" s="173" t="s">
        <v>30</v>
      </c>
      <c r="C1" s="173"/>
      <c r="D1" s="173"/>
      <c r="E1" s="173"/>
      <c r="F1" s="173"/>
    </row>
    <row r="2" spans="1:23" ht="12.75" hidden="1" x14ac:dyDescent="0.2">
      <c r="B2" s="173" t="s">
        <v>34</v>
      </c>
      <c r="C2" s="173"/>
      <c r="D2" s="173"/>
      <c r="E2" s="173"/>
      <c r="F2" s="173"/>
    </row>
    <row r="3" spans="1:23" ht="15" customHeight="1" x14ac:dyDescent="0.2">
      <c r="B3" s="12"/>
      <c r="C3" s="22"/>
      <c r="D3" s="18"/>
      <c r="E3" s="18"/>
      <c r="F3" s="10"/>
    </row>
    <row r="4" spans="1:23" ht="31.9" customHeight="1" x14ac:dyDescent="0.2">
      <c r="A4" s="106" t="s">
        <v>78</v>
      </c>
      <c r="B4" s="174" t="s">
        <v>0</v>
      </c>
      <c r="C4" s="174"/>
      <c r="D4" s="107" t="s">
        <v>96</v>
      </c>
      <c r="E4" s="107" t="s">
        <v>5</v>
      </c>
      <c r="F4" s="108" t="s">
        <v>21</v>
      </c>
    </row>
    <row r="5" spans="1:23" ht="24.6" customHeight="1" x14ac:dyDescent="0.2">
      <c r="A5" s="109" t="s">
        <v>98</v>
      </c>
      <c r="B5" s="89">
        <v>7589</v>
      </c>
      <c r="C5" s="89" t="s">
        <v>99</v>
      </c>
      <c r="D5" s="103">
        <v>1082163276</v>
      </c>
      <c r="E5" s="103">
        <v>928608655</v>
      </c>
      <c r="F5" s="104">
        <f>+E5/D5</f>
        <v>0.85810401775267786</v>
      </c>
      <c r="G5" s="29"/>
    </row>
    <row r="6" spans="1:23" ht="12" customHeight="1" x14ac:dyDescent="0.2">
      <c r="A6" s="109" t="s">
        <v>77</v>
      </c>
      <c r="B6" s="89" t="s">
        <v>56</v>
      </c>
      <c r="C6" s="89" t="s">
        <v>50</v>
      </c>
      <c r="D6" s="103">
        <v>2270693532</v>
      </c>
      <c r="E6" s="103">
        <v>1033411731</v>
      </c>
      <c r="F6" s="104">
        <f>+E6/D6</f>
        <v>0.4551084135470202</v>
      </c>
    </row>
    <row r="7" spans="1:23" x14ac:dyDescent="0.2">
      <c r="A7" s="169" t="s">
        <v>15</v>
      </c>
      <c r="B7" s="169"/>
      <c r="C7" s="169"/>
      <c r="D7" s="110">
        <f>SUBTOTAL(109,D5:D6)</f>
        <v>3352856808</v>
      </c>
      <c r="E7" s="110">
        <f>SUBTOTAL(109,E5:E6)</f>
        <v>1962020386</v>
      </c>
      <c r="F7" s="111">
        <f>+E7/D7</f>
        <v>0.58517869934635158</v>
      </c>
    </row>
    <row r="8" spans="1:23" ht="24" x14ac:dyDescent="0.2">
      <c r="A8" s="109" t="s">
        <v>98</v>
      </c>
      <c r="B8" s="105">
        <v>7568</v>
      </c>
      <c r="C8" s="89" t="s">
        <v>100</v>
      </c>
      <c r="D8" s="103">
        <v>418868965</v>
      </c>
      <c r="E8" s="103">
        <v>315650813</v>
      </c>
      <c r="F8" s="104">
        <f>E8/D8</f>
        <v>0.75357889787800347</v>
      </c>
    </row>
    <row r="9" spans="1:23" ht="36" x14ac:dyDescent="0.2">
      <c r="A9" s="109" t="s">
        <v>98</v>
      </c>
      <c r="B9" s="105">
        <v>7570</v>
      </c>
      <c r="C9" s="89" t="s">
        <v>101</v>
      </c>
      <c r="D9" s="103">
        <v>352585738</v>
      </c>
      <c r="E9" s="103">
        <v>101290834</v>
      </c>
      <c r="F9" s="104">
        <f>E9/D9</f>
        <v>0.28728000903995726</v>
      </c>
    </row>
    <row r="10" spans="1:23" ht="24" x14ac:dyDescent="0.2">
      <c r="A10" s="109" t="s">
        <v>98</v>
      </c>
      <c r="B10" s="105">
        <v>7574</v>
      </c>
      <c r="C10" s="89" t="s">
        <v>102</v>
      </c>
      <c r="D10" s="103">
        <v>373932064</v>
      </c>
      <c r="E10" s="103">
        <v>176436638</v>
      </c>
      <c r="F10" s="104">
        <f>E10/D10</f>
        <v>0.47184142518465599</v>
      </c>
    </row>
    <row r="11" spans="1:23" ht="36" x14ac:dyDescent="0.2">
      <c r="A11" s="109" t="s">
        <v>77</v>
      </c>
      <c r="B11" s="105" t="s">
        <v>53</v>
      </c>
      <c r="C11" s="89" t="s">
        <v>47</v>
      </c>
      <c r="D11" s="103">
        <v>952852105</v>
      </c>
      <c r="E11" s="103">
        <v>417154614</v>
      </c>
      <c r="F11" s="104">
        <f t="shared" ref="F11" si="0">E11/D11</f>
        <v>0.43779576264881109</v>
      </c>
    </row>
    <row r="12" spans="1:23" ht="48" x14ac:dyDescent="0.2">
      <c r="A12" s="109" t="s">
        <v>77</v>
      </c>
      <c r="B12" s="105" t="s">
        <v>54</v>
      </c>
      <c r="C12" s="89" t="s">
        <v>48</v>
      </c>
      <c r="D12" s="103">
        <v>10010709796</v>
      </c>
      <c r="E12" s="103">
        <v>3364014021</v>
      </c>
      <c r="F12" s="104">
        <f t="shared" ref="F12:F13" si="1">E12/D12</f>
        <v>0.33604150849964365</v>
      </c>
    </row>
    <row r="13" spans="1:23" ht="12" customHeight="1" x14ac:dyDescent="0.2">
      <c r="A13" s="109" t="s">
        <v>77</v>
      </c>
      <c r="B13" s="105" t="s">
        <v>55</v>
      </c>
      <c r="C13" s="89" t="s">
        <v>49</v>
      </c>
      <c r="D13" s="103">
        <v>13185810280</v>
      </c>
      <c r="E13" s="103">
        <v>4639863351</v>
      </c>
      <c r="F13" s="104">
        <f t="shared" si="1"/>
        <v>0.35188306615010695</v>
      </c>
      <c r="G13" s="29"/>
    </row>
    <row r="14" spans="1:23" s="2" customFormat="1" ht="12" customHeight="1" x14ac:dyDescent="0.2">
      <c r="A14" s="169" t="s">
        <v>6</v>
      </c>
      <c r="B14" s="169"/>
      <c r="C14" s="169"/>
      <c r="D14" s="112">
        <f>SUBTOTAL(109,D8:D13)</f>
        <v>25294758948</v>
      </c>
      <c r="E14" s="112">
        <f>SUBTOTAL(109,E8:E13)</f>
        <v>9014410271</v>
      </c>
      <c r="F14" s="111">
        <f>+E14/D14</f>
        <v>0.35637462644065832</v>
      </c>
      <c r="G14" s="16"/>
      <c r="H14" s="16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2" customFormat="1" x14ac:dyDescent="0.2">
      <c r="A15" s="170" t="s">
        <v>11</v>
      </c>
      <c r="B15" s="170"/>
      <c r="C15" s="170"/>
      <c r="D15" s="113">
        <f>SUM(D7+D14)</f>
        <v>28647615756</v>
      </c>
      <c r="E15" s="113">
        <f>SUM(E7+E14)</f>
        <v>10976430657</v>
      </c>
      <c r="F15" s="114">
        <f>+E15/D15</f>
        <v>0.38315337480401246</v>
      </c>
      <c r="G15" s="16"/>
      <c r="H15" s="16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s="2" customFormat="1" ht="36" x14ac:dyDescent="0.2">
      <c r="A16" s="109" t="s">
        <v>98</v>
      </c>
      <c r="B16" s="115">
        <v>7596</v>
      </c>
      <c r="C16" s="89" t="s">
        <v>103</v>
      </c>
      <c r="D16" s="116">
        <v>90214269</v>
      </c>
      <c r="E16" s="116">
        <v>89613957</v>
      </c>
      <c r="F16" s="104">
        <f t="shared" ref="F16:F19" si="2">E16/D16</f>
        <v>0.99334570898091523</v>
      </c>
      <c r="G16" s="16"/>
      <c r="H16" s="16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s="2" customFormat="1" ht="24" x14ac:dyDescent="0.2">
      <c r="A17" s="109" t="s">
        <v>98</v>
      </c>
      <c r="B17" s="89">
        <v>7588</v>
      </c>
      <c r="C17" s="89" t="s">
        <v>104</v>
      </c>
      <c r="D17" s="116">
        <v>399321959</v>
      </c>
      <c r="E17" s="116">
        <v>397789054</v>
      </c>
      <c r="F17" s="104">
        <f t="shared" si="2"/>
        <v>0.99616123039204063</v>
      </c>
      <c r="G17" s="16"/>
      <c r="H17" s="16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s="2" customFormat="1" ht="24" x14ac:dyDescent="0.2">
      <c r="A18" s="109" t="s">
        <v>98</v>
      </c>
      <c r="B18" s="105">
        <v>7583</v>
      </c>
      <c r="C18" s="89" t="s">
        <v>105</v>
      </c>
      <c r="D18" s="116">
        <v>265068479</v>
      </c>
      <c r="E18" s="116">
        <v>199516660</v>
      </c>
      <c r="F18" s="104">
        <f t="shared" si="2"/>
        <v>0.7526985507771371</v>
      </c>
      <c r="G18" s="16"/>
      <c r="H18" s="16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s="2" customFormat="1" ht="24" x14ac:dyDescent="0.2">
      <c r="A19" s="109" t="s">
        <v>98</v>
      </c>
      <c r="B19" s="105">
        <v>7579</v>
      </c>
      <c r="C19" s="89" t="s">
        <v>106</v>
      </c>
      <c r="D19" s="116">
        <v>227249509</v>
      </c>
      <c r="E19" s="116">
        <v>221120227</v>
      </c>
      <c r="F19" s="104">
        <f t="shared" si="2"/>
        <v>0.97302840377094058</v>
      </c>
      <c r="G19" s="16"/>
      <c r="H19" s="16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s="2" customFormat="1" ht="36" x14ac:dyDescent="0.2">
      <c r="A20" s="109" t="s">
        <v>77</v>
      </c>
      <c r="B20" s="105" t="s">
        <v>58</v>
      </c>
      <c r="C20" s="89" t="s">
        <v>60</v>
      </c>
      <c r="D20" s="116">
        <v>2710299305</v>
      </c>
      <c r="E20" s="116">
        <v>1386436809</v>
      </c>
      <c r="F20" s="104">
        <f t="shared" ref="F20:F22" si="3">E20/D20</f>
        <v>0.51154380124817989</v>
      </c>
      <c r="G20" s="16"/>
      <c r="H20" s="16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s="2" customFormat="1" ht="24" x14ac:dyDescent="0.2">
      <c r="A21" s="109" t="s">
        <v>77</v>
      </c>
      <c r="B21" s="105" t="s">
        <v>59</v>
      </c>
      <c r="C21" s="89" t="s">
        <v>52</v>
      </c>
      <c r="D21" s="116">
        <v>4799199577</v>
      </c>
      <c r="E21" s="116">
        <v>2402125666</v>
      </c>
      <c r="F21" s="104">
        <f t="shared" si="3"/>
        <v>0.50052631224425526</v>
      </c>
      <c r="G21" s="16"/>
      <c r="H21" s="16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s="2" customFormat="1" ht="12" customHeight="1" x14ac:dyDescent="0.2">
      <c r="A22" s="109" t="s">
        <v>77</v>
      </c>
      <c r="B22" s="105" t="s">
        <v>75</v>
      </c>
      <c r="C22" s="115" t="s">
        <v>76</v>
      </c>
      <c r="D22" s="119">
        <v>861950857</v>
      </c>
      <c r="E22" s="119">
        <v>603907562</v>
      </c>
      <c r="F22" s="104">
        <f t="shared" si="3"/>
        <v>0.70062876218011583</v>
      </c>
      <c r="G22" s="16"/>
      <c r="H22" s="16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s="2" customFormat="1" x14ac:dyDescent="0.2">
      <c r="A23" s="169" t="s">
        <v>16</v>
      </c>
      <c r="B23" s="169"/>
      <c r="C23" s="169"/>
      <c r="D23" s="117">
        <f>SUBTOTAL(109,D16:D22)</f>
        <v>9353303955</v>
      </c>
      <c r="E23" s="117">
        <f>SUBTOTAL(109,E16:E22)</f>
        <v>5300509935</v>
      </c>
      <c r="F23" s="118">
        <f>E23/D23</f>
        <v>0.56669920709317956</v>
      </c>
      <c r="G23" s="16"/>
      <c r="H23" s="16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s="2" customFormat="1" ht="36" x14ac:dyDescent="0.2">
      <c r="A24" s="109" t="s">
        <v>98</v>
      </c>
      <c r="B24" s="105">
        <v>7581</v>
      </c>
      <c r="C24" s="89" t="s">
        <v>107</v>
      </c>
      <c r="D24" s="116">
        <v>33362741</v>
      </c>
      <c r="E24" s="116">
        <v>31740962</v>
      </c>
      <c r="F24" s="104">
        <f t="shared" ref="F24" si="4">E24/D24</f>
        <v>0.95138951562762786</v>
      </c>
      <c r="G24" s="16"/>
      <c r="H24" s="16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 s="2" customFormat="1" ht="12" customHeight="1" x14ac:dyDescent="0.2">
      <c r="A25" s="109" t="s">
        <v>77</v>
      </c>
      <c r="B25" s="105" t="s">
        <v>57</v>
      </c>
      <c r="C25" s="89" t="s">
        <v>51</v>
      </c>
      <c r="D25" s="116">
        <v>3557987170</v>
      </c>
      <c r="E25" s="116">
        <v>645372817</v>
      </c>
      <c r="F25" s="104">
        <f t="shared" ref="F25:F41" si="5">E25/D25</f>
        <v>0.1813870557043071</v>
      </c>
      <c r="G25" s="30"/>
      <c r="H25" s="16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3" ht="40.15" customHeight="1" x14ac:dyDescent="0.2">
      <c r="A26" s="169" t="s">
        <v>6</v>
      </c>
      <c r="B26" s="169"/>
      <c r="C26" s="169"/>
      <c r="D26" s="117">
        <f>SUBTOTAL(109,D24:D25)</f>
        <v>3591349911</v>
      </c>
      <c r="E26" s="117">
        <f>SUBTOTAL(109,E24:E25)</f>
        <v>677113779</v>
      </c>
      <c r="F26" s="111">
        <f t="shared" si="5"/>
        <v>0.18854018566279435</v>
      </c>
    </row>
    <row r="27" spans="1:23" ht="22.5" customHeight="1" x14ac:dyDescent="0.2">
      <c r="A27" s="109" t="s">
        <v>98</v>
      </c>
      <c r="B27" s="89">
        <v>7573</v>
      </c>
      <c r="C27" s="115" t="s">
        <v>108</v>
      </c>
      <c r="D27" s="119">
        <v>1365401638</v>
      </c>
      <c r="E27" s="119">
        <v>532341741</v>
      </c>
      <c r="F27" s="104">
        <f t="shared" si="5"/>
        <v>0.38987923127128987</v>
      </c>
    </row>
    <row r="28" spans="1:23" ht="34.5" customHeight="1" x14ac:dyDescent="0.2">
      <c r="A28" s="109" t="s">
        <v>98</v>
      </c>
      <c r="B28" s="105">
        <v>7576</v>
      </c>
      <c r="C28" s="115" t="s">
        <v>109</v>
      </c>
      <c r="D28" s="119">
        <v>457285606</v>
      </c>
      <c r="E28" s="119">
        <v>239366110</v>
      </c>
      <c r="F28" s="104">
        <f t="shared" si="5"/>
        <v>0.52344991151984788</v>
      </c>
    </row>
    <row r="29" spans="1:23" ht="36" customHeight="1" x14ac:dyDescent="0.2">
      <c r="A29" s="109" t="s">
        <v>98</v>
      </c>
      <c r="B29" s="105">
        <v>7587</v>
      </c>
      <c r="C29" s="115" t="s">
        <v>110</v>
      </c>
      <c r="D29" s="119">
        <v>22561241242</v>
      </c>
      <c r="E29" s="119">
        <v>2948468055</v>
      </c>
      <c r="F29" s="104">
        <f t="shared" si="5"/>
        <v>0.13068731562123154</v>
      </c>
    </row>
    <row r="30" spans="1:23" ht="21.75" customHeight="1" x14ac:dyDescent="0.2">
      <c r="A30" s="109" t="s">
        <v>98</v>
      </c>
      <c r="B30" s="105">
        <v>7578</v>
      </c>
      <c r="C30" s="115" t="s">
        <v>111</v>
      </c>
      <c r="D30" s="119">
        <v>4343199754</v>
      </c>
      <c r="E30" s="119">
        <v>209187484</v>
      </c>
      <c r="F30" s="104">
        <f t="shared" si="5"/>
        <v>4.8164370935815819E-2</v>
      </c>
    </row>
    <row r="31" spans="1:23" ht="37.5" customHeight="1" x14ac:dyDescent="0.2">
      <c r="A31" s="109" t="s">
        <v>77</v>
      </c>
      <c r="B31" s="105" t="s">
        <v>61</v>
      </c>
      <c r="C31" s="115" t="s">
        <v>62</v>
      </c>
      <c r="D31" s="119">
        <v>1364560764</v>
      </c>
      <c r="E31" s="119">
        <v>137351031</v>
      </c>
      <c r="F31" s="104">
        <f t="shared" si="5"/>
        <v>0.10065585543979484</v>
      </c>
    </row>
    <row r="32" spans="1:23" ht="36.75" customHeight="1" x14ac:dyDescent="0.2">
      <c r="A32" s="109" t="s">
        <v>77</v>
      </c>
      <c r="B32" s="105" t="s">
        <v>65</v>
      </c>
      <c r="C32" s="115" t="s">
        <v>66</v>
      </c>
      <c r="D32" s="119">
        <v>27850929394</v>
      </c>
      <c r="E32" s="119">
        <v>3959155355</v>
      </c>
      <c r="F32" s="104">
        <f t="shared" si="5"/>
        <v>0.14215523291847243</v>
      </c>
    </row>
    <row r="33" spans="1:23" ht="46.5" customHeight="1" x14ac:dyDescent="0.2">
      <c r="A33" s="109" t="s">
        <v>77</v>
      </c>
      <c r="B33" s="105" t="s">
        <v>67</v>
      </c>
      <c r="C33" s="115" t="s">
        <v>68</v>
      </c>
      <c r="D33" s="119">
        <v>39450640163</v>
      </c>
      <c r="E33" s="119">
        <v>7720978451</v>
      </c>
      <c r="F33" s="104">
        <f t="shared" si="5"/>
        <v>0.19571237422507931</v>
      </c>
      <c r="G33" s="28"/>
    </row>
    <row r="34" spans="1:23" ht="34.5" customHeight="1" x14ac:dyDescent="0.2">
      <c r="A34" s="109" t="s">
        <v>77</v>
      </c>
      <c r="B34" s="105" t="s">
        <v>69</v>
      </c>
      <c r="C34" s="115" t="s">
        <v>70</v>
      </c>
      <c r="D34" s="119">
        <v>18011865981</v>
      </c>
      <c r="E34" s="119">
        <v>2815193716</v>
      </c>
      <c r="F34" s="104">
        <f t="shared" si="5"/>
        <v>0.15629661685078247</v>
      </c>
    </row>
    <row r="35" spans="1:23" s="8" customFormat="1" ht="11.25" customHeight="1" x14ac:dyDescent="0.2">
      <c r="A35" s="169" t="s">
        <v>17</v>
      </c>
      <c r="B35" s="169"/>
      <c r="C35" s="169"/>
      <c r="D35" s="120">
        <f>SUBTOTAL(109,D27:D34)</f>
        <v>115405124542</v>
      </c>
      <c r="E35" s="120">
        <f>SUBTOTAL(109,E27:E34)</f>
        <v>18562041943</v>
      </c>
      <c r="F35" s="121">
        <f t="shared" si="5"/>
        <v>0.16084244106720424</v>
      </c>
      <c r="G35" s="15"/>
      <c r="H35" s="15"/>
    </row>
    <row r="36" spans="1:23" s="8" customFormat="1" ht="24.75" customHeight="1" x14ac:dyDescent="0.2">
      <c r="A36" s="109" t="s">
        <v>98</v>
      </c>
      <c r="B36" s="105">
        <v>7593</v>
      </c>
      <c r="C36" s="115" t="s">
        <v>112</v>
      </c>
      <c r="D36" s="119">
        <v>1967446983</v>
      </c>
      <c r="E36" s="119">
        <v>1542718023</v>
      </c>
      <c r="F36" s="104">
        <f t="shared" si="5"/>
        <v>0.78412177625627033</v>
      </c>
      <c r="G36" s="15"/>
      <c r="H36" s="15"/>
    </row>
    <row r="37" spans="1:23" s="8" customFormat="1" ht="11.25" customHeight="1" x14ac:dyDescent="0.2">
      <c r="A37" s="109" t="s">
        <v>98</v>
      </c>
      <c r="B37" s="89">
        <v>7653</v>
      </c>
      <c r="C37" s="115" t="s">
        <v>113</v>
      </c>
      <c r="D37" s="119">
        <v>2297088042</v>
      </c>
      <c r="E37" s="119">
        <v>2123795425</v>
      </c>
      <c r="F37" s="104">
        <f t="shared" si="5"/>
        <v>0.92455987152798913</v>
      </c>
      <c r="G37" s="15"/>
      <c r="H37" s="15"/>
    </row>
    <row r="38" spans="1:23" s="8" customFormat="1" ht="11.25" customHeight="1" x14ac:dyDescent="0.2">
      <c r="A38" s="109" t="s">
        <v>98</v>
      </c>
      <c r="B38" s="105">
        <v>7595</v>
      </c>
      <c r="C38" s="115" t="s">
        <v>114</v>
      </c>
      <c r="D38" s="119">
        <v>179644243</v>
      </c>
      <c r="E38" s="119">
        <v>93140666</v>
      </c>
      <c r="F38" s="104">
        <f t="shared" si="5"/>
        <v>0.51847286862401709</v>
      </c>
      <c r="G38" s="15"/>
      <c r="H38" s="15"/>
    </row>
    <row r="39" spans="1:23" s="8" customFormat="1" ht="11.25" customHeight="1" x14ac:dyDescent="0.2">
      <c r="A39" s="109" t="s">
        <v>98</v>
      </c>
      <c r="B39" s="105">
        <v>7907</v>
      </c>
      <c r="C39" s="115" t="s">
        <v>115</v>
      </c>
      <c r="D39" s="119">
        <v>194418683</v>
      </c>
      <c r="E39" s="119">
        <v>188408450</v>
      </c>
      <c r="F39" s="104">
        <f t="shared" si="5"/>
        <v>0.96908613458717852</v>
      </c>
      <c r="G39" s="15"/>
      <c r="H39" s="15"/>
    </row>
    <row r="40" spans="1:23" s="3" customFormat="1" ht="15.75" customHeight="1" x14ac:dyDescent="0.2">
      <c r="A40" s="109" t="s">
        <v>77</v>
      </c>
      <c r="B40" s="105" t="s">
        <v>71</v>
      </c>
      <c r="C40" s="115" t="s">
        <v>72</v>
      </c>
      <c r="D40" s="119">
        <v>4914992964</v>
      </c>
      <c r="E40" s="119">
        <v>2410637183</v>
      </c>
      <c r="F40" s="104">
        <f t="shared" si="5"/>
        <v>0.49046604962749241</v>
      </c>
      <c r="G40" s="17"/>
      <c r="H40" s="17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ht="15.75" customHeight="1" x14ac:dyDescent="0.2">
      <c r="A41" s="109" t="s">
        <v>77</v>
      </c>
      <c r="B41" s="105" t="s">
        <v>73</v>
      </c>
      <c r="C41" s="115" t="s">
        <v>74</v>
      </c>
      <c r="D41" s="119">
        <v>8964612937</v>
      </c>
      <c r="E41" s="119">
        <v>4419980242</v>
      </c>
      <c r="F41" s="104">
        <f t="shared" si="5"/>
        <v>0.49304752732348783</v>
      </c>
    </row>
    <row r="42" spans="1:23" s="8" customFormat="1" x14ac:dyDescent="0.2">
      <c r="A42" s="169" t="s">
        <v>18</v>
      </c>
      <c r="B42" s="169"/>
      <c r="C42" s="169"/>
      <c r="D42" s="112">
        <f>SUBTOTAL(109,D36:D41)</f>
        <v>18518203852</v>
      </c>
      <c r="E42" s="112">
        <f>SUBTOTAL(109,E36:E41)</f>
        <v>10778679989</v>
      </c>
      <c r="F42" s="111">
        <f>E42/D42</f>
        <v>0.58205860974124024</v>
      </c>
      <c r="G42" s="15"/>
      <c r="H42" s="15"/>
    </row>
    <row r="43" spans="1:23" s="8" customFormat="1" x14ac:dyDescent="0.2">
      <c r="A43" s="170" t="s">
        <v>12</v>
      </c>
      <c r="B43" s="170"/>
      <c r="C43" s="170"/>
      <c r="D43" s="113">
        <f>SUM(D23+D26+D35+D42)</f>
        <v>146867982260</v>
      </c>
      <c r="E43" s="113">
        <f>SUM(E23+E26+E35+E42)</f>
        <v>35318345646</v>
      </c>
      <c r="F43" s="114">
        <f>E43/D43</f>
        <v>0.24047682212639121</v>
      </c>
      <c r="G43" s="15"/>
      <c r="H43" s="15"/>
    </row>
    <row r="44" spans="1:23" s="8" customFormat="1" x14ac:dyDescent="0.2">
      <c r="B44" s="12"/>
      <c r="C44" s="22"/>
      <c r="F44" s="12"/>
      <c r="G44" s="15"/>
      <c r="H44" s="15"/>
    </row>
    <row r="45" spans="1:23" s="8" customFormat="1" x14ac:dyDescent="0.2">
      <c r="A45" s="171" t="s">
        <v>13</v>
      </c>
      <c r="B45" s="171"/>
      <c r="C45" s="172"/>
      <c r="D45" s="35">
        <f>SUM(D15+D43)</f>
        <v>175515598016</v>
      </c>
      <c r="E45" s="35">
        <f>SUM(E15+E43)</f>
        <v>46294776303</v>
      </c>
      <c r="F45" s="34">
        <f>+E45/D45</f>
        <v>0.26376445641474994</v>
      </c>
      <c r="G45" s="15"/>
      <c r="H45" s="15"/>
    </row>
    <row r="46" spans="1:23" s="8" customFormat="1" x14ac:dyDescent="0.2">
      <c r="A46" s="1"/>
      <c r="B46" s="19"/>
      <c r="C46" s="23"/>
      <c r="D46" s="18"/>
      <c r="E46" s="21"/>
      <c r="F46" s="11"/>
      <c r="G46" s="15"/>
      <c r="H46" s="15"/>
    </row>
    <row r="47" spans="1:23" s="8" customFormat="1" x14ac:dyDescent="0.2">
      <c r="B47" s="12"/>
      <c r="C47" s="22" t="s">
        <v>116</v>
      </c>
      <c r="D47" s="122"/>
      <c r="E47" s="18"/>
      <c r="F47" s="10"/>
      <c r="G47" s="15"/>
      <c r="H47" s="15"/>
    </row>
    <row r="48" spans="1:23" s="8" customFormat="1" x14ac:dyDescent="0.2">
      <c r="B48" s="12"/>
      <c r="C48" s="36"/>
      <c r="D48" s="18"/>
      <c r="E48" s="18"/>
      <c r="F48" s="10"/>
      <c r="G48" s="15"/>
      <c r="H48" s="15"/>
    </row>
    <row r="49" spans="2:8" s="8" customFormat="1" x14ac:dyDescent="0.2">
      <c r="B49" s="12"/>
      <c r="C49" s="22"/>
      <c r="D49" s="18"/>
      <c r="E49" s="18"/>
      <c r="F49" s="10"/>
      <c r="G49" s="15"/>
      <c r="H49" s="15"/>
    </row>
    <row r="50" spans="2:8" s="8" customFormat="1" x14ac:dyDescent="0.2">
      <c r="B50" s="12"/>
      <c r="C50" s="22"/>
      <c r="D50" s="18"/>
      <c r="E50" s="18"/>
      <c r="F50" s="10"/>
      <c r="G50" s="15"/>
      <c r="H50" s="15"/>
    </row>
    <row r="51" spans="2:8" s="8" customFormat="1" x14ac:dyDescent="0.2">
      <c r="B51" s="12"/>
      <c r="C51" s="22"/>
      <c r="D51" s="18"/>
      <c r="E51" s="18"/>
      <c r="F51" s="10"/>
      <c r="G51" s="15"/>
      <c r="H51" s="15"/>
    </row>
    <row r="52" spans="2:8" s="8" customFormat="1" x14ac:dyDescent="0.2">
      <c r="B52" s="12"/>
      <c r="C52" s="22"/>
      <c r="D52" s="18"/>
      <c r="E52" s="18"/>
      <c r="F52" s="10"/>
      <c r="G52" s="15"/>
      <c r="H52" s="15"/>
    </row>
    <row r="53" spans="2:8" s="8" customFormat="1" x14ac:dyDescent="0.2">
      <c r="B53" s="12"/>
      <c r="C53" s="22"/>
      <c r="D53" s="18"/>
      <c r="E53" s="18"/>
      <c r="F53" s="10"/>
      <c r="G53" s="15"/>
      <c r="H53" s="15"/>
    </row>
    <row r="54" spans="2:8" s="8" customFormat="1" x14ac:dyDescent="0.2">
      <c r="B54" s="12"/>
      <c r="C54" s="22"/>
      <c r="D54" s="18"/>
      <c r="E54" s="18"/>
      <c r="F54" s="10"/>
      <c r="G54" s="15"/>
      <c r="H54" s="15"/>
    </row>
    <row r="55" spans="2:8" s="8" customFormat="1" x14ac:dyDescent="0.2">
      <c r="B55" s="12"/>
      <c r="C55" s="22"/>
      <c r="D55" s="18"/>
      <c r="E55" s="18"/>
      <c r="F55" s="10"/>
      <c r="G55" s="15"/>
      <c r="H55" s="15"/>
    </row>
    <row r="56" spans="2:8" s="8" customFormat="1" x14ac:dyDescent="0.2">
      <c r="B56" s="12"/>
      <c r="C56" s="22"/>
      <c r="D56" s="18"/>
      <c r="E56" s="18"/>
      <c r="F56" s="10"/>
      <c r="G56" s="15"/>
      <c r="H56" s="15"/>
    </row>
    <row r="57" spans="2:8" s="8" customFormat="1" x14ac:dyDescent="0.2">
      <c r="B57" s="12"/>
      <c r="C57" s="22"/>
      <c r="D57" s="18"/>
      <c r="E57" s="18"/>
      <c r="F57" s="10"/>
      <c r="G57" s="15"/>
      <c r="H57" s="15"/>
    </row>
    <row r="58" spans="2:8" s="8" customFormat="1" x14ac:dyDescent="0.2">
      <c r="B58" s="12"/>
      <c r="C58" s="22"/>
      <c r="D58" s="18"/>
      <c r="E58" s="18"/>
      <c r="F58" s="10"/>
      <c r="G58" s="15"/>
      <c r="H58" s="15"/>
    </row>
    <row r="59" spans="2:8" s="8" customFormat="1" x14ac:dyDescent="0.2">
      <c r="B59" s="12"/>
      <c r="C59" s="22"/>
      <c r="D59" s="18"/>
      <c r="E59" s="18"/>
      <c r="F59" s="10"/>
      <c r="G59" s="15"/>
      <c r="H59" s="15"/>
    </row>
    <row r="60" spans="2:8" s="8" customFormat="1" x14ac:dyDescent="0.2">
      <c r="B60" s="12"/>
      <c r="C60" s="22"/>
      <c r="D60" s="18"/>
      <c r="E60" s="18"/>
      <c r="F60" s="10"/>
      <c r="G60" s="15"/>
      <c r="H60" s="15"/>
    </row>
    <row r="61" spans="2:8" s="8" customFormat="1" x14ac:dyDescent="0.2">
      <c r="B61" s="12"/>
      <c r="C61" s="22"/>
      <c r="D61" s="18"/>
      <c r="E61" s="18"/>
      <c r="F61" s="10"/>
      <c r="G61" s="15"/>
      <c r="H61" s="15"/>
    </row>
    <row r="62" spans="2:8" s="8" customFormat="1" x14ac:dyDescent="0.2">
      <c r="B62" s="12"/>
      <c r="C62" s="22"/>
      <c r="D62" s="18"/>
      <c r="E62" s="18"/>
      <c r="F62" s="10"/>
      <c r="G62" s="15"/>
      <c r="H62" s="15"/>
    </row>
    <row r="63" spans="2:8" s="8" customFormat="1" x14ac:dyDescent="0.2">
      <c r="B63" s="12"/>
      <c r="C63" s="22"/>
      <c r="D63" s="18"/>
      <c r="E63" s="18"/>
      <c r="F63" s="10"/>
      <c r="G63" s="15"/>
      <c r="H63" s="15"/>
    </row>
    <row r="64" spans="2:8" s="8" customFormat="1" x14ac:dyDescent="0.2">
      <c r="B64" s="12"/>
      <c r="C64" s="22"/>
      <c r="D64" s="18"/>
      <c r="E64" s="18"/>
      <c r="F64" s="10"/>
      <c r="G64" s="15"/>
      <c r="H64" s="15"/>
    </row>
    <row r="65" spans="2:8" s="8" customFormat="1" x14ac:dyDescent="0.2">
      <c r="B65" s="12"/>
      <c r="C65" s="22"/>
      <c r="D65" s="18"/>
      <c r="E65" s="18"/>
      <c r="F65" s="10"/>
      <c r="G65" s="15"/>
      <c r="H65" s="15"/>
    </row>
    <row r="66" spans="2:8" s="8" customFormat="1" x14ac:dyDescent="0.2">
      <c r="B66" s="12"/>
      <c r="C66" s="22"/>
      <c r="D66" s="18"/>
      <c r="E66" s="18"/>
      <c r="F66" s="10"/>
      <c r="G66" s="15"/>
      <c r="H66" s="15"/>
    </row>
    <row r="67" spans="2:8" s="8" customFormat="1" x14ac:dyDescent="0.2">
      <c r="B67" s="12"/>
      <c r="C67" s="22"/>
      <c r="D67" s="18"/>
      <c r="E67" s="18"/>
      <c r="F67" s="10"/>
      <c r="G67" s="15"/>
      <c r="H67" s="15"/>
    </row>
    <row r="68" spans="2:8" s="8" customFormat="1" x14ac:dyDescent="0.2">
      <c r="B68" s="12"/>
      <c r="C68" s="22"/>
      <c r="D68" s="18"/>
      <c r="E68" s="18"/>
      <c r="F68" s="10"/>
      <c r="G68" s="15"/>
      <c r="H68" s="15"/>
    </row>
    <row r="69" spans="2:8" s="8" customFormat="1" x14ac:dyDescent="0.2">
      <c r="B69" s="12"/>
      <c r="C69" s="22"/>
      <c r="D69" s="18"/>
      <c r="E69" s="18"/>
      <c r="F69" s="10"/>
      <c r="G69" s="15"/>
      <c r="H69" s="15"/>
    </row>
    <row r="70" spans="2:8" s="8" customFormat="1" x14ac:dyDescent="0.2">
      <c r="B70" s="12"/>
      <c r="C70" s="22"/>
      <c r="D70" s="18"/>
      <c r="E70" s="18"/>
      <c r="F70" s="10"/>
      <c r="G70" s="15"/>
      <c r="H70" s="15"/>
    </row>
    <row r="71" spans="2:8" s="8" customFormat="1" x14ac:dyDescent="0.2">
      <c r="B71" s="12"/>
      <c r="C71" s="22"/>
      <c r="D71" s="18"/>
      <c r="E71" s="18"/>
      <c r="F71" s="10"/>
      <c r="G71" s="15"/>
      <c r="H71" s="15"/>
    </row>
    <row r="72" spans="2:8" s="8" customFormat="1" x14ac:dyDescent="0.2">
      <c r="B72" s="12"/>
      <c r="C72" s="22"/>
      <c r="D72" s="18"/>
      <c r="E72" s="18"/>
      <c r="F72" s="10"/>
      <c r="G72" s="15"/>
      <c r="H72" s="15"/>
    </row>
    <row r="73" spans="2:8" s="8" customFormat="1" x14ac:dyDescent="0.2">
      <c r="B73" s="12"/>
      <c r="C73" s="22"/>
      <c r="D73" s="18"/>
      <c r="E73" s="18"/>
      <c r="F73" s="10"/>
      <c r="G73" s="15"/>
      <c r="H73" s="15"/>
    </row>
    <row r="74" spans="2:8" s="8" customFormat="1" x14ac:dyDescent="0.2">
      <c r="B74" s="12"/>
      <c r="C74" s="22"/>
      <c r="D74" s="18"/>
      <c r="E74" s="18"/>
      <c r="F74" s="10"/>
      <c r="G74" s="15"/>
      <c r="H74" s="15"/>
    </row>
    <row r="75" spans="2:8" s="8" customFormat="1" x14ac:dyDescent="0.2">
      <c r="B75" s="12"/>
      <c r="C75" s="22"/>
      <c r="D75" s="18"/>
      <c r="E75" s="18"/>
      <c r="F75" s="10"/>
      <c r="G75" s="15"/>
      <c r="H75" s="15"/>
    </row>
    <row r="76" spans="2:8" s="8" customFormat="1" x14ac:dyDescent="0.2">
      <c r="B76" s="12"/>
      <c r="C76" s="22"/>
      <c r="D76" s="18"/>
      <c r="E76" s="18"/>
      <c r="F76" s="10"/>
      <c r="G76" s="15"/>
      <c r="H76" s="15"/>
    </row>
    <row r="77" spans="2:8" s="8" customFormat="1" x14ac:dyDescent="0.2">
      <c r="B77" s="12"/>
      <c r="C77" s="22"/>
      <c r="D77" s="18"/>
      <c r="E77" s="18"/>
      <c r="F77" s="10"/>
      <c r="G77" s="15"/>
      <c r="H77" s="15"/>
    </row>
    <row r="78" spans="2:8" s="8" customFormat="1" x14ac:dyDescent="0.2">
      <c r="B78" s="12"/>
      <c r="C78" s="22"/>
      <c r="D78" s="18"/>
      <c r="E78" s="18"/>
      <c r="F78" s="10"/>
      <c r="G78" s="15"/>
      <c r="H78" s="15"/>
    </row>
    <row r="79" spans="2:8" s="8" customFormat="1" x14ac:dyDescent="0.2">
      <c r="B79" s="12"/>
      <c r="C79" s="22"/>
      <c r="D79" s="18"/>
      <c r="E79" s="18"/>
      <c r="F79" s="10"/>
      <c r="G79" s="15"/>
      <c r="H79" s="15"/>
    </row>
    <row r="80" spans="2:8" s="8" customFormat="1" x14ac:dyDescent="0.2">
      <c r="B80" s="12"/>
      <c r="C80" s="22"/>
      <c r="D80" s="18"/>
      <c r="E80" s="18"/>
      <c r="F80" s="10"/>
      <c r="G80" s="15"/>
      <c r="H80" s="15"/>
    </row>
    <row r="81" spans="2:8" s="8" customFormat="1" x14ac:dyDescent="0.2">
      <c r="B81" s="12"/>
      <c r="C81" s="22"/>
      <c r="D81" s="18"/>
      <c r="E81" s="18"/>
      <c r="F81" s="10"/>
      <c r="G81" s="15"/>
      <c r="H81" s="15"/>
    </row>
    <row r="82" spans="2:8" s="8" customFormat="1" x14ac:dyDescent="0.2">
      <c r="B82" s="12"/>
      <c r="C82" s="22"/>
      <c r="D82" s="18"/>
      <c r="E82" s="18"/>
      <c r="F82" s="10"/>
      <c r="G82" s="15"/>
      <c r="H82" s="15"/>
    </row>
    <row r="83" spans="2:8" s="8" customFormat="1" x14ac:dyDescent="0.2">
      <c r="B83" s="12"/>
      <c r="C83" s="22"/>
      <c r="D83" s="18"/>
      <c r="E83" s="18"/>
      <c r="F83" s="10"/>
      <c r="G83" s="15"/>
      <c r="H83" s="15"/>
    </row>
    <row r="84" spans="2:8" s="8" customFormat="1" x14ac:dyDescent="0.2">
      <c r="B84" s="12"/>
      <c r="C84" s="22"/>
      <c r="D84" s="18"/>
      <c r="E84" s="18"/>
      <c r="F84" s="10"/>
      <c r="G84" s="15"/>
      <c r="H84" s="15"/>
    </row>
    <row r="85" spans="2:8" s="8" customFormat="1" x14ac:dyDescent="0.2">
      <c r="B85" s="12"/>
      <c r="C85" s="22"/>
      <c r="D85" s="18"/>
      <c r="E85" s="18"/>
      <c r="F85" s="10"/>
      <c r="G85" s="15"/>
      <c r="H85" s="15"/>
    </row>
    <row r="86" spans="2:8" s="8" customFormat="1" x14ac:dyDescent="0.2">
      <c r="B86" s="12"/>
      <c r="C86" s="22"/>
      <c r="D86" s="18"/>
      <c r="E86" s="18"/>
      <c r="F86" s="10"/>
      <c r="G86" s="15"/>
      <c r="H86" s="15"/>
    </row>
    <row r="87" spans="2:8" s="8" customFormat="1" x14ac:dyDescent="0.2">
      <c r="B87" s="12"/>
      <c r="C87" s="22"/>
      <c r="D87" s="18"/>
      <c r="E87" s="18"/>
      <c r="F87" s="10"/>
      <c r="G87" s="15"/>
      <c r="H87" s="15"/>
    </row>
    <row r="88" spans="2:8" s="8" customFormat="1" x14ac:dyDescent="0.2">
      <c r="B88" s="12"/>
      <c r="C88" s="22"/>
      <c r="D88" s="18"/>
      <c r="E88" s="18"/>
      <c r="F88" s="10"/>
      <c r="G88" s="15"/>
      <c r="H88" s="15"/>
    </row>
    <row r="89" spans="2:8" s="8" customFormat="1" x14ac:dyDescent="0.2">
      <c r="B89" s="12"/>
      <c r="C89" s="22"/>
      <c r="D89" s="18"/>
      <c r="E89" s="18"/>
      <c r="F89" s="10"/>
      <c r="G89" s="15"/>
      <c r="H89" s="15"/>
    </row>
    <row r="90" spans="2:8" s="8" customFormat="1" x14ac:dyDescent="0.2">
      <c r="B90" s="12"/>
      <c r="C90" s="22"/>
      <c r="D90" s="18"/>
      <c r="E90" s="18"/>
      <c r="F90" s="10"/>
      <c r="G90" s="15"/>
      <c r="H90" s="15"/>
    </row>
    <row r="91" spans="2:8" s="8" customFormat="1" x14ac:dyDescent="0.2">
      <c r="B91" s="12"/>
      <c r="C91" s="22"/>
      <c r="D91" s="18"/>
      <c r="E91" s="18"/>
      <c r="F91" s="10"/>
      <c r="G91" s="15"/>
      <c r="H91" s="15"/>
    </row>
    <row r="92" spans="2:8" s="8" customFormat="1" x14ac:dyDescent="0.2">
      <c r="B92" s="12"/>
      <c r="C92" s="22"/>
      <c r="D92" s="18"/>
      <c r="E92" s="18"/>
      <c r="F92" s="10"/>
      <c r="G92" s="15"/>
      <c r="H92" s="15"/>
    </row>
    <row r="93" spans="2:8" s="8" customFormat="1" x14ac:dyDescent="0.2">
      <c r="B93" s="12"/>
      <c r="C93" s="22"/>
      <c r="D93" s="18"/>
      <c r="E93" s="18"/>
      <c r="F93" s="10"/>
      <c r="G93" s="15"/>
      <c r="H93" s="15"/>
    </row>
    <row r="94" spans="2:8" s="8" customFormat="1" x14ac:dyDescent="0.2">
      <c r="B94" s="12"/>
      <c r="C94" s="22"/>
      <c r="D94" s="18"/>
      <c r="E94" s="18"/>
      <c r="F94" s="10"/>
      <c r="G94" s="15"/>
      <c r="H94" s="15"/>
    </row>
    <row r="95" spans="2:8" s="8" customFormat="1" x14ac:dyDescent="0.2">
      <c r="B95" s="12"/>
      <c r="C95" s="22"/>
      <c r="D95" s="18"/>
      <c r="E95" s="18"/>
      <c r="F95" s="10"/>
      <c r="G95" s="15"/>
      <c r="H95" s="15"/>
    </row>
    <row r="96" spans="2:8" s="8" customFormat="1" x14ac:dyDescent="0.2">
      <c r="B96" s="12"/>
      <c r="C96" s="22"/>
      <c r="D96" s="18"/>
      <c r="E96" s="18"/>
      <c r="F96" s="10"/>
      <c r="G96" s="15"/>
      <c r="H96" s="15"/>
    </row>
    <row r="97" spans="2:8" s="8" customFormat="1" x14ac:dyDescent="0.2">
      <c r="B97" s="12"/>
      <c r="C97" s="22"/>
      <c r="D97" s="18"/>
      <c r="E97" s="18"/>
      <c r="F97" s="10"/>
      <c r="G97" s="15"/>
      <c r="H97" s="15"/>
    </row>
    <row r="98" spans="2:8" s="8" customFormat="1" x14ac:dyDescent="0.2">
      <c r="B98" s="12"/>
      <c r="C98" s="22"/>
      <c r="D98" s="18"/>
      <c r="E98" s="18"/>
      <c r="F98" s="10"/>
      <c r="G98" s="15"/>
      <c r="H98" s="15"/>
    </row>
    <row r="99" spans="2:8" s="8" customFormat="1" x14ac:dyDescent="0.2">
      <c r="B99" s="12"/>
      <c r="C99" s="22"/>
      <c r="D99" s="18"/>
      <c r="E99" s="18"/>
      <c r="F99" s="10"/>
      <c r="G99" s="15"/>
      <c r="H99" s="15"/>
    </row>
    <row r="100" spans="2:8" s="8" customFormat="1" x14ac:dyDescent="0.2">
      <c r="B100" s="12"/>
      <c r="C100" s="22"/>
      <c r="D100" s="18"/>
      <c r="E100" s="18"/>
      <c r="F100" s="10"/>
      <c r="G100" s="15"/>
      <c r="H100" s="15"/>
    </row>
    <row r="101" spans="2:8" s="8" customFormat="1" x14ac:dyDescent="0.2">
      <c r="B101" s="12"/>
      <c r="C101" s="22"/>
      <c r="D101" s="18"/>
      <c r="E101" s="18"/>
      <c r="F101" s="10"/>
      <c r="G101" s="15"/>
      <c r="H101" s="15"/>
    </row>
    <row r="102" spans="2:8" s="8" customFormat="1" x14ac:dyDescent="0.2">
      <c r="B102" s="12"/>
      <c r="C102" s="22"/>
      <c r="D102" s="18"/>
      <c r="E102" s="18"/>
      <c r="F102" s="10"/>
      <c r="G102" s="15"/>
      <c r="H102" s="15"/>
    </row>
    <row r="103" spans="2:8" s="8" customFormat="1" x14ac:dyDescent="0.2">
      <c r="B103" s="12"/>
      <c r="C103" s="22"/>
      <c r="D103" s="18"/>
      <c r="E103" s="18"/>
      <c r="F103" s="10"/>
      <c r="G103" s="15"/>
      <c r="H103" s="15"/>
    </row>
    <row r="104" spans="2:8" s="8" customFormat="1" x14ac:dyDescent="0.2">
      <c r="B104" s="12"/>
      <c r="C104" s="22"/>
      <c r="D104" s="18"/>
      <c r="E104" s="18"/>
      <c r="F104" s="10"/>
      <c r="G104" s="15"/>
      <c r="H104" s="15"/>
    </row>
    <row r="105" spans="2:8" s="8" customFormat="1" x14ac:dyDescent="0.2">
      <c r="B105" s="12"/>
      <c r="C105" s="22"/>
      <c r="D105" s="18"/>
      <c r="E105" s="18"/>
      <c r="F105" s="10"/>
      <c r="G105" s="15"/>
      <c r="H105" s="15"/>
    </row>
    <row r="106" spans="2:8" s="8" customFormat="1" x14ac:dyDescent="0.2">
      <c r="B106" s="12"/>
      <c r="C106" s="22"/>
      <c r="D106" s="18"/>
      <c r="E106" s="18"/>
      <c r="F106" s="10"/>
      <c r="G106" s="15"/>
      <c r="H106" s="15"/>
    </row>
    <row r="107" spans="2:8" s="8" customFormat="1" x14ac:dyDescent="0.2">
      <c r="B107" s="12"/>
      <c r="C107" s="22"/>
      <c r="D107" s="18"/>
      <c r="E107" s="18"/>
      <c r="F107" s="10"/>
      <c r="G107" s="15"/>
      <c r="H107" s="15"/>
    </row>
    <row r="108" spans="2:8" s="8" customFormat="1" x14ac:dyDescent="0.2">
      <c r="B108" s="12"/>
      <c r="C108" s="22"/>
      <c r="D108" s="18"/>
      <c r="E108" s="18"/>
      <c r="F108" s="10"/>
      <c r="G108" s="15"/>
      <c r="H108" s="15"/>
    </row>
    <row r="109" spans="2:8" s="8" customFormat="1" x14ac:dyDescent="0.2">
      <c r="B109" s="12"/>
      <c r="C109" s="22"/>
      <c r="D109" s="18"/>
      <c r="E109" s="18"/>
      <c r="F109" s="10"/>
      <c r="G109" s="15"/>
      <c r="H109" s="15"/>
    </row>
    <row r="110" spans="2:8" s="8" customFormat="1" x14ac:dyDescent="0.2">
      <c r="B110" s="12"/>
      <c r="C110" s="22"/>
      <c r="D110" s="18"/>
      <c r="E110" s="18"/>
      <c r="F110" s="10"/>
      <c r="G110" s="15"/>
      <c r="H110" s="15"/>
    </row>
    <row r="111" spans="2:8" s="8" customFormat="1" x14ac:dyDescent="0.2">
      <c r="B111" s="12"/>
      <c r="C111" s="22"/>
      <c r="D111" s="18"/>
      <c r="E111" s="18"/>
      <c r="F111" s="10"/>
      <c r="G111" s="15"/>
      <c r="H111" s="15"/>
    </row>
    <row r="112" spans="2:8" s="8" customFormat="1" x14ac:dyDescent="0.2">
      <c r="B112" s="12"/>
      <c r="C112" s="22"/>
      <c r="D112" s="18"/>
      <c r="E112" s="18"/>
      <c r="F112" s="10"/>
      <c r="G112" s="15"/>
      <c r="H112" s="15"/>
    </row>
    <row r="113" spans="2:8" s="8" customFormat="1" x14ac:dyDescent="0.2">
      <c r="B113" s="12"/>
      <c r="C113" s="22"/>
      <c r="D113" s="18"/>
      <c r="E113" s="18"/>
      <c r="F113" s="10"/>
      <c r="G113" s="15"/>
      <c r="H113" s="15"/>
    </row>
    <row r="114" spans="2:8" s="8" customFormat="1" x14ac:dyDescent="0.2">
      <c r="B114" s="12"/>
      <c r="C114" s="22"/>
      <c r="D114" s="18"/>
      <c r="E114" s="18"/>
      <c r="F114" s="10"/>
      <c r="G114" s="15"/>
      <c r="H114" s="15"/>
    </row>
    <row r="115" spans="2:8" s="8" customFormat="1" x14ac:dyDescent="0.2">
      <c r="B115" s="12"/>
      <c r="C115" s="22"/>
      <c r="D115" s="18"/>
      <c r="E115" s="18"/>
      <c r="F115" s="10"/>
      <c r="G115" s="15"/>
      <c r="H115" s="15"/>
    </row>
    <row r="116" spans="2:8" s="8" customFormat="1" x14ac:dyDescent="0.2">
      <c r="B116" s="12"/>
      <c r="C116" s="22"/>
      <c r="D116" s="18"/>
      <c r="E116" s="18"/>
      <c r="F116" s="10"/>
      <c r="G116" s="15"/>
      <c r="H116" s="15"/>
    </row>
    <row r="117" spans="2:8" s="8" customFormat="1" x14ac:dyDescent="0.2">
      <c r="B117" s="12"/>
      <c r="C117" s="22"/>
      <c r="D117" s="18"/>
      <c r="E117" s="18"/>
      <c r="F117" s="10"/>
      <c r="G117" s="15"/>
      <c r="H117" s="15"/>
    </row>
    <row r="118" spans="2:8" s="8" customFormat="1" x14ac:dyDescent="0.2">
      <c r="B118" s="12"/>
      <c r="C118" s="22"/>
      <c r="D118" s="18"/>
      <c r="E118" s="18"/>
      <c r="F118" s="10"/>
      <c r="G118" s="15"/>
      <c r="H118" s="15"/>
    </row>
    <row r="119" spans="2:8" s="8" customFormat="1" x14ac:dyDescent="0.2">
      <c r="B119" s="12"/>
      <c r="C119" s="22"/>
      <c r="D119" s="18"/>
      <c r="E119" s="18"/>
      <c r="F119" s="10"/>
      <c r="G119" s="15"/>
      <c r="H119" s="15"/>
    </row>
    <row r="120" spans="2:8" s="8" customFormat="1" x14ac:dyDescent="0.2">
      <c r="B120" s="12"/>
      <c r="C120" s="22"/>
      <c r="D120" s="18"/>
      <c r="E120" s="18"/>
      <c r="F120" s="10"/>
      <c r="G120" s="15"/>
      <c r="H120" s="15"/>
    </row>
    <row r="121" spans="2:8" s="8" customFormat="1" x14ac:dyDescent="0.2">
      <c r="B121" s="12"/>
      <c r="C121" s="22"/>
      <c r="D121" s="18"/>
      <c r="E121" s="18"/>
      <c r="F121" s="10"/>
      <c r="G121" s="15"/>
      <c r="H121" s="15"/>
    </row>
    <row r="122" spans="2:8" s="8" customFormat="1" x14ac:dyDescent="0.2">
      <c r="B122" s="12"/>
      <c r="C122" s="22"/>
      <c r="D122" s="18"/>
      <c r="E122" s="18"/>
      <c r="F122" s="10"/>
      <c r="G122" s="15"/>
      <c r="H122" s="15"/>
    </row>
    <row r="123" spans="2:8" s="8" customFormat="1" x14ac:dyDescent="0.2">
      <c r="B123" s="12"/>
      <c r="C123" s="22"/>
      <c r="D123" s="18"/>
      <c r="E123" s="18"/>
      <c r="F123" s="10"/>
      <c r="G123" s="15"/>
      <c r="H123" s="15"/>
    </row>
    <row r="124" spans="2:8" s="8" customFormat="1" x14ac:dyDescent="0.2">
      <c r="B124" s="12"/>
      <c r="C124" s="22"/>
      <c r="D124" s="18"/>
      <c r="E124" s="18"/>
      <c r="F124" s="10"/>
      <c r="G124" s="15"/>
      <c r="H124" s="15"/>
    </row>
    <row r="125" spans="2:8" s="8" customFormat="1" x14ac:dyDescent="0.2">
      <c r="B125" s="12"/>
      <c r="C125" s="22"/>
      <c r="D125" s="18"/>
      <c r="E125" s="18"/>
      <c r="F125" s="10"/>
      <c r="G125" s="15"/>
      <c r="H125" s="15"/>
    </row>
    <row r="126" spans="2:8" s="8" customFormat="1" x14ac:dyDescent="0.2">
      <c r="B126" s="12"/>
      <c r="C126" s="22"/>
      <c r="D126" s="18"/>
      <c r="E126" s="18"/>
      <c r="F126" s="10"/>
      <c r="G126" s="15"/>
      <c r="H126" s="15"/>
    </row>
    <row r="127" spans="2:8" s="8" customFormat="1" x14ac:dyDescent="0.2">
      <c r="B127" s="12"/>
      <c r="C127" s="22"/>
      <c r="D127" s="18"/>
      <c r="E127" s="18"/>
      <c r="F127" s="10"/>
      <c r="G127" s="15"/>
      <c r="H127" s="15"/>
    </row>
    <row r="128" spans="2:8" s="8" customFormat="1" x14ac:dyDescent="0.2">
      <c r="B128" s="12"/>
      <c r="C128" s="22"/>
      <c r="D128" s="18"/>
      <c r="E128" s="18"/>
      <c r="F128" s="10"/>
      <c r="G128" s="15"/>
      <c r="H128" s="15"/>
    </row>
    <row r="129" spans="2:8" s="8" customFormat="1" x14ac:dyDescent="0.2">
      <c r="B129" s="12"/>
      <c r="C129" s="22"/>
      <c r="D129" s="18"/>
      <c r="E129" s="18"/>
      <c r="F129" s="10"/>
      <c r="G129" s="15"/>
      <c r="H129" s="15"/>
    </row>
    <row r="130" spans="2:8" s="8" customFormat="1" x14ac:dyDescent="0.2">
      <c r="B130" s="12"/>
      <c r="C130" s="22"/>
      <c r="D130" s="18"/>
      <c r="E130" s="18"/>
      <c r="F130" s="10"/>
      <c r="G130" s="15"/>
      <c r="H130" s="15"/>
    </row>
    <row r="131" spans="2:8" s="8" customFormat="1" x14ac:dyDescent="0.2">
      <c r="B131" s="12"/>
      <c r="C131" s="22"/>
      <c r="D131" s="18"/>
      <c r="E131" s="18"/>
      <c r="F131" s="10"/>
      <c r="G131" s="15"/>
      <c r="H131" s="15"/>
    </row>
    <row r="132" spans="2:8" s="8" customFormat="1" x14ac:dyDescent="0.2">
      <c r="B132" s="12"/>
      <c r="C132" s="22"/>
      <c r="D132" s="18"/>
      <c r="E132" s="18"/>
      <c r="F132" s="10"/>
      <c r="G132" s="15"/>
      <c r="H132" s="15"/>
    </row>
    <row r="133" spans="2:8" s="8" customFormat="1" x14ac:dyDescent="0.2">
      <c r="B133" s="12"/>
      <c r="C133" s="22"/>
      <c r="D133" s="18"/>
      <c r="E133" s="18"/>
      <c r="F133" s="10"/>
      <c r="G133" s="15"/>
      <c r="H133" s="15"/>
    </row>
    <row r="134" spans="2:8" s="8" customFormat="1" x14ac:dyDescent="0.2">
      <c r="B134" s="12"/>
      <c r="C134" s="22"/>
      <c r="D134" s="18"/>
      <c r="E134" s="18"/>
      <c r="F134" s="10"/>
      <c r="G134" s="15"/>
      <c r="H134" s="15"/>
    </row>
    <row r="135" spans="2:8" s="8" customFormat="1" x14ac:dyDescent="0.2">
      <c r="B135" s="12"/>
      <c r="C135" s="22"/>
      <c r="D135" s="18"/>
      <c r="E135" s="18"/>
      <c r="F135" s="10"/>
      <c r="G135" s="15"/>
      <c r="H135" s="15"/>
    </row>
    <row r="136" spans="2:8" s="8" customFormat="1" x14ac:dyDescent="0.2">
      <c r="B136" s="12"/>
      <c r="C136" s="22"/>
      <c r="D136" s="18"/>
      <c r="E136" s="18"/>
      <c r="F136" s="10"/>
      <c r="G136" s="15"/>
      <c r="H136" s="15"/>
    </row>
    <row r="137" spans="2:8" s="8" customFormat="1" x14ac:dyDescent="0.2">
      <c r="B137" s="12"/>
      <c r="C137" s="22"/>
      <c r="D137" s="18"/>
      <c r="E137" s="18"/>
      <c r="F137" s="10"/>
      <c r="G137" s="15"/>
      <c r="H137" s="15"/>
    </row>
    <row r="138" spans="2:8" s="8" customFormat="1" x14ac:dyDescent="0.2">
      <c r="B138" s="12"/>
      <c r="C138" s="22"/>
      <c r="D138" s="18"/>
      <c r="E138" s="18"/>
      <c r="F138" s="10"/>
      <c r="G138" s="15"/>
      <c r="H138" s="15"/>
    </row>
    <row r="139" spans="2:8" s="8" customFormat="1" x14ac:dyDescent="0.2">
      <c r="B139" s="12"/>
      <c r="C139" s="22"/>
      <c r="D139" s="18"/>
      <c r="E139" s="18"/>
      <c r="F139" s="10"/>
      <c r="G139" s="15"/>
      <c r="H139" s="15"/>
    </row>
    <row r="140" spans="2:8" s="8" customFormat="1" x14ac:dyDescent="0.2">
      <c r="B140" s="12"/>
      <c r="C140" s="22"/>
      <c r="D140" s="18"/>
      <c r="E140" s="18"/>
      <c r="F140" s="10"/>
      <c r="G140" s="15"/>
      <c r="H140" s="15"/>
    </row>
    <row r="141" spans="2:8" s="8" customFormat="1" x14ac:dyDescent="0.2">
      <c r="B141" s="12"/>
      <c r="C141" s="22"/>
      <c r="D141" s="18"/>
      <c r="E141" s="18"/>
      <c r="F141" s="10"/>
      <c r="G141" s="15"/>
      <c r="H141" s="15"/>
    </row>
    <row r="142" spans="2:8" s="8" customFormat="1" x14ac:dyDescent="0.2">
      <c r="B142" s="12"/>
      <c r="C142" s="22"/>
      <c r="D142" s="18"/>
      <c r="E142" s="18"/>
      <c r="F142" s="10"/>
      <c r="G142" s="15"/>
      <c r="H142" s="15"/>
    </row>
    <row r="143" spans="2:8" s="8" customFormat="1" x14ac:dyDescent="0.2">
      <c r="B143" s="12"/>
      <c r="C143" s="22"/>
      <c r="D143" s="18"/>
      <c r="E143" s="18"/>
      <c r="F143" s="10"/>
      <c r="G143" s="15"/>
      <c r="H143" s="15"/>
    </row>
    <row r="144" spans="2:8" s="8" customFormat="1" x14ac:dyDescent="0.2">
      <c r="B144" s="12"/>
      <c r="C144" s="22"/>
      <c r="D144" s="18"/>
      <c r="E144" s="18"/>
      <c r="F144" s="10"/>
      <c r="G144" s="15"/>
      <c r="H144" s="15"/>
    </row>
    <row r="145" spans="2:8" s="8" customFormat="1" x14ac:dyDescent="0.2">
      <c r="B145" s="12"/>
      <c r="C145" s="22"/>
      <c r="D145" s="18"/>
      <c r="E145" s="18"/>
      <c r="F145" s="10"/>
      <c r="G145" s="15"/>
      <c r="H145" s="15"/>
    </row>
    <row r="146" spans="2:8" s="8" customFormat="1" x14ac:dyDescent="0.2">
      <c r="B146" s="12"/>
      <c r="C146" s="22"/>
      <c r="D146" s="18"/>
      <c r="E146" s="18"/>
      <c r="F146" s="10"/>
      <c r="G146" s="15"/>
      <c r="H146" s="15"/>
    </row>
    <row r="147" spans="2:8" s="8" customFormat="1" x14ac:dyDescent="0.2">
      <c r="B147" s="12"/>
      <c r="C147" s="22"/>
      <c r="D147" s="18"/>
      <c r="E147" s="18"/>
      <c r="F147" s="10"/>
      <c r="G147" s="15"/>
      <c r="H147" s="15"/>
    </row>
    <row r="148" spans="2:8" s="8" customFormat="1" x14ac:dyDescent="0.2">
      <c r="B148" s="12"/>
      <c r="C148" s="22"/>
      <c r="D148" s="18"/>
      <c r="E148" s="18"/>
      <c r="F148" s="10"/>
      <c r="G148" s="15"/>
      <c r="H148" s="15"/>
    </row>
    <row r="149" spans="2:8" s="8" customFormat="1" x14ac:dyDescent="0.2">
      <c r="B149" s="12"/>
      <c r="C149" s="22"/>
      <c r="D149" s="18"/>
      <c r="E149" s="18"/>
      <c r="F149" s="10"/>
      <c r="G149" s="15"/>
      <c r="H149" s="15"/>
    </row>
    <row r="150" spans="2:8" s="8" customFormat="1" x14ac:dyDescent="0.2">
      <c r="B150" s="12"/>
      <c r="C150" s="22"/>
      <c r="D150" s="18"/>
      <c r="E150" s="18"/>
      <c r="F150" s="10"/>
      <c r="G150" s="15"/>
      <c r="H150" s="15"/>
    </row>
    <row r="151" spans="2:8" s="8" customFormat="1" x14ac:dyDescent="0.2">
      <c r="B151" s="12"/>
      <c r="C151" s="22"/>
      <c r="D151" s="18"/>
      <c r="E151" s="18"/>
      <c r="F151" s="10"/>
      <c r="G151" s="15"/>
      <c r="H151" s="15"/>
    </row>
    <row r="152" spans="2:8" s="8" customFormat="1" x14ac:dyDescent="0.2">
      <c r="B152" s="12"/>
      <c r="C152" s="22"/>
      <c r="D152" s="18"/>
      <c r="E152" s="18"/>
      <c r="F152" s="10"/>
      <c r="G152" s="15"/>
      <c r="H152" s="15"/>
    </row>
    <row r="153" spans="2:8" s="8" customFormat="1" x14ac:dyDescent="0.2">
      <c r="B153" s="12"/>
      <c r="C153" s="22"/>
      <c r="D153" s="18"/>
      <c r="E153" s="18"/>
      <c r="F153" s="10"/>
      <c r="G153" s="15"/>
      <c r="H153" s="15"/>
    </row>
    <row r="154" spans="2:8" s="8" customFormat="1" x14ac:dyDescent="0.2">
      <c r="B154" s="12"/>
      <c r="C154" s="22"/>
      <c r="D154" s="18"/>
      <c r="E154" s="18"/>
      <c r="F154" s="10"/>
      <c r="G154" s="15"/>
      <c r="H154" s="15"/>
    </row>
    <row r="155" spans="2:8" s="8" customFormat="1" x14ac:dyDescent="0.2">
      <c r="B155" s="12"/>
      <c r="C155" s="22"/>
      <c r="D155" s="18"/>
      <c r="E155" s="18"/>
      <c r="F155" s="10"/>
      <c r="G155" s="15"/>
      <c r="H155" s="15"/>
    </row>
    <row r="156" spans="2:8" s="8" customFormat="1" x14ac:dyDescent="0.2">
      <c r="B156" s="12"/>
      <c r="C156" s="22"/>
      <c r="D156" s="18"/>
      <c r="E156" s="18"/>
      <c r="F156" s="10"/>
      <c r="G156" s="15"/>
      <c r="H156" s="15"/>
    </row>
    <row r="157" spans="2:8" s="8" customFormat="1" x14ac:dyDescent="0.2">
      <c r="B157" s="12"/>
      <c r="C157" s="22"/>
      <c r="D157" s="18"/>
      <c r="E157" s="18"/>
      <c r="F157" s="10"/>
      <c r="G157" s="15"/>
      <c r="H157" s="15"/>
    </row>
    <row r="158" spans="2:8" s="8" customFormat="1" x14ac:dyDescent="0.2">
      <c r="B158" s="12"/>
      <c r="C158" s="22"/>
      <c r="D158" s="18"/>
      <c r="E158" s="18"/>
      <c r="F158" s="10"/>
      <c r="G158" s="15"/>
      <c r="H158" s="15"/>
    </row>
    <row r="159" spans="2:8" s="8" customFormat="1" x14ac:dyDescent="0.2">
      <c r="B159" s="12"/>
      <c r="C159" s="22"/>
      <c r="D159" s="18"/>
      <c r="E159" s="18"/>
      <c r="F159" s="10"/>
      <c r="G159" s="15"/>
      <c r="H159" s="15"/>
    </row>
    <row r="160" spans="2:8" s="8" customFormat="1" x14ac:dyDescent="0.2">
      <c r="B160" s="12"/>
      <c r="C160" s="22"/>
      <c r="D160" s="18"/>
      <c r="E160" s="18"/>
      <c r="F160" s="10"/>
      <c r="G160" s="15"/>
      <c r="H160" s="15"/>
    </row>
    <row r="161" spans="2:8" s="8" customFormat="1" x14ac:dyDescent="0.2">
      <c r="B161" s="12"/>
      <c r="C161" s="22"/>
      <c r="D161" s="18"/>
      <c r="E161" s="18"/>
      <c r="F161" s="10"/>
      <c r="G161" s="15"/>
      <c r="H161" s="15"/>
    </row>
    <row r="162" spans="2:8" s="8" customFormat="1" x14ac:dyDescent="0.2">
      <c r="B162" s="12"/>
      <c r="C162" s="22"/>
      <c r="D162" s="18"/>
      <c r="E162" s="18"/>
      <c r="F162" s="10"/>
      <c r="G162" s="15"/>
      <c r="H162" s="15"/>
    </row>
    <row r="163" spans="2:8" s="8" customFormat="1" x14ac:dyDescent="0.2">
      <c r="B163" s="12"/>
      <c r="C163" s="22"/>
      <c r="D163" s="18"/>
      <c r="E163" s="18"/>
      <c r="F163" s="10"/>
      <c r="G163" s="15"/>
      <c r="H163" s="15"/>
    </row>
    <row r="164" spans="2:8" s="8" customFormat="1" x14ac:dyDescent="0.2">
      <c r="B164" s="12"/>
      <c r="C164" s="22"/>
      <c r="D164" s="18"/>
      <c r="E164" s="18"/>
      <c r="F164" s="10"/>
      <c r="G164" s="15"/>
      <c r="H164" s="15"/>
    </row>
    <row r="165" spans="2:8" s="8" customFormat="1" x14ac:dyDescent="0.2">
      <c r="B165" s="12"/>
      <c r="C165" s="22"/>
      <c r="D165" s="18"/>
      <c r="E165" s="18"/>
      <c r="F165" s="10"/>
      <c r="G165" s="15"/>
      <c r="H165" s="15"/>
    </row>
    <row r="166" spans="2:8" s="8" customFormat="1" x14ac:dyDescent="0.2">
      <c r="B166" s="12"/>
      <c r="C166" s="22"/>
      <c r="D166" s="18"/>
      <c r="E166" s="18"/>
      <c r="F166" s="10"/>
      <c r="G166" s="15"/>
      <c r="H166" s="15"/>
    </row>
    <row r="167" spans="2:8" s="8" customFormat="1" x14ac:dyDescent="0.2">
      <c r="B167" s="12"/>
      <c r="C167" s="22"/>
      <c r="D167" s="18"/>
      <c r="E167" s="18"/>
      <c r="F167" s="10"/>
      <c r="G167" s="15"/>
      <c r="H167" s="15"/>
    </row>
    <row r="168" spans="2:8" s="8" customFormat="1" x14ac:dyDescent="0.2">
      <c r="B168" s="12"/>
      <c r="C168" s="22"/>
      <c r="D168" s="18"/>
      <c r="E168" s="18"/>
      <c r="F168" s="10"/>
      <c r="G168" s="15"/>
      <c r="H168" s="15"/>
    </row>
    <row r="169" spans="2:8" s="8" customFormat="1" x14ac:dyDescent="0.2">
      <c r="B169" s="12"/>
      <c r="C169" s="22"/>
      <c r="D169" s="18"/>
      <c r="E169" s="18"/>
      <c r="F169" s="10"/>
      <c r="G169" s="15"/>
      <c r="H169" s="15"/>
    </row>
    <row r="170" spans="2:8" s="8" customFormat="1" x14ac:dyDescent="0.2">
      <c r="B170" s="12"/>
      <c r="C170" s="22"/>
      <c r="D170" s="18"/>
      <c r="E170" s="18"/>
      <c r="F170" s="10"/>
      <c r="G170" s="15"/>
      <c r="H170" s="15"/>
    </row>
    <row r="171" spans="2:8" s="8" customFormat="1" x14ac:dyDescent="0.2">
      <c r="B171" s="12"/>
      <c r="C171" s="22"/>
      <c r="D171" s="18"/>
      <c r="E171" s="18"/>
      <c r="F171" s="10"/>
      <c r="G171" s="15"/>
      <c r="H171" s="15"/>
    </row>
    <row r="172" spans="2:8" s="8" customFormat="1" x14ac:dyDescent="0.2">
      <c r="B172" s="12"/>
      <c r="C172" s="22"/>
      <c r="D172" s="18"/>
      <c r="E172" s="18"/>
      <c r="F172" s="10"/>
      <c r="G172" s="15"/>
      <c r="H172" s="15"/>
    </row>
    <row r="173" spans="2:8" s="8" customFormat="1" x14ac:dyDescent="0.2">
      <c r="B173" s="12"/>
      <c r="C173" s="22"/>
      <c r="D173" s="18"/>
      <c r="E173" s="18"/>
      <c r="F173" s="10"/>
      <c r="G173" s="15"/>
      <c r="H173" s="15"/>
    </row>
    <row r="174" spans="2:8" s="8" customFormat="1" x14ac:dyDescent="0.2">
      <c r="B174" s="12"/>
      <c r="C174" s="22"/>
      <c r="D174" s="18"/>
      <c r="E174" s="18"/>
      <c r="F174" s="10"/>
      <c r="G174" s="15"/>
      <c r="H174" s="15"/>
    </row>
    <row r="175" spans="2:8" s="8" customFormat="1" x14ac:dyDescent="0.2">
      <c r="B175" s="12"/>
      <c r="C175" s="22"/>
      <c r="D175" s="18"/>
      <c r="E175" s="18"/>
      <c r="F175" s="10"/>
      <c r="G175" s="15"/>
      <c r="H175" s="15"/>
    </row>
    <row r="176" spans="2:8" s="8" customFormat="1" x14ac:dyDescent="0.2">
      <c r="B176" s="12"/>
      <c r="C176" s="22"/>
      <c r="D176" s="18"/>
      <c r="E176" s="18"/>
      <c r="F176" s="10"/>
      <c r="G176" s="15"/>
      <c r="H176" s="15"/>
    </row>
    <row r="177" spans="2:8" s="8" customFormat="1" x14ac:dyDescent="0.2">
      <c r="B177" s="12"/>
      <c r="C177" s="22"/>
      <c r="D177" s="18"/>
      <c r="E177" s="18"/>
      <c r="F177" s="10"/>
      <c r="G177" s="15"/>
      <c r="H177" s="15"/>
    </row>
    <row r="178" spans="2:8" s="8" customFormat="1" x14ac:dyDescent="0.2">
      <c r="B178" s="12"/>
      <c r="C178" s="22"/>
      <c r="D178" s="18"/>
      <c r="E178" s="18"/>
      <c r="F178" s="10"/>
      <c r="G178" s="15"/>
      <c r="H178" s="15"/>
    </row>
    <row r="179" spans="2:8" s="8" customFormat="1" x14ac:dyDescent="0.2">
      <c r="B179" s="12"/>
      <c r="C179" s="22"/>
      <c r="D179" s="18"/>
      <c r="E179" s="18"/>
      <c r="F179" s="10"/>
      <c r="G179" s="15"/>
      <c r="H179" s="15"/>
    </row>
    <row r="180" spans="2:8" s="8" customFormat="1" x14ac:dyDescent="0.2">
      <c r="B180" s="12"/>
      <c r="C180" s="22"/>
      <c r="D180" s="18"/>
      <c r="E180" s="18"/>
      <c r="F180" s="10"/>
      <c r="G180" s="15"/>
      <c r="H180" s="15"/>
    </row>
    <row r="181" spans="2:8" s="8" customFormat="1" x14ac:dyDescent="0.2">
      <c r="B181" s="12"/>
      <c r="C181" s="22"/>
      <c r="D181" s="18"/>
      <c r="E181" s="18"/>
      <c r="F181" s="10"/>
      <c r="G181" s="15"/>
      <c r="H181" s="15"/>
    </row>
    <row r="182" spans="2:8" s="8" customFormat="1" x14ac:dyDescent="0.2">
      <c r="B182" s="12"/>
      <c r="C182" s="22"/>
      <c r="D182" s="18"/>
      <c r="E182" s="18"/>
      <c r="F182" s="10"/>
      <c r="G182" s="15"/>
      <c r="H182" s="15"/>
    </row>
    <row r="183" spans="2:8" s="8" customFormat="1" x14ac:dyDescent="0.2">
      <c r="B183" s="12"/>
      <c r="C183" s="22"/>
      <c r="D183" s="18"/>
      <c r="E183" s="18"/>
      <c r="F183" s="10"/>
      <c r="G183" s="15"/>
      <c r="H183" s="15"/>
    </row>
    <row r="184" spans="2:8" s="8" customFormat="1" x14ac:dyDescent="0.2">
      <c r="B184" s="12"/>
      <c r="C184" s="22"/>
      <c r="D184" s="18"/>
      <c r="E184" s="18"/>
      <c r="F184" s="10"/>
      <c r="G184" s="15"/>
      <c r="H184" s="15"/>
    </row>
    <row r="185" spans="2:8" s="8" customFormat="1" x14ac:dyDescent="0.2">
      <c r="B185" s="12"/>
      <c r="C185" s="22"/>
      <c r="D185" s="18"/>
      <c r="E185" s="18"/>
      <c r="F185" s="10"/>
      <c r="G185" s="15"/>
      <c r="H185" s="15"/>
    </row>
    <row r="186" spans="2:8" s="8" customFormat="1" x14ac:dyDescent="0.2">
      <c r="B186" s="12"/>
      <c r="C186" s="22"/>
      <c r="D186" s="18"/>
      <c r="E186" s="18"/>
      <c r="F186" s="10"/>
      <c r="G186" s="15"/>
      <c r="H186" s="15"/>
    </row>
    <row r="187" spans="2:8" s="8" customFormat="1" x14ac:dyDescent="0.2">
      <c r="B187" s="12"/>
      <c r="C187" s="22"/>
      <c r="D187" s="18"/>
      <c r="E187" s="18"/>
      <c r="F187" s="10"/>
      <c r="G187" s="15"/>
      <c r="H187" s="15"/>
    </row>
    <row r="188" spans="2:8" s="8" customFormat="1" x14ac:dyDescent="0.2">
      <c r="B188" s="12"/>
      <c r="C188" s="22"/>
      <c r="D188" s="18"/>
      <c r="E188" s="18"/>
      <c r="F188" s="10"/>
      <c r="G188" s="15"/>
      <c r="H188" s="15"/>
    </row>
    <row r="189" spans="2:8" s="8" customFormat="1" x14ac:dyDescent="0.2">
      <c r="B189" s="12"/>
      <c r="C189" s="22"/>
      <c r="D189" s="18"/>
      <c r="E189" s="18"/>
      <c r="F189" s="10"/>
      <c r="G189" s="15"/>
      <c r="H189" s="15"/>
    </row>
    <row r="190" spans="2:8" s="8" customFormat="1" x14ac:dyDescent="0.2">
      <c r="B190" s="12"/>
      <c r="C190" s="22"/>
      <c r="D190" s="18"/>
      <c r="E190" s="18"/>
      <c r="F190" s="10"/>
      <c r="G190" s="15"/>
      <c r="H190" s="15"/>
    </row>
    <row r="191" spans="2:8" s="8" customFormat="1" x14ac:dyDescent="0.2">
      <c r="B191" s="12"/>
      <c r="C191" s="22"/>
      <c r="D191" s="18"/>
      <c r="E191" s="18"/>
      <c r="F191" s="10"/>
      <c r="G191" s="15"/>
      <c r="H191" s="15"/>
    </row>
    <row r="192" spans="2:8" s="8" customFormat="1" x14ac:dyDescent="0.2">
      <c r="B192" s="12"/>
      <c r="C192" s="22"/>
      <c r="D192" s="18"/>
      <c r="E192" s="18"/>
      <c r="F192" s="10"/>
      <c r="G192" s="15"/>
      <c r="H192" s="15"/>
    </row>
    <row r="193" spans="2:8" s="8" customFormat="1" x14ac:dyDescent="0.2">
      <c r="B193" s="12"/>
      <c r="C193" s="22"/>
      <c r="D193" s="18"/>
      <c r="E193" s="18"/>
      <c r="F193" s="10"/>
      <c r="G193" s="15"/>
      <c r="H193" s="15"/>
    </row>
    <row r="194" spans="2:8" s="8" customFormat="1" x14ac:dyDescent="0.2">
      <c r="B194" s="12"/>
      <c r="C194" s="22"/>
      <c r="D194" s="18"/>
      <c r="E194" s="18"/>
      <c r="F194" s="10"/>
      <c r="G194" s="15"/>
      <c r="H194" s="15"/>
    </row>
    <row r="195" spans="2:8" s="8" customFormat="1" x14ac:dyDescent="0.2">
      <c r="B195" s="12"/>
      <c r="C195" s="22"/>
      <c r="D195" s="18"/>
      <c r="E195" s="18"/>
      <c r="F195" s="10"/>
      <c r="G195" s="15"/>
      <c r="H195" s="15"/>
    </row>
    <row r="196" spans="2:8" s="8" customFormat="1" x14ac:dyDescent="0.2">
      <c r="B196" s="12"/>
      <c r="C196" s="22"/>
      <c r="D196" s="18"/>
      <c r="E196" s="18"/>
      <c r="F196" s="10"/>
      <c r="G196" s="15"/>
      <c r="H196" s="15"/>
    </row>
    <row r="197" spans="2:8" s="8" customFormat="1" x14ac:dyDescent="0.2">
      <c r="B197" s="12"/>
      <c r="C197" s="22"/>
      <c r="D197" s="18"/>
      <c r="E197" s="18"/>
      <c r="F197" s="10"/>
      <c r="G197" s="15"/>
      <c r="H197" s="15"/>
    </row>
    <row r="198" spans="2:8" s="8" customFormat="1" x14ac:dyDescent="0.2">
      <c r="B198" s="12"/>
      <c r="C198" s="22"/>
      <c r="D198" s="18"/>
      <c r="E198" s="18"/>
      <c r="F198" s="10"/>
      <c r="G198" s="15"/>
      <c r="H198" s="15"/>
    </row>
    <row r="199" spans="2:8" s="8" customFormat="1" x14ac:dyDescent="0.2">
      <c r="B199" s="12"/>
      <c r="C199" s="22"/>
      <c r="D199" s="18"/>
      <c r="E199" s="18"/>
      <c r="F199" s="10"/>
      <c r="G199" s="15"/>
      <c r="H199" s="15"/>
    </row>
    <row r="200" spans="2:8" s="8" customFormat="1" x14ac:dyDescent="0.2">
      <c r="B200" s="12"/>
      <c r="C200" s="22"/>
      <c r="D200" s="18"/>
      <c r="E200" s="18"/>
      <c r="F200" s="10"/>
      <c r="G200" s="15"/>
      <c r="H200" s="15"/>
    </row>
    <row r="201" spans="2:8" s="8" customFormat="1" x14ac:dyDescent="0.2">
      <c r="B201" s="12"/>
      <c r="C201" s="22"/>
      <c r="D201" s="18"/>
      <c r="E201" s="18"/>
      <c r="F201" s="10"/>
      <c r="G201" s="15"/>
      <c r="H201" s="15"/>
    </row>
    <row r="202" spans="2:8" s="8" customFormat="1" x14ac:dyDescent="0.2">
      <c r="B202" s="12"/>
      <c r="C202" s="22"/>
      <c r="D202" s="18"/>
      <c r="E202" s="18"/>
      <c r="F202" s="10"/>
      <c r="G202" s="15"/>
      <c r="H202" s="15"/>
    </row>
    <row r="203" spans="2:8" s="8" customFormat="1" x14ac:dyDescent="0.2">
      <c r="B203" s="12"/>
      <c r="C203" s="22"/>
      <c r="D203" s="18"/>
      <c r="E203" s="18"/>
      <c r="F203" s="10"/>
      <c r="G203" s="15"/>
      <c r="H203" s="15"/>
    </row>
    <row r="204" spans="2:8" s="8" customFormat="1" x14ac:dyDescent="0.2">
      <c r="B204" s="12"/>
      <c r="C204" s="22"/>
      <c r="D204" s="18"/>
      <c r="E204" s="18"/>
      <c r="F204" s="10"/>
      <c r="G204" s="15"/>
      <c r="H204" s="15"/>
    </row>
    <row r="205" spans="2:8" s="8" customFormat="1" x14ac:dyDescent="0.2">
      <c r="B205" s="12"/>
      <c r="C205" s="22"/>
      <c r="D205" s="18"/>
      <c r="E205" s="18"/>
      <c r="F205" s="10"/>
      <c r="G205" s="15"/>
      <c r="H205" s="15"/>
    </row>
    <row r="206" spans="2:8" s="8" customFormat="1" x14ac:dyDescent="0.2">
      <c r="B206" s="12"/>
      <c r="C206" s="22"/>
      <c r="D206" s="18"/>
      <c r="E206" s="18"/>
      <c r="F206" s="10"/>
      <c r="G206" s="15"/>
      <c r="H206" s="15"/>
    </row>
    <row r="207" spans="2:8" s="8" customFormat="1" x14ac:dyDescent="0.2">
      <c r="B207" s="12"/>
      <c r="C207" s="22"/>
      <c r="D207" s="18"/>
      <c r="E207" s="18"/>
      <c r="F207" s="10"/>
      <c r="G207" s="15"/>
      <c r="H207" s="15"/>
    </row>
    <row r="208" spans="2:8" s="8" customFormat="1" x14ac:dyDescent="0.2">
      <c r="B208" s="12"/>
      <c r="C208" s="22"/>
      <c r="D208" s="18"/>
      <c r="E208" s="18"/>
      <c r="F208" s="10"/>
      <c r="G208" s="15"/>
      <c r="H208" s="15"/>
    </row>
    <row r="209" spans="1:6" x14ac:dyDescent="0.2">
      <c r="A209" s="8"/>
      <c r="B209" s="12"/>
      <c r="C209" s="22"/>
      <c r="D209" s="18"/>
      <c r="E209" s="18"/>
      <c r="F209" s="10"/>
    </row>
    <row r="210" spans="1:6" x14ac:dyDescent="0.2">
      <c r="A210" s="8"/>
      <c r="B210" s="12"/>
      <c r="C210" s="22"/>
      <c r="D210" s="18"/>
      <c r="E210" s="18"/>
      <c r="F210" s="10"/>
    </row>
    <row r="211" spans="1:6" x14ac:dyDescent="0.2">
      <c r="A211" s="8"/>
      <c r="B211" s="12"/>
      <c r="C211" s="22"/>
      <c r="D211" s="18"/>
      <c r="E211" s="18"/>
      <c r="F211" s="10"/>
    </row>
    <row r="212" spans="1:6" x14ac:dyDescent="0.2">
      <c r="A212" s="8"/>
      <c r="B212" s="12"/>
      <c r="C212" s="22"/>
      <c r="D212" s="18"/>
      <c r="E212" s="18"/>
      <c r="F212" s="10"/>
    </row>
    <row r="213" spans="1:6" x14ac:dyDescent="0.2">
      <c r="A213" s="8"/>
      <c r="B213" s="12"/>
      <c r="C213" s="22"/>
      <c r="D213" s="18"/>
      <c r="E213" s="18"/>
      <c r="F213" s="10"/>
    </row>
  </sheetData>
  <mergeCells count="12">
    <mergeCell ref="A15:C15"/>
    <mergeCell ref="A23:C23"/>
    <mergeCell ref="B1:F1"/>
    <mergeCell ref="B2:F2"/>
    <mergeCell ref="B4:C4"/>
    <mergeCell ref="A7:C7"/>
    <mergeCell ref="A14:C14"/>
    <mergeCell ref="A26:C26"/>
    <mergeCell ref="A35:C35"/>
    <mergeCell ref="A42:C42"/>
    <mergeCell ref="A43:C43"/>
    <mergeCell ref="A45:C45"/>
  </mergeCells>
  <pageMargins left="0.7" right="0.7" top="0.75" bottom="0.75" header="0.3" footer="0.3"/>
  <pageSetup scale="59" orientation="landscape" r:id="rId1"/>
  <ignoredErrors>
    <ignoredError sqref="B6 B12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workbookViewId="0">
      <selection activeCell="H6" sqref="H6"/>
    </sheetView>
  </sheetViews>
  <sheetFormatPr baseColWidth="10" defaultRowHeight="15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</cols>
  <sheetData>
    <row r="1" spans="1:10" x14ac:dyDescent="0.25">
      <c r="A1" s="175" t="s">
        <v>30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25">
      <c r="A2" s="175" t="s">
        <v>43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ht="63.6" customHeight="1" x14ac:dyDescent="0.25">
      <c r="A4" s="38" t="s">
        <v>40</v>
      </c>
      <c r="B4" s="38" t="s">
        <v>39</v>
      </c>
      <c r="C4" s="38" t="s">
        <v>20</v>
      </c>
      <c r="D4" s="38" t="s">
        <v>2</v>
      </c>
      <c r="E4" s="39" t="s">
        <v>3</v>
      </c>
      <c r="F4" s="38" t="s">
        <v>4</v>
      </c>
      <c r="G4" s="40" t="s">
        <v>19</v>
      </c>
      <c r="H4" s="38" t="s">
        <v>5</v>
      </c>
      <c r="I4" s="39" t="s">
        <v>22</v>
      </c>
      <c r="J4" s="39" t="s">
        <v>23</v>
      </c>
    </row>
    <row r="5" spans="1:10" ht="36.6" customHeight="1" x14ac:dyDescent="0.25">
      <c r="A5" s="60" t="s">
        <v>42</v>
      </c>
      <c r="B5" s="61" t="s">
        <v>41</v>
      </c>
      <c r="C5" s="58">
        <v>3091064000000</v>
      </c>
      <c r="D5" s="58">
        <v>426160858960</v>
      </c>
      <c r="E5" s="124">
        <f t="shared" ref="E5" si="0">+D5/C5</f>
        <v>0.13786866236350978</v>
      </c>
      <c r="F5" s="58">
        <v>426160858960</v>
      </c>
      <c r="G5" s="124">
        <f t="shared" ref="G5" si="1">+F5/C5</f>
        <v>0.13786866236350978</v>
      </c>
      <c r="H5" s="58">
        <v>426160858960</v>
      </c>
      <c r="I5" s="124">
        <f t="shared" ref="I5" si="2">+H5/C5</f>
        <v>0.13786866236350978</v>
      </c>
      <c r="J5" s="124">
        <f>IFERROR(H5/F5,"-")</f>
        <v>1</v>
      </c>
    </row>
    <row r="6" spans="1:10" ht="36.6" customHeight="1" x14ac:dyDescent="0.25">
      <c r="A6" s="176" t="s">
        <v>44</v>
      </c>
      <c r="B6" s="176"/>
      <c r="C6" s="62">
        <f>SUM(C4:C5)</f>
        <v>3091064000000</v>
      </c>
      <c r="D6" s="59">
        <f>SUM(D4:D5)</f>
        <v>426160858960</v>
      </c>
      <c r="E6" s="125">
        <f>+D6/C6</f>
        <v>0.13786866236350978</v>
      </c>
      <c r="F6" s="59">
        <f>SUM(F4:F5)</f>
        <v>426160858960</v>
      </c>
      <c r="G6" s="125">
        <f t="shared" ref="G6" si="3">+F6/C6</f>
        <v>0.13786866236350978</v>
      </c>
      <c r="H6" s="59">
        <f>SUM(H4:H5)</f>
        <v>426160858960</v>
      </c>
      <c r="I6" s="125">
        <f t="shared" ref="I6" si="4">+H6/C6</f>
        <v>0.13786866236350978</v>
      </c>
      <c r="J6" s="125">
        <f>IFERROR(H6/F6,"-")</f>
        <v>1</v>
      </c>
    </row>
    <row r="9" spans="1:10" x14ac:dyDescent="0.25">
      <c r="C9" s="123"/>
    </row>
    <row r="10" spans="1:10" x14ac:dyDescent="0.25">
      <c r="C10" s="123"/>
    </row>
    <row r="11" spans="1:10" x14ac:dyDescent="0.25">
      <c r="C11" s="123"/>
    </row>
    <row r="12" spans="1:10" x14ac:dyDescent="0.25">
      <c r="C12" s="123"/>
    </row>
  </sheetData>
  <mergeCells count="4">
    <mergeCell ref="A1:J1"/>
    <mergeCell ref="A2:J2"/>
    <mergeCell ref="A6:B6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EJECUCIÓN</vt:lpstr>
      <vt:lpstr>FUNC</vt:lpstr>
      <vt:lpstr>RESERVAS</vt:lpstr>
      <vt:lpstr>FET</vt:lpstr>
      <vt:lpstr>EJECUCIÓN!Área_de_impresión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USER</cp:lastModifiedBy>
  <cp:lastPrinted>2020-03-11T22:03:20Z</cp:lastPrinted>
  <dcterms:created xsi:type="dcterms:W3CDTF">2015-10-06T19:48:57Z</dcterms:created>
  <dcterms:modified xsi:type="dcterms:W3CDTF">2025-05-12T04:37:34Z</dcterms:modified>
</cp:coreProperties>
</file>