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pivotTables/pivotTable6.xml" ContentType="application/vnd.openxmlformats-officedocument.spreadsheetml.pivotTable+xml"/>
  <Override PartName="/xl/pivotTables/pivotTable7.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hidePivotFieldList="1"/>
  <mc:AlternateContent xmlns:mc="http://schemas.openxmlformats.org/markup-compatibility/2006">
    <mc:Choice Requires="x15">
      <x15ac:absPath xmlns:x15ac="http://schemas.microsoft.com/office/spreadsheetml/2010/11/ac" url="\\192.168.100.105\Control Interno1\23. Auditorias\03. PM\2021\PMI\PUBLICADOS\"/>
    </mc:Choice>
  </mc:AlternateContent>
  <xr:revisionPtr revIDLastSave="0" documentId="13_ncr:1_{BB651986-F2E3-43B0-AEFD-0AECEA057076}" xr6:coauthVersionLast="47" xr6:coauthVersionMax="47" xr10:uidLastSave="{00000000-0000-0000-0000-000000000000}"/>
  <bookViews>
    <workbookView xWindow="-120" yWindow="-120" windowWidth="19440" windowHeight="15000" firstSheet="1" activeTab="1" xr2:uid="{00000000-000D-0000-FFFF-FFFF00000000}"/>
  </bookViews>
  <sheets>
    <sheet name="Base General" sheetId="1" state="hidden" r:id="rId1"/>
    <sheet name="DINAMICA" sheetId="23" r:id="rId2"/>
    <sheet name="ESTADO ACCIONES DICIEMBRE" sheetId="22" r:id="rId3"/>
    <sheet name="RESULTADO FENECIMIENTO" sheetId="28" state="hidden" r:id="rId4"/>
    <sheet name="COMPONENTES Y FACTORES" sheetId="29" state="hidden" r:id="rId5"/>
    <sheet name="Inicio de vigencia" sheetId="25" state="hidden" r:id="rId6"/>
  </sheets>
  <definedNames>
    <definedName name="__bookmark_1">'Base General'!$A$2:$X$42,#REF!,#REF!,#REF!,#REF!,#REF!,#REF!,#REF!,#REF!,#REF!,#REF!,#REF!,#REF!,#REF!,#REF!,#REF!,#REF!,#REF!,#REF!,#REF!,#REF!</definedName>
    <definedName name="_xlnm._FilterDatabase" localSheetId="0" hidden="1">'Base General'!$A$2:$X$811</definedName>
    <definedName name="_xlnm._FilterDatabase" localSheetId="2" hidden="1">'ESTADO ACCIONES DICIEMBRE'!$A$2:$AH$80</definedName>
    <definedName name="_xlnm.Print_Area" localSheetId="5">'Inicio de vigencia'!$A$1:$E$88</definedName>
  </definedNames>
  <calcPr calcId="191029"/>
  <pivotCaches>
    <pivotCache cacheId="4" r:id="rId7"/>
    <pivotCache cacheId="5" r:id="rId8"/>
    <pivotCache cacheId="6" r:id="rId9"/>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65" i="25" l="1"/>
  <c r="B65" i="25"/>
  <c r="C63" i="25"/>
  <c r="B63" i="25"/>
  <c r="C60" i="25"/>
  <c r="B60" i="25"/>
  <c r="C58" i="25"/>
  <c r="B58" i="25"/>
  <c r="C57" i="25"/>
  <c r="B57" i="25"/>
  <c r="C54" i="25"/>
  <c r="B54" i="25"/>
  <c r="C53" i="25"/>
  <c r="B53" i="25"/>
  <c r="C51" i="25"/>
  <c r="B51" i="25"/>
  <c r="C50" i="25"/>
  <c r="C68" i="25" s="1"/>
  <c r="B50" i="25"/>
  <c r="B68" i="25" s="1"/>
  <c r="D14" i="25"/>
  <c r="C5" i="25"/>
  <c r="F28" i="29"/>
  <c r="F27" i="29"/>
  <c r="F26" i="29"/>
  <c r="F25" i="29"/>
  <c r="F24" i="29"/>
  <c r="F23" i="29"/>
  <c r="F22" i="29"/>
  <c r="F21" i="29"/>
  <c r="F20" i="29"/>
  <c r="H25" i="28"/>
  <c r="H23" i="28"/>
  <c r="H22" i="28"/>
  <c r="H21" i="28"/>
  <c r="H20" i="28"/>
  <c r="H19" i="28"/>
  <c r="H18" i="28"/>
  <c r="H11" i="28"/>
  <c r="H9" i="28"/>
  <c r="H8" i="28"/>
  <c r="H7" i="28"/>
  <c r="H6" i="28"/>
  <c r="H5" i="28"/>
  <c r="H4"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A4" authorId="0" shapeId="0" xr:uid="{00000000-0006-0000-0300-000001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4" authorId="0" shapeId="0" xr:uid="{00000000-0006-0000-0300-000002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5" authorId="0" shapeId="0" xr:uid="{00000000-0006-0000-0300-000003000000}">
      <text>
        <r>
          <rPr>
            <b/>
            <sz val="9"/>
            <color indexed="81"/>
            <rFont val="Tahoma"/>
            <family val="2"/>
          </rPr>
          <t>Maria Janneth Romero Martinez:</t>
        </r>
        <r>
          <rPr>
            <sz val="9"/>
            <color indexed="81"/>
            <rFont val="Tahoma"/>
            <family val="2"/>
          </rPr>
          <t xml:space="preserve">
% de cumplimiento según el informe
</t>
        </r>
      </text>
    </comment>
    <comment ref="F5" authorId="0" shapeId="0" xr:uid="{00000000-0006-0000-0300-000004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6" authorId="0" shapeId="0" xr:uid="{00000000-0006-0000-0300-000005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8" authorId="0" shapeId="0" xr:uid="{00000000-0006-0000-0300-000006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8" authorId="0" shapeId="0" xr:uid="{00000000-0006-0000-0300-000007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10" authorId="0" shapeId="0" xr:uid="{00000000-0006-0000-0300-000008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10" authorId="0" shapeId="0" xr:uid="{00000000-0006-0000-0300-000009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1" authorId="0" shapeId="0" xr:uid="{00000000-0006-0000-0300-00000A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 ref="A18" authorId="0" shapeId="0" xr:uid="{00000000-0006-0000-0300-00000B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18" authorId="0" shapeId="0" xr:uid="{00000000-0006-0000-0300-00000C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19" authorId="0" shapeId="0" xr:uid="{00000000-0006-0000-0300-00000D000000}">
      <text>
        <r>
          <rPr>
            <b/>
            <sz val="9"/>
            <color indexed="81"/>
            <rFont val="Tahoma"/>
            <family val="2"/>
          </rPr>
          <t>Maria Janneth Romero Martinez:</t>
        </r>
        <r>
          <rPr>
            <sz val="9"/>
            <color indexed="81"/>
            <rFont val="Tahoma"/>
            <family val="2"/>
          </rPr>
          <t xml:space="preserve">
% de cumplimiento según el informe
</t>
        </r>
      </text>
    </comment>
    <comment ref="F19" authorId="0" shapeId="0" xr:uid="{00000000-0006-0000-0300-00000E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20" authorId="0" shapeId="0" xr:uid="{00000000-0006-0000-0300-00000F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22" authorId="0" shapeId="0" xr:uid="{00000000-0006-0000-0300-000010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22" authorId="0" shapeId="0" xr:uid="{00000000-0006-0000-0300-000011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24" authorId="0" shapeId="0" xr:uid="{00000000-0006-0000-0300-000012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24" authorId="0" shapeId="0" xr:uid="{00000000-0006-0000-0300-000013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25" authorId="0" shapeId="0" xr:uid="{00000000-0006-0000-0300-000014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<sst xmlns="http://schemas.openxmlformats.org/spreadsheetml/2006/main" count="17824" uniqueCount="3385">
  <si>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</si>
  <si>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</si>
  <si>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</si>
  <si>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</si>
  <si>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</si>
  <si>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</si>
  <si>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</si>
  <si>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</si>
  <si>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</si>
  <si>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</si>
  <si>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</si>
  <si>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</si>
  <si>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</si>
  <si>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</si>
  <si>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</si>
  <si>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</si>
  <si>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</si>
  <si>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</si>
  <si>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</si>
  <si>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</si>
  <si>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</si>
  <si>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</si>
  <si>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</si>
  <si>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</si>
  <si>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</si>
  <si>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</si>
  <si>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</si>
  <si>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</si>
  <si>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</si>
  <si>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</si>
  <si>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</si>
  <si>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</si>
  <si>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</si>
  <si>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</si>
  <si>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</si>
  <si>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</si>
  <si>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</si>
  <si>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</si>
  <si>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</si>
  <si>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</si>
  <si>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</si>
  <si>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</si>
  <si>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</si>
  <si>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</si>
  <si>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</si>
  <si>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</si>
  <si>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</si>
  <si>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</si>
  <si>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</si>
  <si>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</si>
  <si>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</si>
  <si>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</si>
  <si>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</si>
  <si>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</si>
  <si>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</si>
  <si>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</si>
  <si>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</si>
  <si>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</si>
  <si>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</si>
  <si>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</si>
  <si>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</si>
  <si>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</si>
  <si>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</si>
  <si>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</si>
  <si>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</si>
  <si>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</si>
  <si>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</si>
  <si>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</si>
  <si>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</si>
  <si>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</si>
  <si>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</si>
  <si>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</si>
  <si>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</si>
  <si>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</si>
  <si>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</si>
  <si>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</si>
  <si>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</si>
  <si>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</si>
  <si>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</si>
  <si>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</si>
  <si>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</si>
  <si>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</si>
  <si>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</si>
  <si>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</si>
  <si>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</si>
  <si>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</si>
  <si>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</si>
  <si>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</si>
  <si>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</si>
  <si>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</si>
  <si>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</si>
  <si>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</si>
  <si>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</si>
  <si>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</si>
  <si>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</si>
  <si>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</si>
  <si>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</si>
  <si>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</si>
  <si>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</si>
  <si>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</si>
  <si>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</si>
  <si>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</si>
  <si>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</si>
  <si>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</si>
  <si>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</si>
  <si>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</si>
  <si>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</si>
  <si>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</si>
  <si>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</si>
  <si>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</si>
  <si>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</si>
  <si>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</si>
  <si>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</si>
  <si>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</si>
  <si>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</si>
  <si>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</si>
  <si>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</si>
  <si>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</si>
  <si>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</si>
  <si>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</si>
  <si>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</si>
  <si>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</si>
  <si>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</si>
  <si>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</si>
  <si>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</si>
  <si>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</si>
  <si>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</si>
  <si>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</si>
  <si>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</si>
  <si>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</si>
  <si>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</si>
  <si>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</si>
  <si>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</si>
  <si>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</si>
  <si>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</si>
  <si>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</si>
  <si>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</si>
  <si>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</si>
  <si>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</si>
  <si>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</si>
  <si>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</si>
  <si>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</si>
  <si>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</si>
  <si>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</si>
  <si>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</si>
  <si>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</si>
  <si>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</si>
  <si>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</si>
  <si>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</si>
  <si>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</si>
  <si>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</si>
  <si>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</si>
  <si>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</si>
  <si>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</si>
  <si>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</si>
  <si>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</si>
  <si>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</si>
  <si>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</si>
  <si>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</si>
  <si>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</si>
  <si>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</si>
  <si>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</si>
  <si>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</si>
  <si>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</si>
  <si>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</si>
  <si>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</si>
  <si>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</si>
  <si>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</si>
  <si>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</si>
  <si>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</si>
  <si>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</si>
  <si>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</si>
  <si>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</si>
  <si>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</si>
  <si>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</si>
  <si>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</si>
  <si>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</si>
  <si>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</si>
  <si>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</si>
  <si>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</si>
  <si>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</si>
  <si>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</si>
  <si>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</si>
  <si>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</si>
  <si>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</si>
  <si>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</si>
  <si>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</si>
  <si>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</si>
  <si>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</si>
  <si>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</si>
  <si>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</si>
  <si>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</si>
  <si>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</si>
  <si>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</si>
  <si>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</si>
  <si>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</si>
  <si>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</si>
  <si>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</si>
  <si>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</si>
  <si>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</si>
  <si>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</si>
  <si>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</si>
  <si>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</si>
  <si>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</si>
  <si>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</si>
  <si>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</si>
  <si>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</si>
  <si>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</si>
  <si>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</si>
  <si>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</si>
  <si>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</si>
  <si>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</si>
  <si>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</si>
  <si>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</si>
  <si>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</si>
  <si>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</si>
  <si>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</si>
  <si>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</si>
  <si>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</si>
  <si>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</si>
  <si>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</si>
  <si>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</si>
  <si>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</si>
  <si>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</si>
  <si>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</si>
  <si>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</si>
  <si>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</si>
  <si>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</si>
  <si>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</si>
  <si>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</si>
  <si>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</si>
  <si>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</si>
  <si>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</si>
  <si>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</si>
  <si>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</si>
  <si>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</si>
  <si>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</si>
  <si>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</si>
  <si>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</si>
  <si>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</si>
  <si>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</si>
  <si>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</si>
  <si>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</si>
  <si>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</si>
  <si>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</si>
  <si>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</si>
  <si>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</si>
  <si>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</si>
  <si>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</si>
  <si>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</si>
  <si>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</si>
  <si>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</si>
  <si>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</si>
  <si>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</si>
  <si>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</si>
  <si>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</si>
  <si>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</si>
  <si>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</si>
  <si>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</si>
  <si>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</si>
  <si>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</si>
  <si>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</si>
  <si>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</si>
  <si>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</si>
  <si>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</si>
  <si>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</si>
  <si>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</si>
  <si>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</si>
  <si>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</si>
  <si>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</si>
  <si>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</si>
  <si>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</si>
  <si>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</si>
  <si>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</si>
  <si>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</si>
  <si>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</si>
  <si>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</si>
  <si>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</si>
  <si>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</si>
  <si>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</si>
  <si>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</si>
  <si>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</si>
  <si>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</si>
  <si>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</si>
  <si>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</si>
  <si>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</si>
  <si>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</si>
  <si>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</si>
  <si>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</si>
  <si>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</si>
  <si>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</si>
  <si>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</si>
  <si>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</si>
  <si>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</si>
  <si>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</si>
  <si>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</si>
  <si>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</si>
  <si>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</si>
  <si>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</si>
  <si>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</si>
  <si>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</si>
  <si>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</si>
  <si>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</si>
  <si>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</si>
  <si>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</si>
  <si>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</si>
  <si>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</si>
  <si>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</si>
  <si>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</si>
  <si>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</si>
  <si>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</si>
  <si>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</si>
  <si>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</si>
  <si>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</si>
  <si>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</si>
  <si>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</si>
  <si>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</si>
  <si>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</si>
  <si>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</si>
  <si>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</si>
  <si>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</si>
  <si>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</si>
  <si>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</si>
  <si>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</si>
  <si>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</si>
  <si>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</si>
  <si>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</si>
  <si>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</si>
  <si>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</si>
  <si>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</si>
  <si>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</si>
  <si>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</si>
  <si>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</si>
  <si>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</si>
  <si>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</si>
  <si>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</si>
  <si>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</si>
  <si>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</si>
  <si>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</si>
  <si>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</si>
  <si>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</si>
  <si>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</si>
  <si>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</si>
  <si>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</si>
  <si>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</si>
  <si>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</si>
  <si>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</si>
  <si>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</si>
  <si>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</si>
  <si>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</si>
  <si>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</si>
  <si>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</si>
  <si>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</si>
  <si>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</si>
  <si>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</si>
  <si>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</si>
  <si>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</si>
  <si>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</si>
  <si>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</si>
  <si>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</si>
  <si>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</si>
  <si>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</si>
  <si>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</si>
  <si>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</si>
  <si>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</si>
  <si>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</si>
  <si>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</si>
  <si>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</si>
  <si>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</si>
  <si>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</si>
  <si>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</si>
  <si>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</si>
  <si>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</si>
  <si>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</si>
  <si>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</si>
  <si>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</si>
  <si>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</si>
  <si>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</si>
  <si>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</si>
  <si>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</si>
  <si>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</si>
  <si>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</si>
  <si>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</si>
  <si>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</si>
  <si>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</si>
  <si>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</si>
  <si>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</si>
  <si>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</si>
  <si>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</si>
  <si>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</si>
  <si>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</si>
  <si>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</si>
  <si>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</si>
  <si>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</si>
  <si>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</si>
  <si>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</si>
  <si>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</si>
  <si>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</si>
  <si>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</si>
  <si>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</si>
  <si>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</si>
  <si>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</si>
  <si>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</si>
  <si>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</si>
  <si>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</si>
  <si>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</si>
  <si>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</si>
  <si>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</si>
  <si>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</si>
  <si>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</si>
  <si>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</si>
  <si>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</si>
  <si>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</si>
  <si>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</si>
  <si>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</si>
  <si>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</si>
  <si>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</si>
  <si>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</si>
  <si>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</si>
  <si>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</si>
  <si>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</si>
  <si>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</si>
  <si>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</si>
  <si>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</si>
  <si>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</si>
  <si>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</si>
  <si>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</si>
  <si>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</si>
  <si>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</si>
  <si>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</si>
  <si>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</si>
  <si>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</si>
  <si>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</si>
  <si>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</si>
  <si>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</si>
  <si>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</si>
  <si>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</si>
  <si>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</si>
  <si>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</si>
  <si>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</si>
  <si>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</si>
  <si>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</si>
  <si>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</si>
  <si>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</si>
  <si>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</si>
  <si>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</si>
  <si>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</si>
  <si>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</si>
  <si>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</si>
  <si>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</si>
  <si>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</si>
  <si>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</si>
  <si>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</si>
  <si>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</si>
  <si>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</si>
  <si>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</si>
  <si>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</si>
  <si>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</si>
  <si>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</si>
  <si>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</si>
  <si>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</si>
  <si>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</si>
  <si>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</si>
  <si>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</si>
  <si>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</si>
  <si>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</si>
  <si>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</si>
  <si>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</si>
  <si>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</si>
  <si>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</si>
  <si>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</si>
  <si>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</si>
  <si>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</si>
  <si>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</si>
  <si>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</si>
  <si>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</si>
  <si>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</si>
  <si>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</si>
  <si>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</si>
  <si>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</si>
  <si>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</si>
  <si>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</si>
  <si>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</si>
  <si>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</si>
  <si>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</si>
  <si>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</si>
  <si>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</si>
  <si>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</si>
  <si>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</si>
  <si>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</si>
  <si>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</si>
  <si>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</si>
  <si>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</si>
  <si>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</si>
  <si>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</si>
  <si>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</si>
  <si>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</si>
  <si>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</si>
  <si>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</si>
  <si>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</si>
  <si>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</si>
  <si>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</si>
  <si>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</si>
  <si>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</si>
  <si>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</si>
  <si>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</si>
  <si>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</si>
  <si>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</si>
  <si>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</si>
  <si>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</si>
  <si>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</si>
  <si>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</si>
  <si>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</si>
  <si>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</si>
  <si>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</si>
  <si>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</si>
  <si>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</si>
  <si>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</si>
  <si>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</si>
  <si>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</si>
  <si>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</si>
  <si>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</si>
  <si>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</si>
  <si>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</si>
  <si>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</si>
  <si>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</si>
  <si>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</si>
  <si>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</si>
  <si>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</si>
  <si>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</si>
  <si>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</si>
  <si>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</si>
  <si>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</si>
  <si>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</si>
  <si>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</si>
  <si>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</si>
  <si>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</si>
  <si>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</si>
  <si>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</si>
  <si>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</si>
  <si>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</si>
  <si>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</si>
  <si>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</si>
  <si>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</si>
  <si>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</si>
  <si>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</si>
  <si>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</si>
  <si>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</si>
  <si>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</si>
  <si>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</si>
  <si>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</si>
  <si>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</si>
  <si>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</si>
  <si>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</si>
  <si>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</si>
  <si>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</si>
  <si>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</si>
  <si>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</si>
  <si>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</si>
  <si>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</si>
  <si>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</si>
  <si>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</si>
  <si>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</si>
  <si>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</si>
  <si>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</si>
  <si>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</si>
  <si>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</si>
  <si>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</si>
  <si>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</si>
  <si>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</si>
  <si>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</si>
  <si>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</si>
  <si>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</si>
  <si>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</si>
  <si>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</si>
  <si>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</si>
  <si>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</si>
  <si>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</si>
  <si>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</si>
  <si>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</si>
  <si>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</si>
  <si>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</si>
  <si>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</si>
  <si>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</si>
  <si>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</si>
  <si>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</si>
  <si>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</si>
  <si>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</si>
  <si>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</si>
  <si>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</si>
  <si>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</si>
  <si>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</si>
  <si>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</si>
  <si>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</si>
  <si>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</si>
  <si>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</si>
  <si>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</si>
  <si>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</si>
  <si>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</si>
  <si>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</si>
  <si>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</si>
  <si>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</si>
  <si>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</si>
  <si>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</si>
  <si>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</si>
  <si>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</si>
  <si>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</si>
  <si>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</si>
  <si>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</si>
  <si>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</si>
  <si>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</si>
  <si>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</si>
  <si>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</si>
  <si>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</si>
  <si>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</si>
  <si>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</si>
  <si>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</si>
  <si>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</si>
  <si>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</si>
  <si>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</si>
  <si>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</si>
  <si>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</si>
  <si>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</si>
  <si>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</si>
  <si>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</si>
  <si>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</si>
  <si>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</si>
  <si>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</si>
  <si>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</si>
  <si>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</si>
  <si>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</si>
  <si>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</si>
  <si>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</si>
  <si>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</si>
  <si>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</si>
  <si>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</si>
  <si>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</si>
  <si>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</si>
  <si>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</si>
  <si>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</si>
  <si>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</si>
  <si>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</si>
  <si>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</si>
  <si>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</si>
  <si>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</si>
  <si>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</si>
  <si>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</si>
  <si>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</si>
  <si>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</si>
  <si>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</si>
  <si>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</si>
  <si>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</si>
  <si>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</si>
  <si>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</si>
  <si>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</si>
  <si>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</si>
  <si>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</si>
  <si>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</si>
  <si>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</si>
  <si>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</si>
  <si>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</si>
  <si>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</si>
  <si>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</si>
  <si>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</si>
  <si>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</si>
  <si>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</si>
  <si>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</si>
  <si>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</si>
  <si>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</si>
  <si>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</si>
  <si>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</si>
  <si>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</si>
  <si>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</si>
  <si>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</si>
  <si>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</si>
  <si>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</si>
  <si>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</si>
  <si>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</si>
  <si>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</si>
  <si>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</si>
  <si>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</si>
  <si>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</si>
  <si>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</si>
  <si>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</si>
  <si>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</si>
  <si>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</si>
  <si>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</si>
  <si>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</si>
  <si>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</si>
  <si>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</si>
  <si>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</si>
  <si>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</si>
  <si>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</si>
  <si>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</si>
  <si>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</si>
  <si>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</si>
  <si>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</si>
  <si>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</si>
  <si>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</si>
  <si>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</si>
  <si>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</si>
  <si>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</si>
  <si>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</si>
  <si>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</si>
  <si>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</si>
  <si>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</si>
  <si>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</si>
  <si>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</si>
  <si>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</si>
  <si>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</si>
  <si>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</si>
  <si>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</si>
  <si>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</si>
  <si>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</si>
  <si>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</si>
  <si>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</si>
  <si>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</si>
  <si>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</si>
  <si>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</si>
  <si>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</si>
  <si>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</si>
  <si>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</si>
  <si>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</si>
  <si>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</si>
  <si>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</si>
  <si>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</si>
  <si>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</si>
  <si>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</si>
  <si>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</si>
  <si>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</si>
  <si>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</si>
  <si>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</si>
  <si>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</si>
  <si>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</si>
  <si>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</si>
  <si>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</si>
  <si>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</si>
  <si>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</si>
  <si>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</si>
  <si>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</si>
  <si>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</si>
  <si>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</si>
  <si>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</si>
  <si>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</si>
  <si>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</si>
  <si>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</si>
  <si>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</si>
  <si>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</si>
  <si>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</si>
  <si>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</si>
  <si>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</si>
  <si>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</si>
  <si>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</si>
  <si>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</si>
  <si>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</si>
  <si>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</si>
  <si>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</si>
  <si>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</si>
  <si>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</si>
  <si>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</si>
  <si>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</si>
  <si>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</si>
  <si>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</si>
  <si>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</si>
  <si>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</si>
  <si>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</si>
  <si>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</si>
  <si>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</si>
  <si>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</si>
  <si>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</si>
  <si>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</si>
  <si>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</si>
  <si>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</si>
  <si>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</si>
  <si>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</si>
  <si>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</si>
  <si>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</si>
  <si>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</si>
  <si>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</si>
  <si>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</si>
  <si>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</si>
  <si>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</si>
  <si>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</si>
  <si>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</si>
  <si>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</si>
  <si>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</si>
  <si>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</si>
  <si>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</si>
  <si>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</si>
  <si>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</si>
  <si>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</si>
  <si>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</si>
  <si>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</si>
  <si>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</si>
  <si>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</si>
  <si>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</si>
  <si>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</si>
  <si>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</si>
  <si>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</si>
  <si>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</si>
  <si>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</si>
  <si>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</si>
  <si>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</si>
  <si>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</si>
  <si>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</si>
  <si>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</si>
  <si>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</si>
  <si>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</si>
  <si>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</si>
  <si>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</si>
  <si>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</si>
  <si>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</si>
  <si>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</si>
  <si>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</si>
  <si>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</si>
  <si>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</si>
  <si>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</si>
  <si>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</si>
  <si>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</si>
  <si>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</si>
  <si>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</si>
  <si>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</si>
  <si>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</si>
  <si>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</si>
  <si>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</si>
  <si>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</si>
  <si>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</si>
  <si>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</si>
  <si>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</si>
  <si>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</si>
  <si>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</si>
  <si>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</si>
  <si>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</si>
  <si>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</si>
  <si>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</si>
  <si>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</si>
  <si>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</si>
  <si>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</si>
  <si>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</si>
  <si>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</si>
  <si>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</si>
  <si>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</si>
  <si>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</si>
  <si>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</si>
  <si>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</si>
  <si>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</si>
  <si>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</si>
  <si>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</si>
  <si>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</si>
  <si>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</si>
  <si>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</si>
  <si>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</si>
  <si>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</si>
  <si>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</si>
  <si>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</si>
  <si>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</si>
  <si>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</si>
  <si>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</si>
  <si>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</si>
  <si>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</si>
  <si>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</si>
  <si>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</si>
  <si>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</si>
  <si>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</si>
  <si>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</si>
  <si>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</si>
  <si>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</si>
  <si>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</si>
  <si>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</si>
  <si>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</si>
  <si>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</si>
  <si>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</si>
  <si>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</si>
  <si>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</si>
  <si>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</si>
  <si>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</si>
  <si>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</si>
  <si>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</si>
  <si>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</si>
  <si>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</si>
  <si>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</si>
  <si>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</si>
  <si>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</si>
  <si>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</si>
  <si>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</si>
  <si>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</si>
  <si>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</si>
  <si>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</si>
  <si>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</si>
  <si>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</si>
  <si>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</si>
  <si>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</si>
  <si>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</si>
  <si>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</si>
  <si>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</si>
  <si>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</si>
  <si>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</si>
  <si>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</si>
  <si>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</si>
  <si>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</si>
  <si>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</si>
  <si>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</si>
  <si>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</si>
  <si>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</si>
  <si>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</si>
  <si>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</si>
  <si>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</si>
  <si>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</si>
  <si>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</si>
  <si>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</si>
  <si>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</si>
  <si>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</si>
  <si>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</si>
  <si>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</si>
  <si>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</si>
  <si>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</si>
  <si>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</si>
  <si>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</si>
  <si>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</si>
  <si>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</si>
  <si>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</si>
  <si>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</si>
  <si>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</si>
  <si>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</si>
  <si>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</si>
  <si>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</si>
  <si>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</si>
  <si>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</si>
  <si>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</si>
  <si>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</si>
  <si>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</si>
  <si>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</si>
  <si>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</si>
  <si>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</si>
  <si>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</si>
  <si>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</si>
  <si>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</si>
  <si>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</si>
  <si>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</si>
  <si>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</si>
  <si>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</si>
  <si>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</si>
  <si>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</si>
  <si>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</si>
  <si>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</si>
  <si>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</si>
  <si>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</si>
  <si>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</si>
  <si>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</si>
  <si>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</si>
  <si>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</si>
  <si>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</si>
  <si>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</si>
  <si>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</si>
  <si>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</si>
  <si>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</si>
  <si>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</si>
  <si>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</si>
  <si>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</si>
  <si>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</si>
  <si>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</si>
  <si>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</si>
  <si>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</si>
  <si>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</si>
  <si>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</si>
  <si>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</si>
  <si>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</si>
  <si>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</si>
  <si>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</si>
  <si>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</si>
  <si>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</si>
  <si>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</si>
  <si>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</si>
  <si>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</si>
  <si>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</si>
  <si>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</si>
  <si>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</si>
  <si>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</si>
  <si>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</si>
  <si>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</si>
  <si>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</si>
  <si>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</si>
  <si>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</si>
  <si>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</si>
  <si>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</si>
  <si>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</si>
  <si>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</si>
  <si>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</si>
  <si>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</si>
  <si>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</si>
  <si>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</si>
  <si>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</si>
  <si>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</si>
  <si>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</si>
  <si>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</si>
  <si>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</si>
  <si>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</si>
  <si>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</si>
  <si>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</si>
  <si>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</si>
  <si>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</si>
  <si>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</si>
  <si>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</si>
  <si>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</si>
  <si>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</si>
  <si>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</si>
  <si>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</si>
  <si>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</si>
  <si>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</si>
  <si>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</si>
  <si>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</si>
  <si>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</si>
  <si>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</si>
  <si>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</si>
  <si>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</si>
  <si>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</si>
  <si>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</si>
  <si>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</si>
  <si>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</si>
  <si>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</si>
  <si>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</si>
  <si>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</si>
  <si>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</si>
  <si>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</si>
  <si>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</si>
  <si>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</si>
  <si>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</si>
  <si>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</si>
  <si>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</si>
  <si>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</si>
  <si>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</si>
  <si>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</si>
  <si>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</si>
  <si>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</si>
  <si>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</si>
  <si>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</si>
  <si>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</si>
  <si>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</si>
  <si>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</si>
  <si>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</si>
  <si>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</si>
  <si>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</si>
  <si>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</si>
  <si>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</si>
  <si>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</si>
  <si>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</si>
  <si>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</si>
  <si>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</si>
  <si>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</si>
  <si>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</si>
  <si>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</si>
  <si>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</si>
  <si>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</si>
  <si>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</si>
  <si>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</si>
  <si>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</si>
  <si>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</si>
  <si>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</si>
  <si>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</si>
  <si>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</si>
  <si>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</si>
  <si>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</si>
  <si>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</si>
  <si>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</si>
  <si>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</si>
  <si>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</si>
  <si>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</si>
  <si>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</si>
  <si>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</si>
  <si>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</si>
  <si>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</si>
  <si>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</si>
  <si>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</si>
  <si>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</si>
  <si>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</si>
  <si>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</si>
  <si>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</si>
  <si>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</si>
  <si>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</si>
  <si>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</si>
  <si>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</si>
  <si>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</si>
  <si>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</si>
  <si>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</si>
  <si>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</si>
  <si>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</si>
  <si>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</si>
  <si>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</si>
  <si>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</si>
  <si>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</si>
  <si>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</si>
  <si>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</si>
  <si>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</si>
  <si>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</si>
  <si>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</si>
  <si>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</si>
  <si>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</si>
  <si>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</si>
  <si>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</si>
  <si>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</si>
  <si>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</si>
  <si>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</si>
  <si>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</si>
  <si>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</si>
  <si>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</si>
  <si>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</si>
  <si>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</si>
  <si>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</si>
  <si>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</si>
  <si>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</si>
  <si>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</si>
  <si>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</si>
  <si>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</si>
  <si>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</si>
  <si>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</si>
  <si>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</si>
  <si>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</si>
  <si>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</si>
  <si>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</si>
  <si>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</si>
  <si>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</si>
  <si>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</si>
  <si>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</si>
  <si>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</si>
  <si>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</si>
  <si>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</si>
  <si>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</si>
  <si>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</si>
  <si>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</si>
  <si>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</si>
  <si>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</si>
  <si>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</si>
  <si>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</si>
  <si>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</si>
  <si>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</si>
  <si>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</si>
  <si>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</si>
  <si>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</si>
  <si>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</si>
  <si>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</si>
  <si>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</si>
  <si>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</si>
  <si>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</si>
  <si>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</si>
  <si>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</si>
  <si>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</si>
  <si>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</si>
  <si>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</si>
  <si>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</si>
  <si>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</si>
  <si>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</si>
  <si>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</si>
  <si>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</si>
  <si>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</si>
  <si>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</si>
  <si>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</si>
  <si>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</si>
  <si>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</si>
  <si>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</si>
  <si>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</si>
  <si>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</si>
  <si>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</si>
  <si>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</si>
  <si>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</si>
  <si>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</si>
  <si>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</si>
  <si>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</si>
  <si>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</si>
  <si>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</si>
  <si>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</si>
  <si>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</si>
  <si>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</si>
  <si>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</si>
  <si>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</si>
  <si>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</si>
  <si>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</si>
  <si>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</si>
  <si>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</si>
  <si>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</si>
  <si>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</si>
  <si>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</si>
  <si>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</si>
  <si>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</si>
  <si>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</si>
  <si>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</si>
  <si>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</si>
  <si>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</si>
  <si>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</si>
  <si>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</si>
  <si>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</si>
  <si>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</si>
  <si>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</si>
  <si>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</si>
  <si>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</si>
  <si>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</si>
  <si>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</si>
  <si>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</si>
  <si>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</si>
  <si>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</si>
  <si>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</si>
  <si>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</si>
  <si>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</si>
  <si>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</si>
  <si>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</si>
  <si>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</si>
  <si>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</si>
  <si>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</si>
  <si>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</si>
  <si>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</si>
  <si>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</si>
  <si>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</si>
  <si>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</si>
  <si>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</si>
  <si>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</si>
  <si>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</si>
  <si>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</si>
  <si>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</si>
  <si>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</si>
  <si>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</si>
  <si>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</si>
  <si>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</si>
  <si>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</si>
  <si>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</si>
  <si>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</si>
  <si>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</si>
  <si>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</si>
  <si>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</si>
  <si>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</si>
  <si>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</si>
  <si>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</si>
  <si>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</si>
  <si>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</si>
  <si>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</si>
  <si>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</si>
  <si>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</si>
  <si>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</si>
  <si>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</si>
  <si>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</si>
  <si>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</si>
  <si>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</si>
  <si>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</si>
  <si>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</si>
  <si>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</si>
  <si>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</si>
  <si>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</si>
  <si>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</si>
  <si>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</si>
  <si>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</si>
  <si>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</si>
  <si>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</si>
  <si>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</si>
  <si>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</si>
  <si>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</si>
  <si>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</si>
  <si>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</si>
  <si>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</si>
  <si>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</si>
  <si>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</si>
  <si>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</si>
  <si>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</si>
  <si>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</si>
  <si>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</si>
  <si>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</si>
  <si>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</si>
  <si>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</si>
  <si>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</si>
  <si>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</si>
  <si>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</si>
  <si>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</si>
  <si>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</si>
  <si>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</si>
  <si>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</si>
  <si>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</si>
  <si>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</si>
  <si>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</si>
  <si>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</si>
  <si>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</si>
  <si>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</si>
  <si>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</si>
  <si>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</si>
  <si>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</si>
  <si>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</si>
  <si>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</si>
  <si>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</si>
  <si>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</si>
  <si>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</si>
  <si>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</si>
  <si>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</si>
  <si>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</si>
  <si>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</si>
  <si>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</si>
  <si>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</si>
  <si>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</si>
  <si>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</si>
  <si>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</si>
  <si>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</si>
  <si>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</si>
  <si>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</si>
  <si>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</si>
  <si>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</si>
  <si>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</si>
  <si>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</si>
  <si>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</si>
  <si>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</si>
  <si>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</si>
  <si>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</si>
  <si>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</si>
  <si>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</si>
  <si>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</si>
  <si>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</si>
  <si>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</si>
  <si>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</si>
  <si>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</si>
  <si>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</si>
  <si>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</si>
  <si>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</si>
  <si>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</si>
  <si>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</si>
  <si>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</si>
  <si>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</si>
  <si>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</si>
  <si>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</si>
  <si>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</si>
  <si>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</si>
  <si>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</si>
  <si>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</si>
  <si>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</si>
  <si>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</si>
  <si>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</si>
  <si>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</si>
  <si>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</si>
  <si>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</si>
  <si>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</si>
  <si>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</si>
  <si>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</si>
  <si>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</si>
  <si>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</si>
  <si>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</si>
  <si>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</si>
  <si>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</si>
  <si>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</si>
  <si>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</si>
  <si>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</si>
  <si>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</si>
  <si>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</si>
  <si>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</si>
  <si>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</si>
  <si>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</si>
  <si>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</si>
  <si>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</si>
  <si>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</si>
  <si>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</si>
  <si>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</si>
  <si>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</si>
  <si>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</si>
  <si>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</si>
  <si>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</si>
  <si>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</si>
  <si>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</si>
  <si>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</si>
  <si>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</si>
  <si>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</si>
  <si>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</si>
  <si>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</si>
  <si>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</si>
  <si>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</si>
  <si>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</si>
  <si>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</si>
  <si>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</si>
  <si>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</si>
  <si>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</si>
  <si>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</si>
  <si>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</si>
  <si>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</si>
  <si>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</si>
  <si>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</si>
  <si>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</si>
  <si>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</si>
  <si>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</si>
  <si>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</si>
  <si>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</si>
  <si>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</si>
  <si>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</si>
  <si>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</si>
  <si>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</si>
  <si>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</si>
  <si>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</si>
  <si>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</si>
  <si>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</si>
  <si>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</si>
  <si>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</si>
  <si>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</si>
  <si>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</si>
  <si>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</si>
  <si>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</si>
  <si>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</si>
  <si>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</si>
  <si>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</si>
  <si>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</si>
  <si>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</si>
  <si>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</si>
  <si>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</si>
  <si>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</si>
  <si>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</si>
  <si>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</si>
  <si>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</si>
  <si>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</si>
  <si>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</si>
  <si>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</si>
  <si>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</si>
  <si>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</si>
  <si>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</si>
  <si>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</si>
  <si>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</si>
  <si>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</si>
  <si>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</si>
  <si>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</si>
  <si>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</si>
  <si>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</si>
  <si>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</si>
  <si>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</si>
  <si>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</si>
  <si>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</si>
  <si>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</si>
  <si>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</si>
  <si>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</si>
  <si>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</si>
  <si>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</si>
  <si>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</si>
  <si>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</si>
  <si>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</si>
  <si>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</si>
  <si>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</si>
  <si>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</si>
  <si>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</si>
  <si>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</si>
  <si>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</si>
  <si>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</si>
  <si>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</si>
  <si>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</si>
  <si>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</si>
  <si>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</si>
  <si>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</si>
  <si>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</si>
  <si>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</si>
  <si>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</si>
  <si>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</si>
  <si>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</si>
  <si>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</si>
  <si>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</si>
  <si>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</si>
  <si>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</si>
  <si>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</si>
  <si>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</si>
  <si>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</si>
  <si>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</si>
  <si>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</si>
  <si>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</si>
  <si>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</si>
  <si>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</si>
  <si>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</si>
  <si>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</si>
  <si>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</si>
  <si>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</si>
  <si>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</si>
  <si>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</si>
  <si>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</si>
  <si>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</si>
  <si>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</si>
  <si>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</si>
  <si>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</si>
  <si>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</si>
  <si>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</si>
  <si>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</si>
  <si>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</si>
  <si>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</si>
  <si>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</si>
  <si>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</si>
  <si>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</si>
  <si>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</si>
  <si>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</si>
  <si>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</si>
  <si>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</si>
  <si>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</si>
  <si>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</si>
  <si>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</si>
  <si>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</si>
  <si>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</si>
  <si>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</si>
  <si>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</si>
  <si>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</si>
  <si>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</si>
  <si>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</si>
  <si>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</si>
  <si>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</si>
  <si>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</si>
  <si>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</si>
  <si>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</si>
  <si>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</si>
  <si>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</si>
  <si>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</si>
  <si>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</si>
  <si>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</si>
  <si>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</si>
  <si>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</si>
  <si>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</si>
  <si>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</si>
  <si>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</si>
  <si>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</si>
  <si>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</si>
  <si>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</si>
  <si>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</si>
  <si>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</si>
  <si>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</si>
  <si>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</si>
  <si>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</si>
  <si>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</si>
  <si>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</si>
  <si>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</si>
  <si>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</si>
  <si>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</si>
  <si>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</si>
  <si>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</si>
  <si>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</si>
  <si>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</si>
  <si>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</si>
  <si>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</si>
  <si>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</si>
  <si>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</si>
  <si>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</si>
  <si>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</si>
  <si>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</si>
  <si>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</si>
  <si>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</si>
  <si>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</si>
  <si>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</si>
  <si>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</si>
  <si>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</si>
  <si>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</si>
  <si>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</si>
  <si>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</si>
  <si>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</si>
  <si>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</si>
  <si>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</si>
  <si>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</si>
  <si>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</si>
  <si>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</si>
  <si>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</si>
  <si>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</si>
  <si>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</si>
  <si>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</si>
  <si>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</si>
  <si>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</si>
  <si>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</si>
  <si>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</si>
  <si>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</si>
  <si>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</si>
  <si>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</si>
  <si>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</si>
  <si>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</si>
  <si>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</si>
  <si>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</si>
  <si>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</si>
  <si>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</si>
  <si>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</si>
  <si>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</si>
  <si>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</si>
  <si>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</si>
  <si>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</si>
  <si>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</si>
  <si>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</si>
  <si>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</si>
  <si>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</si>
  <si>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</si>
  <si>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</si>
  <si>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</si>
  <si>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</si>
  <si>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</si>
  <si>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</si>
  <si>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</si>
  <si>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</si>
  <si>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</si>
  <si>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</si>
  <si>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</si>
  <si>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</si>
  <si>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</si>
  <si>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</si>
  <si>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</si>
  <si>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</si>
  <si>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</si>
  <si>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</si>
  <si>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</si>
  <si>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</si>
  <si>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</si>
  <si>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</si>
  <si>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</si>
  <si>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</si>
  <si>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</si>
  <si>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</si>
  <si>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</si>
  <si>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</si>
  <si>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</si>
  <si>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</si>
  <si>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</si>
  <si>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</si>
  <si>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</si>
  <si>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</si>
  <si>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</si>
  <si>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</si>
  <si>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</si>
  <si>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</si>
  <si>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</si>
  <si>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</si>
  <si>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</si>
  <si>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</si>
  <si>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</si>
  <si>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</si>
  <si>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</si>
  <si>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</si>
  <si>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</si>
  <si>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</si>
  <si>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</si>
  <si>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</si>
  <si>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</si>
  <si>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</si>
  <si>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</si>
  <si>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</si>
  <si>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</si>
  <si>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</si>
  <si>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</si>
  <si>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</si>
  <si>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</si>
  <si>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</si>
  <si>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</si>
  <si>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</si>
  <si>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</si>
  <si>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</si>
  <si>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</si>
  <si>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</si>
  <si>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</si>
  <si>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</si>
  <si>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</si>
  <si>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</si>
  <si>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</si>
  <si>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</si>
  <si>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</si>
  <si>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</si>
  <si>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</si>
  <si>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</si>
  <si>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</si>
  <si>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</si>
  <si>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</si>
  <si>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</si>
  <si>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</si>
  <si>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</si>
  <si>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</si>
  <si>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</si>
  <si>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</si>
  <si>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</si>
  <si>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</si>
  <si>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</si>
  <si>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</si>
  <si>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</si>
  <si>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</si>
  <si>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</si>
  <si>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</si>
  <si>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</si>
  <si>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</si>
  <si>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</si>
  <si>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</si>
  <si>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</si>
  <si>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</si>
  <si>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</si>
  <si>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</si>
  <si>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</si>
  <si>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</si>
  <si>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</si>
  <si>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</si>
  <si>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</si>
  <si>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</si>
  <si>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</si>
  <si>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</si>
  <si>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</si>
  <si>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</si>
  <si>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</si>
  <si>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</si>
  <si>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</si>
  <si>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</si>
  <si>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</si>
  <si>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</si>
  <si>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</si>
  <si>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</si>
  <si>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</si>
  <si>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</si>
  <si>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</si>
  <si>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</si>
  <si>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</si>
  <si>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</si>
  <si>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</si>
  <si>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</si>
  <si>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</si>
  <si>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</si>
  <si>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</si>
  <si>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</si>
  <si>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</si>
  <si>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</si>
  <si>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</si>
  <si>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</si>
  <si>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</si>
  <si>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</si>
  <si>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</si>
  <si>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</si>
  <si>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</si>
  <si>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</si>
  <si>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</si>
  <si>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</si>
  <si>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</si>
  <si>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</si>
  <si>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</si>
  <si>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</si>
  <si>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</si>
  <si>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</si>
  <si>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</si>
  <si>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</si>
  <si>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</si>
  <si>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</si>
  <si>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</si>
  <si>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</si>
  <si>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</si>
  <si>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</si>
  <si>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</si>
  <si>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</si>
  <si>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</si>
  <si>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</si>
  <si>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</si>
  <si>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</si>
  <si>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</si>
  <si>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</si>
  <si>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</si>
  <si>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</si>
  <si>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</si>
  <si>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</si>
  <si>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</si>
  <si>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</si>
  <si>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</si>
  <si>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</si>
  <si>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</si>
  <si>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</si>
  <si>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</si>
  <si>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</si>
  <si>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</si>
  <si>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</si>
  <si>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</si>
  <si>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</si>
  <si>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</si>
  <si>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</si>
  <si>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</si>
  <si>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</si>
  <si>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</si>
  <si>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</si>
  <si>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</si>
  <si>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</si>
  <si>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</si>
  <si>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</si>
  <si>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</si>
  <si>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</si>
  <si>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</si>
  <si>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</si>
  <si>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</si>
  <si>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</si>
  <si>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</si>
  <si>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</si>
  <si>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</si>
  <si>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</si>
  <si>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</si>
  <si>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</si>
  <si>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</si>
  <si>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</si>
  <si>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</si>
  <si>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</si>
  <si>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</si>
  <si>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</si>
  <si>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</si>
  <si>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</si>
  <si>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</si>
  <si>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</si>
  <si>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</si>
  <si>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</si>
  <si>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</si>
  <si>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</si>
  <si>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</si>
  <si>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</si>
  <si>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</si>
  <si>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</si>
  <si>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</si>
  <si>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</si>
  <si>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</si>
  <si>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</si>
  <si>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</si>
  <si>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</si>
  <si>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</si>
  <si>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</si>
  <si>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</si>
  <si>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</si>
  <si>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</si>
  <si>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</si>
  <si>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</si>
  <si>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</si>
  <si>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</si>
  <si>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</si>
  <si>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</si>
  <si>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</si>
  <si>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</si>
  <si>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</si>
  <si>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</si>
  <si>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</si>
  <si>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</si>
  <si>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</si>
  <si>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</si>
  <si>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</si>
  <si>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</si>
  <si>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</si>
  <si>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</si>
  <si>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</si>
  <si>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</si>
  <si>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</si>
  <si>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</si>
  <si>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</si>
  <si>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</si>
  <si>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</si>
  <si>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</si>
  <si>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</si>
  <si>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</si>
  <si>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</si>
  <si>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</si>
  <si>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</si>
  <si>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</si>
  <si>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</si>
  <si>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</si>
  <si>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</si>
  <si>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</si>
  <si>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</si>
  <si>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</si>
  <si>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</si>
  <si>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</si>
  <si>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</si>
  <si>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</si>
  <si>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</si>
  <si>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</si>
  <si>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</si>
  <si>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</si>
  <si>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</si>
  <si>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</si>
  <si>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</si>
  <si>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</si>
  <si>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</si>
  <si>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</si>
  <si>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</si>
  <si>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</si>
  <si>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</si>
  <si>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</si>
  <si>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</si>
  <si>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</si>
  <si>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</si>
  <si>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</si>
  <si>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</si>
  <si>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</si>
  <si>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</si>
  <si>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</si>
  <si>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</si>
  <si>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</si>
  <si>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</si>
  <si>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</si>
  <si>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</si>
  <si>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</si>
  <si>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</si>
  <si>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</si>
  <si>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</si>
  <si>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</si>
  <si>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</si>
  <si>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</si>
  <si>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</si>
  <si>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</si>
  <si>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</si>
  <si>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</si>
  <si>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</si>
  <si>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</si>
  <si>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</si>
  <si>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</si>
  <si>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</si>
  <si>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</si>
  <si>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</si>
  <si>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</si>
  <si>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</si>
  <si>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</si>
  <si>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</si>
  <si>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</si>
  <si>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</si>
  <si>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</si>
  <si>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</si>
  <si>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</si>
  <si>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</si>
  <si>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</si>
  <si>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</si>
  <si>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</si>
  <si>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</si>
  <si>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</si>
  <si>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</si>
  <si>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</si>
  <si>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</si>
  <si>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</si>
  <si>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</si>
  <si>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</si>
  <si>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</si>
  <si>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</si>
  <si>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</si>
  <si>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</si>
  <si>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</si>
  <si>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</si>
  <si>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</si>
  <si>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</si>
  <si>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</si>
  <si>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</si>
  <si>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</si>
  <si>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</si>
  <si>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</si>
  <si>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</si>
  <si>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</si>
  <si>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</si>
  <si>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</si>
  <si>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</si>
  <si>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</si>
  <si>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</si>
  <si>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</si>
  <si>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</si>
  <si>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</si>
  <si>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</si>
  <si>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</si>
  <si>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</si>
  <si>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</si>
  <si>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</si>
  <si>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</si>
  <si>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</si>
  <si>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</si>
  <si>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</si>
  <si>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</si>
  <si>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</si>
  <si>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</si>
  <si>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</si>
  <si>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</si>
  <si>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</si>
  <si>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</si>
  <si>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</si>
  <si>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</si>
  <si>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</si>
  <si>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</si>
  <si>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</si>
  <si>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</si>
  <si>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</si>
  <si>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</si>
  <si>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</si>
  <si>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</si>
  <si>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</si>
  <si>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</si>
  <si>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</si>
  <si>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</si>
  <si>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</si>
  <si>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</si>
  <si>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</si>
  <si>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</si>
  <si>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</si>
  <si>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</si>
  <si>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</si>
  <si>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</si>
  <si>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</si>
  <si>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</si>
  <si>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</si>
  <si>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</si>
  <si>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</si>
  <si>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</si>
  <si>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</si>
  <si>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</si>
  <si>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</si>
  <si>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</si>
  <si>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</si>
  <si>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</si>
  <si>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</si>
  <si>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</si>
  <si>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</si>
  <si>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</si>
  <si>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</si>
  <si>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</si>
  <si>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</si>
  <si>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</si>
  <si>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</si>
  <si>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</si>
  <si>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</si>
  <si>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</si>
  <si>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</si>
  <si>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</si>
  <si>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</si>
  <si>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</si>
  <si>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</si>
  <si>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</si>
  <si>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</si>
  <si>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</si>
  <si>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</si>
  <si>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</si>
  <si>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</si>
  <si>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</si>
  <si>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</si>
  <si>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</si>
  <si>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</si>
  <si>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</si>
  <si>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</si>
  <si>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</si>
  <si>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</si>
  <si>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</si>
  <si>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</si>
  <si>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</si>
  <si>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</si>
  <si>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</si>
  <si>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</si>
  <si>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</si>
  <si>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</si>
  <si>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</si>
  <si>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</si>
  <si>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</si>
  <si>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</si>
  <si>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</si>
  <si>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</si>
  <si>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</si>
  <si>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</si>
  <si>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</si>
  <si>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</si>
  <si>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</si>
  <si>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</si>
  <si>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</si>
  <si>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</si>
  <si>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</si>
  <si>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</si>
  <si>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</si>
  <si>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</si>
  <si>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</si>
  <si>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</si>
  <si>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</si>
  <si>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</si>
  <si>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</si>
  <si>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</si>
  <si>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</si>
  <si>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</si>
  <si>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</si>
  <si>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</si>
  <si>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</si>
  <si>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</si>
  <si>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</si>
  <si>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</si>
  <si>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</si>
  <si>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</si>
  <si>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</si>
  <si>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</si>
  <si>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</si>
  <si>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</si>
  <si>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</si>
  <si>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</si>
  <si>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</si>
  <si>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</si>
  <si>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</si>
  <si>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</si>
  <si>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</si>
  <si>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</si>
  <si>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</si>
  <si>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</si>
  <si>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</si>
  <si>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</si>
  <si>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</si>
  <si>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</si>
  <si>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</si>
  <si>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</si>
  <si>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</si>
  <si>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</si>
  <si>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</si>
  <si>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</si>
  <si>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</si>
  <si>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</si>
  <si>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</si>
  <si>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</si>
  <si>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</si>
  <si>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</si>
  <si>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</si>
  <si>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</si>
  <si>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</si>
  <si>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</si>
  <si>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</si>
  <si>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</si>
  <si>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</si>
  <si>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</si>
  <si>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</si>
  <si>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</si>
  <si>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</si>
  <si>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</si>
  <si>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</si>
  <si>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</si>
  <si>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</si>
  <si>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</si>
  <si>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</si>
  <si>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</si>
  <si>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</si>
  <si>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</si>
  <si>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</si>
  <si>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</si>
  <si>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</si>
  <si>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</si>
  <si>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</si>
  <si>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</si>
  <si>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</si>
  <si>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</si>
  <si>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</si>
  <si>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</si>
  <si>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</si>
  <si>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</si>
  <si>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</si>
  <si>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</si>
  <si>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</si>
  <si>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</si>
  <si>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</si>
  <si>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</si>
  <si>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</si>
  <si>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</si>
  <si>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</si>
  <si>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</si>
  <si>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</si>
  <si>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</si>
  <si>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</si>
  <si>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</si>
  <si>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</si>
  <si>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</si>
  <si>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</si>
  <si>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</si>
  <si>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</si>
  <si>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</si>
  <si>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</si>
  <si>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</si>
  <si>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</si>
  <si>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</si>
  <si>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</si>
  <si>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</si>
  <si>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</si>
  <si>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</si>
  <si>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</si>
  <si>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</si>
  <si>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</si>
  <si>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</si>
  <si>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</si>
  <si>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</si>
  <si>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</si>
  <si>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</si>
  <si>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</si>
  <si>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</si>
  <si>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</si>
  <si>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</si>
  <si>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</si>
  <si>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</si>
  <si>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</si>
  <si>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</si>
  <si>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</si>
  <si>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</si>
  <si>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</si>
  <si>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</si>
  <si>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</si>
  <si>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</si>
  <si>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</si>
  <si>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</si>
  <si>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</si>
  <si>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</si>
  <si>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</si>
  <si>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</si>
  <si>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</si>
  <si>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</si>
  <si>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</si>
  <si>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</si>
  <si>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</si>
  <si>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</si>
  <si>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</si>
  <si>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</si>
  <si>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</si>
  <si>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</si>
  <si>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</si>
  <si>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</si>
  <si>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</si>
  <si>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</si>
  <si>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</si>
  <si>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</si>
  <si>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</si>
  <si>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</si>
  <si>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</si>
  <si>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</si>
  <si>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</si>
  <si>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</si>
  <si>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</si>
  <si>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</si>
  <si>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</si>
  <si>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</si>
  <si>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</si>
  <si>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</si>
  <si>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</si>
  <si>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</si>
  <si>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</si>
  <si>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</si>
  <si>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</si>
  <si>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</si>
  <si>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</si>
  <si>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</si>
  <si>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</si>
  <si>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</si>
  <si>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</si>
  <si>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</si>
  <si>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</si>
  <si>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</si>
  <si>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</si>
  <si>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</si>
  <si>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</si>
  <si>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</si>
  <si>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</si>
  <si>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</si>
  <si>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</si>
  <si>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</si>
  <si>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</si>
  <si>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</si>
  <si>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</si>
  <si>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</si>
  <si>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</si>
  <si>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</si>
  <si>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</si>
  <si>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</si>
  <si>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</si>
  <si>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</si>
  <si>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</si>
  <si>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</si>
  <si>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</si>
  <si>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</si>
  <si>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</si>
  <si>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</si>
  <si>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</si>
  <si>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</si>
  <si>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</si>
  <si>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</si>
  <si>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</si>
  <si>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</si>
  <si>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</si>
  <si>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</si>
  <si>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</si>
  <si>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</si>
  <si>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</si>
  <si>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</si>
  <si>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</si>
  <si>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</si>
  <si>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</si>
  <si>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</si>
  <si>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</si>
  <si>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</si>
  <si>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</si>
  <si>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</si>
  <si>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</si>
  <si>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</si>
  <si>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</si>
  <si>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</si>
  <si>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</si>
  <si>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</si>
  <si>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</si>
  <si>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</si>
  <si>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</si>
  <si>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</si>
  <si>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</si>
  <si>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</si>
  <si>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</si>
  <si>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</si>
  <si>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</si>
  <si>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</si>
  <si>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</si>
  <si>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</si>
  <si>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</si>
  <si>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</si>
  <si>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</si>
  <si>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</si>
  <si>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</si>
  <si>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</si>
  <si>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</si>
  <si>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</si>
  <si>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</si>
  <si>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</si>
  <si>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</si>
  <si>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</si>
  <si>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</si>
  <si>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</si>
  <si>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</si>
  <si>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</si>
  <si>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</si>
  <si>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</si>
  <si>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</si>
  <si>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</si>
  <si>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</si>
  <si>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</si>
  <si>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</si>
  <si>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</si>
  <si>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</si>
  <si>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</si>
  <si>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</si>
  <si>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</si>
  <si>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</si>
  <si>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</si>
  <si>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</si>
  <si>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</si>
  <si>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</si>
  <si>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</si>
  <si>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</si>
  <si>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</si>
  <si>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</si>
  <si>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</si>
  <si>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</si>
  <si>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</si>
  <si>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</si>
  <si>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</si>
  <si>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</si>
  <si>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</si>
  <si>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</si>
  <si>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</si>
  <si>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</si>
  <si>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</si>
  <si>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</si>
  <si>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</si>
  <si>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</si>
  <si>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</si>
  <si>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</si>
  <si>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</si>
  <si>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</si>
  <si>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</si>
  <si>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</si>
  <si>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</si>
  <si>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</si>
  <si>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</si>
  <si>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</si>
  <si>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</si>
  <si>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</si>
  <si>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</si>
  <si>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</si>
  <si>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</si>
  <si>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</si>
  <si>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</si>
  <si>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</si>
  <si>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</si>
  <si>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</si>
  <si>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</si>
  <si>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</si>
  <si>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</si>
  <si>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</si>
  <si>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</si>
  <si>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</si>
  <si>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</si>
  <si>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</si>
  <si>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</si>
  <si>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</si>
  <si>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</si>
  <si>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</si>
  <si>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</si>
  <si>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</si>
  <si>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</si>
  <si>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</si>
  <si>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</si>
  <si>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</si>
  <si>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</si>
  <si>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</si>
  <si>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</si>
  <si>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</si>
  <si>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</si>
  <si>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</si>
  <si>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</si>
  <si>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</si>
  <si>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</si>
  <si>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</si>
  <si>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</si>
  <si>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</si>
  <si>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</si>
  <si>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</si>
  <si>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</si>
  <si>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</si>
  <si>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</si>
  <si>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</si>
  <si>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</si>
  <si>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</si>
  <si>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</si>
  <si>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</si>
  <si>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</si>
  <si>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</si>
  <si>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</si>
  <si>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</si>
  <si>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</si>
  <si>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</si>
  <si>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</si>
  <si>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</si>
  <si>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</si>
  <si>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</si>
  <si>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</si>
  <si>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</si>
  <si>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</si>
  <si>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</si>
  <si>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</si>
  <si>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</si>
  <si>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</si>
  <si>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</si>
  <si>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</si>
  <si>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</si>
  <si>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</si>
  <si>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</si>
  <si>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</si>
  <si>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</si>
  <si>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</si>
  <si>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</si>
  <si>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</si>
  <si>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</si>
  <si>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</si>
  <si>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</si>
  <si>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</si>
  <si>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</si>
  <si>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</si>
  <si>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</si>
  <si>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</si>
  <si>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</si>
  <si>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</si>
  <si>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</si>
  <si>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</si>
  <si>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</si>
  <si>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</si>
  <si>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</si>
  <si>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</si>
  <si>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</si>
  <si>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</si>
  <si>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</si>
  <si>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</si>
  <si>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</si>
  <si>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</si>
  <si>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</si>
  <si>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</si>
  <si>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</si>
  <si>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</si>
  <si>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</si>
  <si>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</si>
  <si>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</si>
  <si>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</si>
  <si>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</si>
  <si>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</si>
  <si>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</si>
  <si>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</si>
  <si>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</si>
  <si>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</si>
  <si>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</si>
  <si>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</si>
  <si>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</si>
  <si>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</si>
  <si>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</si>
  <si>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</si>
  <si>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</si>
  <si>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</si>
  <si>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</si>
  <si>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</si>
  <si>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</si>
  <si>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</si>
  <si>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</si>
  <si>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</si>
  <si>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</si>
  <si>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</si>
  <si>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</si>
  <si>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</si>
  <si>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</si>
  <si>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</si>
  <si>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</si>
  <si>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</si>
  <si>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</si>
  <si>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</si>
  <si>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</si>
  <si>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</si>
  <si>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</si>
  <si>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</si>
  <si>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</si>
  <si>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</si>
  <si>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</si>
  <si>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</si>
  <si>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</si>
  <si>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</si>
  <si>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</si>
  <si>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</si>
  <si>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</si>
  <si>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</si>
  <si>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</si>
  <si>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</si>
  <si>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</si>
  <si>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</si>
  <si>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</si>
  <si>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</si>
  <si>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</si>
  <si>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</si>
  <si>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</si>
  <si>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</si>
  <si>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</si>
  <si>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</si>
  <si>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</si>
  <si>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</si>
  <si>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</si>
  <si>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</si>
  <si>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</si>
  <si>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</si>
  <si>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</si>
  <si>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</si>
  <si>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</si>
  <si>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</si>
  <si>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</si>
  <si>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</si>
  <si>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</si>
  <si>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</si>
  <si>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</si>
  <si>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</si>
  <si>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</si>
  <si>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</si>
  <si>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</si>
  <si>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</si>
  <si>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</si>
  <si>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</si>
  <si>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</si>
  <si>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</si>
  <si>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</si>
  <si>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</si>
  <si>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</si>
  <si>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</si>
  <si>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</si>
  <si>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</si>
  <si>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</si>
  <si>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</si>
  <si>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</si>
  <si>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</si>
  <si>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</si>
  <si>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</si>
  <si>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</si>
  <si>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</si>
  <si>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</si>
  <si>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</si>
  <si>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</si>
  <si>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</si>
  <si>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</si>
  <si>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</si>
  <si>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</si>
  <si>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</si>
  <si>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</si>
  <si>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</si>
  <si>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</si>
  <si>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</si>
  <si>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</si>
  <si>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</si>
  <si>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</si>
  <si>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</si>
  <si>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</si>
  <si>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</si>
  <si>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</si>
  <si>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</si>
  <si>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</si>
  <si>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</si>
  <si>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</si>
  <si>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</si>
  <si>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</si>
  <si>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</si>
  <si>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</si>
  <si>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</si>
  <si>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</si>
  <si>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</si>
  <si>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</si>
  <si>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</si>
  <si>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</si>
  <si>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</si>
  <si>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</si>
  <si>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</si>
  <si>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</si>
  <si>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</si>
  <si>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</si>
  <si>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</si>
  <si>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</si>
  <si>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</si>
  <si>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</si>
  <si>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</si>
  <si>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</si>
  <si>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</si>
  <si>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</si>
  <si>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</si>
  <si>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</si>
  <si>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</si>
  <si>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</si>
  <si>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</si>
  <si>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</si>
  <si>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</si>
  <si>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</si>
  <si>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</si>
  <si>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</si>
  <si>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</si>
  <si>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</si>
  <si>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</si>
  <si>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</si>
  <si>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</si>
  <si>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</si>
  <si>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</si>
  <si>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</si>
  <si>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</si>
  <si>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</si>
  <si>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</si>
  <si>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</si>
  <si>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</si>
  <si>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</si>
  <si>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</si>
  <si>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</si>
  <si>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</si>
  <si>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</si>
  <si>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</si>
  <si>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</si>
  <si>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</si>
  <si>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</si>
  <si>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</si>
  <si>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</si>
  <si>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</si>
  <si>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</si>
  <si>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</si>
  <si>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</si>
  <si>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</si>
  <si>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</si>
  <si>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</si>
  <si>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</si>
  <si>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</si>
  <si>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</si>
  <si>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</si>
  <si>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</si>
  <si>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</si>
  <si>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</si>
  <si>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</si>
  <si>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</si>
  <si>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</si>
  <si>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</si>
  <si>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</si>
  <si>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</si>
  <si>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</si>
  <si>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</si>
  <si>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</si>
  <si>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</si>
  <si>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</si>
  <si>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</si>
  <si>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</si>
  <si>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</si>
  <si>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</si>
  <si>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</si>
  <si>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</si>
  <si>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</si>
  <si>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</si>
  <si>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</si>
  <si>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</si>
  <si>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</si>
  <si>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</si>
  <si>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</si>
  <si>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</si>
  <si>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</si>
  <si>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</si>
  <si>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</si>
  <si>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</si>
  <si>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</si>
  <si>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</si>
  <si>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</si>
  <si>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</si>
  <si>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</si>
  <si>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</si>
  <si>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</si>
  <si>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</si>
  <si>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</si>
  <si>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</si>
  <si>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</si>
  <si>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</si>
  <si>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</si>
  <si>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</si>
  <si>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</si>
  <si>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</si>
  <si>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</si>
  <si>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</si>
  <si>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</si>
  <si>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</si>
  <si>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</si>
  <si>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</si>
  <si>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</si>
  <si>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</si>
  <si>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</si>
  <si>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</si>
  <si>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</si>
  <si>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</si>
  <si>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</si>
  <si>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</si>
  <si>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</si>
  <si>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</si>
  <si>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</si>
  <si>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</si>
  <si>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</si>
  <si>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</si>
  <si>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</si>
  <si>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</si>
  <si>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</si>
  <si>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</si>
  <si>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</si>
  <si>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</si>
  <si>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</si>
  <si>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</si>
  <si>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</si>
  <si>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</si>
  <si>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</si>
  <si>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</si>
  <si>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</si>
  <si>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</si>
  <si>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</si>
  <si>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</si>
  <si>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</si>
  <si>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</si>
  <si>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</si>
  <si>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</si>
  <si>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</si>
  <si>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</si>
  <si>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</si>
  <si>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</si>
  <si>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</si>
  <si>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</si>
  <si>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</si>
  <si>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</si>
  <si>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</si>
  <si>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</si>
  <si>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</si>
  <si>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</si>
  <si>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</si>
  <si>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</si>
  <si>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</si>
  <si>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</si>
  <si>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</si>
  <si>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</si>
  <si>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</si>
  <si>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</si>
  <si>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</si>
  <si>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</si>
  <si>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</si>
  <si>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</si>
  <si>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</si>
  <si>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</si>
  <si>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</si>
  <si>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</si>
  <si>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</si>
  <si>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</si>
  <si>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</si>
  <si>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</si>
  <si>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</si>
  <si>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</si>
  <si>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</si>
  <si>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</si>
  <si>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</si>
  <si>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</si>
  <si>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</si>
  <si>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</si>
  <si>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</si>
  <si>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</si>
  <si>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</si>
  <si>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</si>
  <si>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</si>
  <si>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</si>
  <si>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</si>
  <si>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</si>
  <si>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</si>
  <si>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</si>
  <si>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</si>
  <si>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</si>
  <si>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</si>
  <si>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</si>
  <si>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</si>
  <si>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</si>
  <si>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</si>
  <si>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</si>
  <si>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</si>
  <si>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</si>
  <si>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</si>
  <si>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</si>
  <si>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</si>
  <si>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</si>
  <si>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</si>
  <si>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</si>
  <si>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</si>
  <si>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</si>
  <si>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</si>
  <si>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</si>
  <si>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</si>
  <si>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</si>
  <si>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</si>
  <si>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</si>
  <si>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</si>
  <si>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</si>
  <si>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</si>
  <si>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</si>
  <si>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</si>
  <si>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</si>
  <si>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</si>
  <si>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</si>
  <si>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</si>
  <si>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</si>
  <si>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</si>
  <si>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SUBSECRETARÍA DE GESTIÓN JURIDICA</t>
  </si>
  <si>
    <t xml:space="preserve">SUBSECRETARÍA DE GESTIÓN CORPORATIVA </t>
  </si>
  <si>
    <t>Total general</t>
  </si>
  <si>
    <t>Cuenta de CODIGO ACCION</t>
  </si>
  <si>
    <t>María Janneth Romero M</t>
  </si>
  <si>
    <t>Cuenta de No. HALLAZGO</t>
  </si>
  <si>
    <t>Etiquetas de columna</t>
  </si>
  <si>
    <t>Etiquetas de fila</t>
  </si>
  <si>
    <t>2020-09-29</t>
  </si>
  <si>
    <t>4.1.3.4.1</t>
  </si>
  <si>
    <t>Omar Alfredo Sánchez</t>
  </si>
  <si>
    <t>DIRECCION DE GESTION DE COBRO</t>
  </si>
  <si>
    <t>2020-12-19</t>
  </si>
  <si>
    <t>DIATT</t>
  </si>
  <si>
    <t>SUBDIRECCIÓN DE CONTRAVENCIONES</t>
  </si>
  <si>
    <t>3.1.4</t>
  </si>
  <si>
    <t>2020-06-30</t>
  </si>
  <si>
    <t>3.1.5</t>
  </si>
  <si>
    <t>3.1.6</t>
  </si>
  <si>
    <t>DIATT OTIC</t>
  </si>
  <si>
    <t>ADMINISTRATIVA</t>
  </si>
  <si>
    <t>DISCIPLINARIA</t>
  </si>
  <si>
    <t>FISCAL</t>
  </si>
  <si>
    <t>X</t>
  </si>
  <si>
    <t>Subsecretaría u Oficina</t>
  </si>
  <si>
    <t>INCIDENCIA ADMINISTRATIVA</t>
  </si>
  <si>
    <t>INCIDENCIA DISCIPLINARIA</t>
  </si>
  <si>
    <t>INCIDENCIA FISCAL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</si>
  <si>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</si>
  <si>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</si>
  <si>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</si>
  <si>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</si>
  <si>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</si>
  <si>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</si>
  <si>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</si>
  <si>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</si>
  <si>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</si>
  <si>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</si>
  <si>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</si>
  <si>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</si>
  <si>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</si>
  <si>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</si>
  <si>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</si>
  <si>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</si>
  <si>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</si>
  <si>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</si>
  <si>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</si>
  <si>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</si>
  <si>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</si>
  <si>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</si>
  <si>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</si>
  <si>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</si>
  <si>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</si>
  <si>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</si>
  <si>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</si>
  <si>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</si>
  <si>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</si>
  <si>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</si>
  <si>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</si>
  <si>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</si>
  <si>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</si>
  <si>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</si>
  <si>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</si>
  <si>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</si>
  <si>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</si>
  <si>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</si>
  <si>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</si>
  <si>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</si>
  <si>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</si>
  <si>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</si>
  <si>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</si>
  <si>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</si>
  <si>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</si>
  <si>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</si>
  <si>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</si>
  <si>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</si>
  <si>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</si>
  <si>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</si>
  <si>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</si>
  <si>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</si>
  <si>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</si>
  <si>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</si>
  <si>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</si>
  <si>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</si>
  <si>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</si>
  <si>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</si>
  <si>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</si>
  <si>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</si>
  <si>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</si>
  <si>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</si>
  <si>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</si>
  <si>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</si>
  <si>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</si>
  <si>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</si>
  <si>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</si>
  <si>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</si>
  <si>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</si>
  <si>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CONTROL DE GESTIÓN (40%)</t>
  </si>
  <si>
    <t>Control Interno Contable</t>
  </si>
  <si>
    <t>RESULTADO PAD 2020</t>
  </si>
  <si>
    <t>CONTROL FINANCIERO (30%)</t>
  </si>
  <si>
    <t>Concepto Informe Definitivo</t>
  </si>
  <si>
    <t>FENECE</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</si>
  <si>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</si>
  <si>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</si>
  <si>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</si>
  <si>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</si>
  <si>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</si>
  <si>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</si>
  <si>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CON PRESUNTA INCIDENCIA DISCIPLINARIA POR LAS INCONSISTENCIAS ENCONTRADAS EN LA CUENTA RENDIDA A LA CONTRALORÍA DE BOGOTÁ A TRAVÉS DEL APLICATIVO SIVICOF, EN LO QUE RESPECTA A LA CONTRATACIÓN SUSCRITA EN LA VIGENCIA 2019</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</si>
  <si>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</si>
  <si>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</si>
  <si>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</si>
  <si>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</si>
  <si>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</si>
  <si>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</si>
  <si>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</si>
  <si>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</si>
  <si>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</si>
  <si>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</si>
  <si>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</si>
  <si>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3.2.1.2.1</t>
  </si>
  <si>
    <t>3.2.1.3.1</t>
  </si>
  <si>
    <t>3.3.1.1.1</t>
  </si>
  <si>
    <t>Estados Financieros</t>
  </si>
  <si>
    <t>3.3.1.2.1</t>
  </si>
  <si>
    <t>3.3.1.6.1</t>
  </si>
  <si>
    <t>3.3.1.7.1</t>
  </si>
  <si>
    <t>3.3.2.1</t>
  </si>
  <si>
    <t>HALLAZGO ADMINISTRATIVO POR FALTA DE INTERFACES CON EL APLICATIVO CONTABLE.</t>
  </si>
  <si>
    <t>3.3.2.2</t>
  </si>
  <si>
    <t>HALLAZGO ADMINISTRATIVO POR FALENCIAS EN LA CONCILIACIÓN DE SALDOS ENTRE EL ÁREA CONTABLE Y LAS DEMÁS DEPENDENCIAS DE LA ENTIDAD.</t>
  </si>
  <si>
    <t>3.3.4.5.1</t>
  </si>
  <si>
    <t>2020-07-07</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</si>
  <si>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</si>
  <si>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</si>
  <si>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</si>
  <si>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</si>
  <si>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</si>
  <si>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</si>
  <si>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</si>
  <si>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</si>
  <si>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</si>
  <si>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</si>
  <si>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</si>
  <si>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</si>
  <si>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</si>
  <si>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</si>
  <si>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</si>
  <si>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</si>
  <si>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</si>
  <si>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</si>
  <si>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</si>
  <si>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</si>
  <si>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</si>
  <si>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</si>
  <si>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</si>
  <si>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</si>
  <si>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</si>
  <si>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</si>
  <si>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</si>
  <si>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</si>
  <si>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IMPLEMENTAR FORMATO DE SEGUIMIENTO A LA GESTIÓN DE CONCILIACIONES CON LAS ÁREAS ENCARGADAS DE EMITIR INFORMACIÓN QUE AFECTA LOS ESTADOS FINANCIEROS.</t>
  </si>
  <si>
    <t>SUBSECRETARÍA DE GESTIÓN JURIDICA - OTIC</t>
  </si>
  <si>
    <t>RECOMENDACIÓN DE CIERRE</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</si>
  <si>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</si>
  <si>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</si>
  <si>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</si>
  <si>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</si>
  <si>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</si>
  <si>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</si>
  <si>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</si>
  <si>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</si>
  <si>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</si>
  <si>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MESAS DE TRABAJO REALIZADAS</t>
  </si>
  <si>
    <t xml:space="preserve">ABIERTA </t>
  </si>
  <si>
    <t xml:space="preserve">Julie Andrea Martínez </t>
  </si>
  <si>
    <t>TOTAL ACCIONES</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</si>
  <si>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</si>
  <si>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2020-12-22</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</si>
  <si>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</si>
  <si>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</si>
  <si>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</si>
  <si>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</si>
  <si>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</si>
  <si>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2021-01-06</t>
  </si>
  <si>
    <t>2021-12-22</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</si>
  <si>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</si>
  <si>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</si>
  <si>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</si>
  <si>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</si>
  <si>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</si>
  <si>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</si>
  <si>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</si>
  <si>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</si>
  <si>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</si>
  <si>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</si>
  <si>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</si>
  <si>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</si>
  <si>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</si>
  <si>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</si>
  <si>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</si>
  <si>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</si>
  <si>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</si>
  <si>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</si>
  <si>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</si>
  <si>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</si>
  <si>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2021-07-05</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</si>
  <si>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</si>
  <si>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</si>
  <si>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</si>
  <si>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</si>
  <si>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</si>
  <si>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</si>
  <si>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</si>
  <si>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</si>
  <si>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</si>
  <si>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 xml:space="preserve">SUBSECRETARIA </t>
  </si>
  <si>
    <t xml:space="preserve">DEPENDENCIA </t>
  </si>
  <si>
    <t xml:space="preserve">Liliana Montes </t>
  </si>
  <si>
    <t xml:space="preserve">SSC </t>
  </si>
  <si>
    <t xml:space="preserve">      Planes, Programas y Proyectos y/o Plan Estrátegico</t>
  </si>
  <si>
    <t xml:space="preserve">      Estados Financieros</t>
  </si>
  <si>
    <t xml:space="preserve">      Gestión Presupuestal</t>
  </si>
  <si>
    <t xml:space="preserve">      Control Fiscal Interno</t>
  </si>
  <si>
    <t xml:space="preserve">      Gestión Contractual</t>
  </si>
  <si>
    <t>ABIERTAS</t>
  </si>
  <si>
    <t>CUMPLIDAS EFECTIVAS</t>
  </si>
  <si>
    <t>CUMPLIDAS INEFECTIVAS</t>
  </si>
  <si>
    <t>COMPONENTE/FACTOR</t>
  </si>
  <si>
    <t>% EFECTIVIDAD</t>
  </si>
  <si>
    <t>ANALISIS DE ACUERDO AL RESULTADO DE LA EVALUACIÓN DEL ESTADO DE LAS ACCIONES EN EL EJERCICIO DE REGULARIDAD PAD 2021. NO INCLUYE EL PMI FORMULADO A PARTIR DEL INFORME DEFINITIVO PRESENTADO POR EL ENTE DE CONTROL</t>
  </si>
  <si>
    <t>2021 (Pendiente informe definitivo Auditoria Regularidad PAD 2021)</t>
  </si>
  <si>
    <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</si>
  <si>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</si>
  <si>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</si>
  <si>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</si>
  <si>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</si>
  <si>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2021-06-18</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</si>
  <si>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</si>
  <si>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</si>
  <si>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</si>
  <si>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</si>
  <si>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</si>
  <si>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t>2021-07-01</t>
  </si>
  <si>
    <t>2021-12-31</t>
  </si>
  <si>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</si>
  <si>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</si>
  <si>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</si>
  <si>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</si>
  <si>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</si>
  <si>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</si>
  <si>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</si>
  <si>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</si>
  <si>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</si>
  <si>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</si>
  <si>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</si>
  <si>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</si>
  <si>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</si>
  <si>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</si>
  <si>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</si>
  <si>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</si>
  <si>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</si>
  <si>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</si>
  <si>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</si>
  <si>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</si>
  <si>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2021-08-01</t>
  </si>
  <si>
    <t>2021-08-31</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</si>
  <si>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</si>
  <si>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</si>
  <si>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</si>
  <si>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2021-09-01</t>
  </si>
  <si>
    <t>2022-06-17</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</si>
  <si>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</si>
  <si>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</si>
  <si>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</si>
  <si>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</si>
  <si>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</si>
  <si>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</si>
  <si>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</si>
  <si>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HERRAMIENTA DE TRABAJO ESTABLECIDA</t>
  </si>
  <si>
    <t>SEGUIMIENTOS</t>
  </si>
  <si>
    <t>REUNIONES DE SEGUIMIENTO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</si>
  <si>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</si>
  <si>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</si>
  <si>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</si>
  <si>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</si>
  <si>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</si>
  <si>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2022-05-30</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</si>
  <si>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</si>
  <si>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</si>
  <si>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</si>
  <si>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CARGAR DE ACTAS DE COMITÉS TÉCNICOS SEMANALES AL DRIVE</t>
  </si>
  <si>
    <t>ACTAS DE COMITÉS TÉCNICOS CARGADAS EN DRIVE</t>
  </si>
  <si>
    <t>ACTAS CARGADAS EN DRIVE / NUMERO DE COMITÉS TOTALES CELEBRADOS</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</si>
  <si>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</si>
  <si>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</si>
  <si>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</si>
  <si>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</si>
  <si>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</si>
  <si>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</si>
  <si>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</si>
  <si>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</si>
  <si>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2021-10-01</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</si>
  <si>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</si>
  <si>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</si>
  <si>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</si>
  <si>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</si>
  <si>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</si>
  <si>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</si>
  <si>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</si>
  <si>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</si>
  <si>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</si>
  <si>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</si>
  <si>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</si>
  <si>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</si>
  <si>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</si>
  <si>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2021-07-15</t>
  </si>
  <si>
    <t>2021-09-30</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</si>
  <si>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</si>
  <si>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</si>
  <si>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</si>
  <si>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</si>
  <si>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2022-02-01</t>
  </si>
  <si>
    <t>2022-03-30</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</si>
  <si>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</si>
  <si>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</si>
  <si>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</si>
  <si>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</si>
  <si>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</si>
  <si>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</si>
  <si>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</si>
  <si>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</si>
  <si>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</si>
  <si>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</si>
  <si>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</si>
  <si>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</si>
  <si>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</si>
  <si>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</si>
  <si>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</si>
  <si>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</si>
  <si>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</si>
  <si>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</si>
  <si>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SUBSECRETARÍA DE GESTIÓN JURÍDICA - SUBSECRETARÍA DE GESTIÓN CORPORATIVA</t>
  </si>
  <si>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</si>
  <si>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</si>
  <si>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</si>
  <si>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</si>
  <si>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</si>
  <si>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</si>
  <si>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ADELANTAR UNA CAPACITACIÓN Y/O SOCIALIZACIÓN.</t>
  </si>
  <si>
    <t>NO.CAPACITACIONES Y/O SOCIALIZACIONES REALIZADAS</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</si>
  <si>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</si>
  <si>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</si>
  <si>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</si>
  <si>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</si>
  <si>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</si>
  <si>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</si>
  <si>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</si>
  <si>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</si>
  <si>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</si>
  <si>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</si>
  <si>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</si>
  <si>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</si>
  <si>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</si>
  <si>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</si>
  <si>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</si>
  <si>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</si>
  <si>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</si>
  <si>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</si>
  <si>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</si>
  <si>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</si>
  <si>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</si>
  <si>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</si>
  <si>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</si>
  <si>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</si>
  <si>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FALTA DE PLANEACIÓN Y LINEAMIENTOS QUE CONDUZCAN A LA OPTIMIZACIÓN DE LOS SISTEMAS DE INFORMACIÓN DE LA ENTIDAD.</t>
  </si>
  <si>
    <t>GENERAR LA INTERFACE EN EL APLICATIVO CONTABLE</t>
  </si>
  <si>
    <t>INTERFACES</t>
  </si>
  <si>
    <t>NO. DE INTERFACES / NO TOTAL DE INTERFACES PROGRAMADAS *100</t>
  </si>
  <si>
    <t>FALTA DE SEGUIMIENTO DE LA TOTALIDAD DE LAS PARTIDAS CONTABLES EN RELACIÓN CON LAS ÁREAS DE GESTIÓN QUE GENERAN INFORMACIÓN QUE AFECTA LOS ESTADOS FINANCIEROS.</t>
  </si>
  <si>
    <t>CONCILIACIONES</t>
  </si>
  <si>
    <t>FORMATO Y CRONOGRAMA DE CONCILACIONES REALIZADO / FORMATO Y CRONOGRAMA DE CONCILACIONES PROGRAMADO*100</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</si>
  <si>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</si>
  <si>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</si>
  <si>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</si>
  <si>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</si>
  <si>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</si>
  <si>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</si>
  <si>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</si>
  <si>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</si>
  <si>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REALIZAR REUNIÓN BIMESTRAL CON CADA SUBSECRETARÍA Y LA DIRECCIÓN DE CONTRATACIÓN A FIN DE REALIZAR SEGUIMIENTO A LOS CONTRATOS SUSCEPTIBLES DE LIQUIDACIÓN.</t>
  </si>
  <si>
    <t>ORDENADORES DEL GASTO DIRECCION DE CONTRATACIÓN</t>
  </si>
  <si>
    <t>EMISIÓN DE LA CIRCULAR EN DONDE SE FORMULAN  LOS LINEAMIENTOS PARA UNA GESTIÓN INTEGRAL DE PASIVOS EXIGIBLES.</t>
  </si>
  <si>
    <t>LINEAMIENTOS</t>
  </si>
  <si>
    <t>LINEAMIENTOS EXPEDIDOS E IMPLEMENTADOS PARA LA GESTIÓN INTEGRAL DE PASIVOS EXIGIBLES</t>
  </si>
  <si>
    <t>ORDENADORES DEL GASTO - SUBSECRETARÍA DE GESTIÓN JURIDICA</t>
  </si>
  <si>
    <t>OFICINA ASESORA DE PLANEACIÓN INSTITUCIONAL - SUBSECRETARÍAS DE LA ENTIDAD.</t>
  </si>
  <si>
    <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</si>
  <si>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
Conforme lo anterior se observa que se da cumplimiento en terminos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family val="2"/>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family val="2"/>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</si>
  <si>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</si>
  <si>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</si>
  <si>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</si>
  <si>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SGC</t>
  </si>
  <si>
    <t>SGM</t>
  </si>
  <si>
    <t>SGJ</t>
  </si>
  <si>
    <t>OAPI - SUBSECRETARIAS</t>
  </si>
  <si>
    <t>SGJ - SGC</t>
  </si>
  <si>
    <t>08/09/2021 Seguimiento Julie Andrea Martinez se observa el diseño de la "Herramienta de trabajo para el control y seguimiento de las obligaciones del contrato de transporte especial vigente en la Entidad"  cumpliendo con la actividad planificado se recomienda el cierre de la actividad
09/08/2021 Seguimiento Julie Martinez, el área no remite seguimiento. Las acciones se encuentra dentro del plazo de ejecución planificado.</t>
  </si>
  <si>
    <t>08/09/2021 Seguimiento Julie Andrea Martinez se observa oficio al contratista con radicado 20216126138551 cumpliendo con la actividad planificado se recomienda el cierre de la actividad
09/08/2021 Seguimiento Julie Martinez, el área no remite seguimiento. Las acciones se encuentra dentro del plazo de ejecución planificado.</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</si>
  <si>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</si>
  <si>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</si>
  <si>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</si>
  <si>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</si>
  <si>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2021-09-21</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</si>
  <si>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</si>
  <si>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</si>
  <si>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</si>
  <si>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</si>
  <si>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</si>
  <si>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</si>
  <si>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2021-11-30</t>
  </si>
  <si>
    <t>SOCIALIZAR A LOS SUPERVISORES LA IMPORTANCIA DE LA VERIFICACIÓN DE REQUISITOS CONTENIDOS EN CADA CONTRATO PARA LA APROBACIÓN DE LOS PRECIOS NO PREVISTOS.</t>
  </si>
  <si>
    <t>NÚMERO DE SOCIALIZACIONES A SUPERVISORES REALIZADAS</t>
  </si>
  <si>
    <t>2022-03-31</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</si>
  <si>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</si>
  <si>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</si>
  <si>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</si>
  <si>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</si>
  <si>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</si>
  <si>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</si>
  <si>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</si>
  <si>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</si>
  <si>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</si>
  <si>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</si>
  <si>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</si>
  <si>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2022-03-21</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</si>
  <si>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</si>
  <si>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</si>
  <si>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</si>
  <si>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</si>
  <si>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</si>
  <si>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</si>
  <si>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</si>
  <si>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</si>
  <si>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</si>
  <si>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</si>
  <si>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</si>
  <si>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</si>
  <si>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2022-04-30</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</si>
  <si>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</si>
  <si>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</si>
  <si>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SUBSECRETARÍA DE GESTIÓN JURÍDICA - SUBSECRETARÍA DE GESTIÓN DE LA MOVILIDAD</t>
  </si>
  <si>
    <t>SGJ - SGM</t>
  </si>
  <si>
    <t>ACCIONES ABIERTAS Y ABIERTAS CON RECOMENDACIÓN DE CIERRE POR PARTE DE LA OCI AL ENTE DE CONTROL</t>
  </si>
  <si>
    <t>2021-10-05</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</si>
  <si>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</si>
  <si>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</si>
  <si>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</si>
  <si>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SUBDIRECCIÓN DE SEÑALIZACIÓN -  SUBDIRECCIÓN ADMINISTRATIVA</t>
  </si>
  <si>
    <t>2021-10-15</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</si>
  <si>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</si>
  <si>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</si>
  <si>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</si>
  <si>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</si>
  <si>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</si>
  <si>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</si>
  <si>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</si>
  <si>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</si>
  <si>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</si>
  <si>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</si>
  <si>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</si>
  <si>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</si>
  <si>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</si>
  <si>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 xml:space="preserve">SUBSECRETARÍA DE GESTIÓN DE LA MOVILIDAD - SUBSECRETARÍA DE GESTIÓN CORPORATIVA </t>
  </si>
  <si>
    <t>SUBSECRETARÍA DE GESTIÓN DE LA MOVILIDAD - DESPACHO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</si>
  <si>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</si>
  <si>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El Plan de Trabajo de traslado elementos al Mezzanine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</si>
  <si>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</si>
  <si>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SGM - SGC</t>
  </si>
  <si>
    <t>SGM - DESPACHO</t>
  </si>
  <si>
    <t>Vigencia /  Modalidad</t>
  </si>
  <si>
    <r>
      <t>09/11/2021: Conforme lo evaluado en el seguimiento al corte de octubre y en consideración a que el proceso aportó la correspondiente justificación,  se evidencia que se dió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interventoria sin embargo esta organización no se encuentra bien definida para los contratos de obra.
06/09/2021:  No se aporta evidencia de la implementación del drive creado.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family val="2"/>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family val="2"/>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Ingenieria del Valor SA.
Las cuales se encuentran a la fecha del presente seguimiento vacias.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asi garantizar la efectividad de la acción formulada y la subsanación de lo observado por el ente de control
</t>
    </r>
  </si>
  <si>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</si>
  <si>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09/11/2021: Conforme lo evaluado en el seguimiento al corte de octubre y en consideración a que el proceso aportó la correspondiente justificación donde se señala: "</t>
    </r>
    <r>
      <rPr>
        <i/>
        <sz val="7"/>
        <color rgb="FF000000"/>
        <rFont val="Arial"/>
        <family val="2"/>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family val="2"/>
      </rPr>
      <t xml:space="preserve">"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aca de inicio
* Contratos 2021-2015 y 2021-2022: Radicados Orfeo 20213116346951 y 20213116346981 ademas se adjunta Acta de reunión de fecha 26/07/2021 (Incluye el tema de Requisitos previos para la suscripción del aca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t>
    </r>
    <r>
      <rPr>
        <i/>
        <sz val="7"/>
        <color rgb="FF000000"/>
        <rFont val="Arial"/>
        <family val="2"/>
      </rPr>
      <t xml:space="preserve">PV01-PR01-F06 Justificación cumplimiento de hallazgo V 1.0 </t>
    </r>
    <r>
      <rPr>
        <sz val="7"/>
        <color rgb="FF000000"/>
        <rFont val="Arial"/>
        <family val="2"/>
      </rPr>
      <t>,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 SS 20213116057151 de fecha 04/08/2021 relacionado con el contrato de interventoria 2021-2013 vinculado a su vez con el contrato de obra 2021-2020 
* Informe de señalización  sin fecha, donde se describen las acciones implementadas respecto al contrato 2021-2022 con interventoria a través del contrato 2021-20215
* SS 20213115972871 de fecha 03/08/2021 relacionado con el contrato de interventoria 20221-2016 vinculado a su vez con el contrato de obra 2021-2023 
* SS 20213116055951 de fecha 04/08/2021 relacionado con el contrato de interventoria 2021-2017 vinculado a su vez con el contrato de obra 2021-2024 
* SS 20213115976651 de fecha 04/08/2021 relacionado con el contrato de interventoria 20221-2018 vinculado a su vez con el contrato de obra 2021-2025
09/08/2021: No se aporta evidencia del avance de la gestión realizada para dar cumplimiento a la acción formulada</t>
    </r>
  </si>
  <si>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Interventoria
* Contratos 2021-2014 y 2021-2021: Acta de reunión de fecha 19/08/2021 (Incluye el tema de Requisitos previos para la suscripción del aca de inicio
* Contratos 2021-2015 y 2021-2022: Radicado Orfeo  20213116346951 y 20213116346981 de fecha 20/08/2021, ademas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SS  20213116056261 de fecha 04/08/2021 relacionado con el contrato de interventoria 20221-2013 vinculado a su vez con el contrato de obra 2021-2020 
Informe de señalización  sin fecha, donde se describen las acciones impleme ntadas respecto al contrato 2021-2022 con interentoria a través del contrato 2021-20215
SS 20213115974371 de fecha 03/08/2021 relacionado con el contrato de interventoria 20221-2016 vinculado a su vez con el contrato de obra 2021-2023 
SS 20213116055901  y 20213116054951 fecha 04/08/2021 relacionado con el contrato de interventoria 20221-2017 vinculado a su vez con el contrato de obra 2021-2024 
SS  20213115976631  y 20213115976641 fecha 03/08/2021 relacionado con el contrato de interventoria 20221-2018 vinculado a su vez con el contrato de obra 2021-2025 
09/08/2021: No se aporta evidencia del avance de la gestión realizada para dar cumplimiento a la acción formulada</t>
  </si>
  <si>
    <t>PLAN DE MEJORAMIENTO INSTITUCIONAL CORTE DICIEMBRE 2021</t>
  </si>
  <si>
    <t>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</si>
  <si>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La acción se programo para iniciar su ejecución en octubre</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</si>
  <si>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asi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</si>
  <si>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</si>
  <si>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05/01/2022: El proceso aporta como evidencia la justificación de la ejecució,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relaizado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Comite de Seguimiento No. 1 de fecha 11/08/2021 (Numeral 4)
* Contratos 2021-2017 y 2021-2024: No se aporta evidencia dentro del repositorio correspondiente
* Contratos 2021-2018 y 2021-2025: Acta de reunión del 18/08/2021 (Segundo parrafo)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</si>
  <si>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05/01/2022: El proceso aporta como evidencia la justificción del avance de la acción en los siguientes terminos: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Tecnico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</si>
  <si>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05/01/2022: Si bien se aporta como evidencia la justificación en los siguientes terminos: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comite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asi como tampoco se aporto la gestión realizada correspondiente a julio y agosto.
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asi como tampoco se aporto la gestión realizada correspondiente a julio.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</si>
  <si>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05/01/2022: El proceso aporta como evidencia la justificción del avance de la acción en los siguientes terminos: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</si>
  <si>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terminos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</si>
  <si>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</si>
  <si>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03/01/2022:  Se aporta como evidencia la presentación del lanzamiento del servicio de estacionamiento en via  asi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</si>
  <si>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biens objeto de devolución
3. Documentación soporte para establecer razones de la devolución de los bienes al almacen.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</si>
  <si>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06/01/2022: Se aporta como evidencia el pantallazo de reporte en SECOP, el acta de inicio y la minuta del contrato 2021-2516 suscrito en diciembre de 2021; asi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family val="2"/>
      </rPr>
      <t xml:space="preserve">No obstante no se identifica de manera clara dentro de este documento, el deber del contratista de </t>
    </r>
    <r>
      <rPr>
        <b/>
        <i/>
        <sz val="7"/>
        <color rgb="FF000000"/>
        <rFont val="Arial"/>
        <family val="2"/>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family val="2"/>
      </rPr>
      <t>". no se presenta evidencia o justificación que aclare lo observado por la OCI.</t>
    </r>
    <r>
      <rPr>
        <sz val="7"/>
        <color rgb="FF000000"/>
        <rFont val="Arial"/>
        <family val="2"/>
      </rPr>
      <t xml:space="preserve">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</si>
  <si>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2021-12-16</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</si>
  <si>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</si>
  <si>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</si>
  <si>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</si>
  <si>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</si>
  <si>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</si>
  <si>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2022-01-03</t>
  </si>
  <si>
    <t>2022-07-02</t>
  </si>
  <si>
    <t>REALIZAR 2 SEGUIMIENTOS CON LA OFICINA ASESORA DE PLANEACIÓN INSTITUCIONAL SOBRE LA RESPUESTA DE LA APROBACIÓN DE VIGENCIAS FUTURAS.</t>
  </si>
  <si>
    <t>(SEGUIMIENTO REALIZADO / SEGUIMIENTO PROGRAMADO) * 100</t>
  </si>
  <si>
    <t>REALIZAR MESAS DE TRABAJO MENSUAL PARA GARANTIZAR QUE LOS PROCESOS CONTRACTUALES DE LA INTERVENTORÍA SE ESTRUCTUREN DE MANERA OPORTUNA</t>
  </si>
  <si>
    <t>2022-12-15</t>
  </si>
  <si>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</si>
  <si>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</si>
  <si>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</si>
  <si>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</si>
  <si>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</si>
  <si>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</si>
  <si>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</si>
  <si>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t>2022-06-01</t>
  </si>
  <si>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</si>
  <si>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</si>
  <si>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</si>
  <si>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</si>
  <si>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</si>
  <si>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</si>
  <si>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</si>
  <si>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</si>
  <si>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</si>
  <si>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</si>
  <si>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</si>
  <si>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</si>
  <si>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</si>
  <si>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</si>
  <si>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</si>
  <si>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</si>
  <si>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</si>
  <si>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</si>
  <si>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</si>
  <si>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</si>
  <si>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</si>
  <si>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</si>
  <si>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</si>
  <si>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</si>
  <si>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</si>
  <si>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</si>
  <si>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</si>
  <si>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</si>
  <si>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2022-03-15</t>
  </si>
  <si>
    <t>SUBSECRETARÍA DE GESTIÓN CORPORATIVA - SUBSECRETARÍA DE SERVICIOS A LA CIUDADANÍA</t>
  </si>
  <si>
    <t xml:space="preserve">7/01/2022: Se entrega informe del desarrollo del sofware denominado "sistema de gestión contractual diseñado de acuerdo con los parametros exigidos por SIVICOF, con el fin de subsanar las debilidades que se venian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
8/11/2021:  Requerimientos al sistema de gestión contractual, solicitudes y respuestas a través de correo electronico
8/10/2021:  Reuniones de avances del boton de transparencia y sofware 5/10/2021;  reunion del 24/09/2021; seguimiento de los avances 20/09/2021;  documento de alcance con requerimientos  al Sofware.
8/09/2021:  Dirección de Contratación está implementado desde el 22 de febrero de 2021 el nuevo software creado en y con solicitd de desarrollo de requerimientos para atender  la accion establecida.
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</si>
  <si>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0701/2022: mesa de trabajo del 13/12/2021   entre las subsecretarías de gestión corporativa y gestión jurídica, Direccion de cobroma fin de revisar las inconsistencias presentadas  y realizar los respectivos ajustes. Sigue en ejecucion dada la periodicidad establecida.
7/12/2021:  mesa de trabajo del 24/11/2021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8/11/2021: Se realiza mesa de trabajo el 4/10/2021   con el siguiente orden del dia: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Reunion de seguimiento mensual de cartera  entre la Direccion de Cobro , Subsecretaria de Gestión Juridica,  Sub gestion juridica,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dia 2 de agosto se raliza mesa de trabajo con  Financiera, gestion de cobro,corporatira y gestion juridica, en la cual se analizaron los datos y cifras ,se establece plan de tranajo con respecto a las actividades de
prescripción y aplicaciones de la misma para los meses de mes de enero a junio de 2021. En ejecucion.
09/08/2021 Seguimiento Julie Martinez, el área no remite seguimiento. Las acciones se encuentra dentro del plazo de ejecución planificado.</t>
  </si>
  <si>
    <t>7/01/2022: Continua en ejecucion de acuerdo a la periodicidad, no se presenta para este periodo avance.
8/11/2021:   Primera mesa trismestral  cuyo orden del dia; 
1. Revisar el reporte generado de SIPROJ para efectos contables
2. Socialización de formato de conciliación SIPROJ 2021-3
8/10/2021: La accion quedo contemplada con periodicidad trimestral aun no es tiempo de reportar avances,
/9/2021.Sin avances
09/08/2021 Seguimiento Julie Martinez, el área no remite seguimiento. Las acciones se encuentra dentro del plazo de ejecución planificado.</t>
  </si>
  <si>
    <t>7/01/2022: Acta de seguimiento del 29/11/2021  cuyo orden del dia fue verificacion de auditoria y seguimiento al contingente.  Continua su ejecución.
8/11/2021:  Se aporta lista de asistencia al seguimiento de registro y califiacion de procesos , sin embargo no se aporta acta producto de dicho seguimiento. 
8/10/2021: Acta del 16/09/2021 "revision de procesos para la calificacon del Contingente  judicial"</t>
  </si>
  <si>
    <t xml:space="preserve">07/01/2022:  Reuniones para revisiones del procedimiento  PA05 - PR16  . Continua en ejecucion </t>
  </si>
  <si>
    <t>07/01/2022:  Reuniones para revisiones del procedimiento  PA05 - PR16  , Continua en ejecución</t>
  </si>
  <si>
    <t>06/01/2021 Seguimiento Julie Martinez  se evidencia el formato de conciliacion contable con codigo PA03-PR02-F01 con version 1.0 asociado al procedimiento PA03- PR02, el cual se encuentra publicado en la intranet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</si>
  <si>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actas de seguimiento del 17, 22  de septiembre, 8, 11 octubre.
08/11/2021 seguimiento  Julie Martinez no se remite seguimiento por parte del proceso sin embargo la accion se encuentra entre los plazos establecidos para su ejecucion. se recomienda al proceso realizar ejercicio de autocontrol</t>
  </si>
  <si>
    <t>Se evidencia el Procedimiento PA01-PR12  Gestión de Bienes e Inventarios - Ingresos, Egresos y Traslados De Almacén, version 4.0 donde se incorporan mecanismos de control de los bienes  que ingresan a la entidad en el sitio de utilización.
08/11/2021 seguimiento  Julie Martinez no se remite seguimiento por parte del proceso sin embargo la accion se encuentra entre los plazos establecidos para su ejecucion. se recomienda al proceso realizar ejercicio de autocontrol</t>
  </si>
  <si>
    <t>06/01/2021 Seguimiento Julie Martinez se eviedncia el  reporte  donde se incluye la casilla "Fecha de aplicación en SICON" del 2021 ,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</si>
  <si>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06/01/2021 Seguimiento Julie Martinez se eviedncia el acta del 29 de octubre del 2021 donde se realiza la capacitacion sobre deteriorio de cartera  y los soportes respectivos,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</si>
  <si>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</si>
  <si>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</si>
  <si>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el codigo fuente de la interfaz  y el comprobante de diario causacion de nomina con fecha 01/12/2021. se sugiere el cierre 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</si>
  <si>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de julie martinez se evidencia el acta de devolucion de elementos al almacen No54, 55 y 56 , los conceptos tecnicos elementos para reintegro No 54, 55 y 56, comunicados  CMF2050-20171913 -CVE-21.0652 y SEMA 20213226337271. Se sugiere el cierre de la actividad 
08/11/2021 seguimiento  Julie Martinez no se remite seguimiento por parte del proceso sin embargo la accion se encuentra entre los plazos establecidos para su ejecucion. se recomienda al proceso realizar ejercicio de autocontrol</t>
  </si>
  <si>
    <t>6/01/2022 seguimiento  Julie Martinez  se evidencia los informes remitidos por correo electronico de los meses junio, julio, agosto, septiembre, octubre, noviembre.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</si>
  <si>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circular No 24 del 2021 donde se remite los lineamientos para la gestion de paivos exigibles en la SDM.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</si>
  <si>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informa por el  area que se han realizado a la fecha dos reuniones de seguimiento a las obligaciones del contrato 2021-2164, las actas se encuentran en proceso de aprobacion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</si>
  <si>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informa por el  area que se han realizado a la fecha dos reuniones de seguimiento a las obligaciones del contrato 2021-2164, las actas se encuentran en proceso de aprobacion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</si>
  <si>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informa por el  area que se  han realizado a la fecha dos seguimientos a las obligaciones del contrato 2021-2164, mediante una herramienta desarrollada por la Subdirección Administrativa, para la verificación de las tareas, de manera semanal  las actas se encuentran en proceso de aprobacion.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</si>
  <si>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el cronograma del comite tecnico de sostenibilidad contable y actas de reunion del 28 de junio,  31 de agosto,  21 de septiembre,  5 y 11 de noviembre,  3 de diciembre, y la resolucion No 93497 del 2021.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</si>
  <si>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7/01/2022: La DAC y la DIATT allegaron las evidencias del cumplimiento de la accion: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</si>
  <si>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</si>
  <si>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</si>
  <si>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liquidaciones,sin embargo se recomienda actas producto de las mesas de trabajo bimestrales.
8/10/2021:  Reuniones de seguimiento a liquidaciones;mesa de trabajo  co n analisis de liquidaciones priorizadas.
8/09/2021: Mesa de trabajo con el fin de adelantar  y dar prioridad a la liquidacion de contratos, se aportan evidencia de correos . </t>
  </si>
  <si>
    <t>SGC - SSC</t>
  </si>
  <si>
    <t xml:space="preserve">11/01/2022 Seguimiento Julie Martinez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</si>
</sst>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yyyy\-mm\-dd;@"/>
  </numFmts>
  <fonts count="36" x14ac:knownFonts="1">
    <font>
      <sz val="11"/>
      <color indexed="8"/>
      <name val="Calibri"/>
      <family val="2"/>
      <scheme val="minor"/>
    </font>
    <font>
      <sz val="11"/>
      <color theme="1"/>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amily val="2"/>
    </font>
    <font>
      <u/>
      <sz val="7"/>
      <color rgb="FF000000"/>
      <name val="Arial"/>
      <family val="2"/>
    </font>
    <font>
      <b/>
      <sz val="7"/>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8"/>
      <color indexed="8"/>
      <name val="Calibri"/>
      <family val="2"/>
      <scheme val="minor"/>
    </font>
    <font>
      <sz val="7"/>
      <color rgb="FF000000"/>
      <name val="Arial"/>
      <family val="2"/>
    </font>
    <font>
      <sz val="7"/>
      <color theme="1"/>
      <name val="Arial"/>
      <family val="2"/>
    </font>
  </fonts>
  <fills count="14">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7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style="thin">
        <color rgb="FF000000"/>
      </right>
      <top style="thin">
        <color rgb="FF000000"/>
      </top>
      <bottom/>
      <diagonal/>
    </border>
    <border>
      <left/>
      <right/>
      <top/>
      <bottom style="thin">
        <color theme="4" tint="0.39997558519241921"/>
      </bottom>
      <diagonal/>
    </border>
    <border>
      <left/>
      <right/>
      <top style="thin">
        <color theme="4" tint="0.3999755851924192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bottom/>
      <diagonal/>
    </border>
  </borders>
  <cellStyleXfs count="3">
    <xf numFmtId="0" fontId="0" fillId="0" borderId="0"/>
    <xf numFmtId="9" fontId="7" fillId="0" borderId="0" applyFont="0" applyFill="0" applyBorder="0" applyAlignment="0" applyProtection="0"/>
    <xf numFmtId="41" fontId="7" fillId="0" borderId="0" applyFont="0" applyFill="0" applyBorder="0" applyAlignment="0" applyProtection="0"/>
  </cellStyleXfs>
  <cellXfs count="241">
    <xf numFmtId="0" fontId="0" fillId="0" borderId="0" xfId="0"/>
    <xf numFmtId="0" fontId="3" fillId="0" borderId="0" xfId="0" applyFont="1" applyAlignment="1">
      <alignment horizontal="center"/>
    </xf>
    <xf numFmtId="0" fontId="4" fillId="3" borderId="1" xfId="0" applyFont="1" applyFill="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left" vertical="center"/>
    </xf>
    <xf numFmtId="10" fontId="0" fillId="0" borderId="0" xfId="1" applyNumberFormat="1" applyFont="1"/>
    <xf numFmtId="0" fontId="8" fillId="4" borderId="2" xfId="0" applyFont="1" applyFill="1" applyBorder="1" applyAlignment="1" applyProtection="1">
      <alignment horizontal="center" vertical="center" wrapText="1"/>
    </xf>
    <xf numFmtId="164" fontId="8" fillId="4" borderId="2" xfId="0" applyNumberFormat="1" applyFont="1" applyFill="1" applyBorder="1" applyAlignment="1" applyProtection="1">
      <alignment horizontal="center" vertical="center" wrapText="1"/>
    </xf>
    <xf numFmtId="0" fontId="0" fillId="0" borderId="0" xfId="0" pivotButton="1"/>
    <xf numFmtId="0" fontId="0" fillId="0" borderId="0" xfId="0" applyNumberFormat="1"/>
    <xf numFmtId="0" fontId="0" fillId="0" borderId="0" xfId="0" applyAlignment="1">
      <alignment horizontal="center" vertical="center"/>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10" fillId="0" borderId="2" xfId="0" applyFont="1" applyFill="1" applyBorder="1" applyAlignment="1">
      <alignment horizontal="left" vertical="center" wrapText="1"/>
    </xf>
    <xf numFmtId="0" fontId="0" fillId="0" borderId="0" xfId="0" applyFill="1"/>
    <xf numFmtId="14" fontId="5" fillId="0" borderId="1" xfId="0" applyNumberFormat="1" applyFont="1" applyFill="1" applyBorder="1" applyAlignment="1">
      <alignment horizontal="center" vertical="center"/>
    </xf>
    <xf numFmtId="0" fontId="5" fillId="0" borderId="1" xfId="0" applyFont="1" applyFill="1" applyBorder="1" applyAlignment="1">
      <alignment horizontal="left" vertical="center"/>
    </xf>
    <xf numFmtId="0" fontId="4" fillId="3" borderId="1" xfId="0" applyFont="1" applyFill="1" applyBorder="1" applyAlignment="1">
      <alignment horizontal="center" vertical="center" wrapText="1"/>
    </xf>
    <xf numFmtId="1" fontId="9" fillId="0" borderId="2" xfId="2" applyNumberFormat="1" applyFont="1" applyFill="1" applyBorder="1" applyAlignment="1">
      <alignment horizontal="center" vertical="center"/>
    </xf>
    <xf numFmtId="0" fontId="11"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0" fontId="0" fillId="0" borderId="0" xfId="0" applyAlignment="1">
      <alignment horizontal="left" indent="1"/>
    </xf>
    <xf numFmtId="0" fontId="14" fillId="0" borderId="20" xfId="0" applyFont="1" applyBorder="1"/>
    <xf numFmtId="0" fontId="14" fillId="0" borderId="0" xfId="0" applyFont="1"/>
    <xf numFmtId="0" fontId="16" fillId="7" borderId="21" xfId="0" applyFont="1" applyFill="1" applyBorder="1"/>
    <xf numFmtId="0" fontId="15" fillId="0" borderId="0" xfId="0" applyFont="1"/>
    <xf numFmtId="0" fontId="16" fillId="0" borderId="22" xfId="0" applyNumberFormat="1" applyFont="1" applyBorder="1"/>
    <xf numFmtId="0" fontId="15" fillId="0" borderId="20" xfId="0" applyNumberFormat="1" applyFont="1" applyBorder="1"/>
    <xf numFmtId="0" fontId="16" fillId="7" borderId="23" xfId="0" applyNumberFormat="1" applyFont="1" applyFill="1" applyBorder="1"/>
    <xf numFmtId="0" fontId="15" fillId="0" borderId="20" xfId="0" applyFont="1" applyBorder="1" applyAlignment="1">
      <alignment horizontal="left"/>
    </xf>
    <xf numFmtId="0" fontId="15" fillId="0" borderId="17" xfId="0" applyNumberFormat="1" applyFont="1" applyBorder="1"/>
    <xf numFmtId="0" fontId="15" fillId="0" borderId="18" xfId="0" applyNumberFormat="1" applyFont="1" applyBorder="1"/>
    <xf numFmtId="0" fontId="16" fillId="7" borderId="19" xfId="0" applyNumberFormat="1" applyFont="1" applyFill="1" applyBorder="1"/>
    <xf numFmtId="0" fontId="15" fillId="0" borderId="0" xfId="0" applyFont="1" applyAlignment="1">
      <alignment horizontal="left"/>
    </xf>
    <xf numFmtId="0" fontId="15" fillId="0" borderId="0" xfId="0" applyNumberFormat="1" applyFont="1"/>
    <xf numFmtId="0" fontId="14" fillId="9" borderId="7" xfId="0" applyFont="1" applyFill="1" applyBorder="1"/>
    <xf numFmtId="0" fontId="15" fillId="9" borderId="11" xfId="0" applyFont="1" applyFill="1" applyBorder="1" applyAlignment="1">
      <alignment horizontal="center"/>
    </xf>
    <xf numFmtId="0" fontId="15" fillId="9" borderId="10" xfId="0" applyFont="1" applyFill="1" applyBorder="1" applyAlignment="1">
      <alignment horizontal="center"/>
    </xf>
    <xf numFmtId="0" fontId="15" fillId="9" borderId="0" xfId="0" applyFont="1" applyFill="1"/>
    <xf numFmtId="0" fontId="16" fillId="7" borderId="28" xfId="0" applyFont="1" applyFill="1" applyBorder="1"/>
    <xf numFmtId="0" fontId="16" fillId="7" borderId="24" xfId="0" applyFont="1" applyFill="1" applyBorder="1"/>
    <xf numFmtId="0" fontId="16" fillId="7" borderId="16" xfId="0" applyFont="1" applyFill="1" applyBorder="1"/>
    <xf numFmtId="0" fontId="16" fillId="10" borderId="25" xfId="0" applyFont="1" applyFill="1" applyBorder="1" applyAlignment="1">
      <alignment horizontal="left"/>
    </xf>
    <xf numFmtId="0" fontId="16" fillId="10" borderId="29" xfId="0" applyNumberFormat="1" applyFont="1" applyFill="1" applyBorder="1"/>
    <xf numFmtId="0" fontId="16" fillId="10" borderId="22" xfId="0" applyNumberFormat="1" applyFont="1" applyFill="1" applyBorder="1"/>
    <xf numFmtId="0" fontId="16" fillId="9" borderId="26" xfId="0" applyFont="1" applyFill="1" applyBorder="1" applyAlignment="1">
      <alignment horizontal="left" indent="1"/>
    </xf>
    <xf numFmtId="0" fontId="16" fillId="9" borderId="30" xfId="0" applyNumberFormat="1" applyFont="1" applyFill="1" applyBorder="1"/>
    <xf numFmtId="0" fontId="16" fillId="9" borderId="27" xfId="0" applyNumberFormat="1" applyFont="1" applyFill="1" applyBorder="1"/>
    <xf numFmtId="0" fontId="17" fillId="9" borderId="26" xfId="0" applyFont="1" applyFill="1" applyBorder="1" applyAlignment="1">
      <alignment horizontal="right"/>
    </xf>
    <xf numFmtId="0" fontId="17" fillId="9" borderId="30" xfId="0" applyNumberFormat="1" applyFont="1" applyFill="1" applyBorder="1"/>
    <xf numFmtId="0" fontId="17" fillId="9" borderId="27" xfId="0" applyNumberFormat="1" applyFont="1" applyFill="1" applyBorder="1"/>
    <xf numFmtId="0" fontId="14" fillId="6" borderId="31" xfId="0" applyFont="1" applyFill="1" applyBorder="1" applyAlignment="1">
      <alignment horizontal="center" vertical="center"/>
    </xf>
    <xf numFmtId="0" fontId="14" fillId="6" borderId="32" xfId="0" applyFont="1" applyFill="1" applyBorder="1" applyAlignment="1">
      <alignment horizontal="center" vertical="center"/>
    </xf>
    <xf numFmtId="0" fontId="14" fillId="6" borderId="33" xfId="0" applyFont="1" applyFill="1" applyBorder="1" applyAlignment="1">
      <alignment horizontal="center" vertical="center"/>
    </xf>
    <xf numFmtId="0" fontId="15" fillId="9" borderId="34" xfId="0" applyFont="1" applyFill="1" applyBorder="1"/>
    <xf numFmtId="0" fontId="15" fillId="9" borderId="26" xfId="0" applyFont="1" applyFill="1" applyBorder="1"/>
    <xf numFmtId="0" fontId="15" fillId="9" borderId="36" xfId="0" applyFont="1" applyFill="1" applyBorder="1"/>
    <xf numFmtId="41" fontId="15" fillId="9" borderId="38" xfId="2" applyFont="1" applyFill="1" applyBorder="1" applyAlignment="1">
      <alignment horizontal="center"/>
    </xf>
    <xf numFmtId="0" fontId="15" fillId="9" borderId="30" xfId="0" applyFont="1" applyFill="1" applyBorder="1" applyAlignment="1">
      <alignment horizontal="center"/>
    </xf>
    <xf numFmtId="0" fontId="15" fillId="9" borderId="39" xfId="0" applyFont="1" applyFill="1" applyBorder="1" applyAlignment="1">
      <alignment horizontal="center"/>
    </xf>
    <xf numFmtId="0" fontId="15" fillId="9" borderId="38" xfId="0" applyFont="1" applyFill="1" applyBorder="1" applyAlignment="1">
      <alignment horizontal="center"/>
    </xf>
    <xf numFmtId="0" fontId="15" fillId="6" borderId="31" xfId="0" applyFont="1" applyFill="1" applyBorder="1"/>
    <xf numFmtId="0" fontId="14" fillId="6" borderId="32" xfId="0" applyFont="1" applyFill="1" applyBorder="1" applyAlignment="1">
      <alignment horizontal="center"/>
    </xf>
    <xf numFmtId="0" fontId="14" fillId="6" borderId="33" xfId="0" applyFont="1" applyFill="1" applyBorder="1" applyAlignment="1">
      <alignment horizontal="center"/>
    </xf>
    <xf numFmtId="0" fontId="14" fillId="9" borderId="34" xfId="0" applyFont="1" applyFill="1" applyBorder="1"/>
    <xf numFmtId="41" fontId="15" fillId="9" borderId="35" xfId="2" applyFont="1" applyFill="1" applyBorder="1" applyAlignment="1">
      <alignment horizontal="center" vertical="center"/>
    </xf>
    <xf numFmtId="0" fontId="14" fillId="9" borderId="36" xfId="0" applyFont="1" applyFill="1" applyBorder="1"/>
    <xf numFmtId="0" fontId="15" fillId="9" borderId="37" xfId="0" applyFont="1" applyFill="1" applyBorder="1" applyAlignment="1">
      <alignment horizontal="center"/>
    </xf>
    <xf numFmtId="0" fontId="15" fillId="0" borderId="0" xfId="0" applyFont="1" applyAlignment="1"/>
    <xf numFmtId="9" fontId="15" fillId="0" borderId="2" xfId="1" applyFont="1" applyBorder="1" applyAlignment="1">
      <alignment horizontal="center" vertical="center"/>
    </xf>
    <xf numFmtId="9" fontId="15" fillId="6" borderId="2" xfId="1" applyFont="1" applyFill="1" applyBorder="1" applyAlignment="1">
      <alignment horizontal="center"/>
    </xf>
    <xf numFmtId="14" fontId="15" fillId="9" borderId="35" xfId="0" applyNumberFormat="1" applyFont="1" applyFill="1" applyBorder="1" applyAlignment="1">
      <alignment horizontal="left"/>
    </xf>
    <xf numFmtId="14" fontId="15" fillId="9" borderId="27" xfId="0" applyNumberFormat="1" applyFont="1" applyFill="1" applyBorder="1" applyAlignment="1">
      <alignment horizontal="left"/>
    </xf>
    <xf numFmtId="14" fontId="15" fillId="9" borderId="37" xfId="0" applyNumberFormat="1" applyFont="1" applyFill="1" applyBorder="1" applyAlignment="1">
      <alignment horizontal="left"/>
    </xf>
    <xf numFmtId="0" fontId="17" fillId="9" borderId="26" xfId="0" applyFont="1" applyFill="1" applyBorder="1" applyAlignment="1">
      <alignment horizontal="right" vertical="center"/>
    </xf>
    <xf numFmtId="0" fontId="17" fillId="9" borderId="30" xfId="0" applyNumberFormat="1" applyFont="1" applyFill="1" applyBorder="1" applyAlignment="1">
      <alignment vertical="center"/>
    </xf>
    <xf numFmtId="0" fontId="17" fillId="9" borderId="27" xfId="0" applyNumberFormat="1" applyFont="1" applyFill="1" applyBorder="1" applyAlignment="1">
      <alignment vertical="center"/>
    </xf>
    <xf numFmtId="0" fontId="15" fillId="9" borderId="11" xfId="0" applyFont="1" applyFill="1" applyBorder="1"/>
    <xf numFmtId="0" fontId="15" fillId="9" borderId="27" xfId="0" applyFont="1" applyFill="1" applyBorder="1"/>
    <xf numFmtId="0" fontId="15" fillId="9" borderId="26" xfId="0" applyFont="1" applyFill="1" applyBorder="1" applyAlignment="1">
      <alignment horizontal="center"/>
    </xf>
    <xf numFmtId="41" fontId="15" fillId="9" borderId="30" xfId="2" applyFont="1" applyFill="1" applyBorder="1" applyAlignment="1">
      <alignment horizontal="center"/>
    </xf>
    <xf numFmtId="0" fontId="15" fillId="9" borderId="24" xfId="0" applyFont="1" applyFill="1" applyBorder="1"/>
    <xf numFmtId="0" fontId="15" fillId="9" borderId="24" xfId="0" applyFont="1" applyFill="1" applyBorder="1" applyAlignment="1">
      <alignment horizontal="center"/>
    </xf>
    <xf numFmtId="41" fontId="15" fillId="9" borderId="24" xfId="2" applyFont="1" applyFill="1" applyBorder="1" applyAlignment="1">
      <alignment horizontal="center"/>
    </xf>
    <xf numFmtId="14" fontId="15" fillId="9" borderId="24" xfId="0" applyNumberFormat="1" applyFont="1" applyFill="1" applyBorder="1"/>
    <xf numFmtId="0" fontId="16" fillId="7" borderId="44" xfId="0" applyFont="1" applyFill="1" applyBorder="1" applyAlignment="1">
      <alignment horizontal="left"/>
    </xf>
    <xf numFmtId="0" fontId="16" fillId="7" borderId="45" xfId="0" applyNumberFormat="1" applyFont="1" applyFill="1" applyBorder="1"/>
    <xf numFmtId="0" fontId="16" fillId="7" borderId="46" xfId="0" applyNumberFormat="1" applyFont="1" applyFill="1" applyBorder="1"/>
    <xf numFmtId="0" fontId="20" fillId="0" borderId="24" xfId="0" applyFont="1" applyBorder="1"/>
    <xf numFmtId="0" fontId="15" fillId="0" borderId="24" xfId="0" applyFont="1" applyBorder="1"/>
    <xf numFmtId="0" fontId="15" fillId="0" borderId="24" xfId="0" applyFont="1" applyBorder="1" applyAlignment="1">
      <alignment horizontal="justify" wrapText="1"/>
    </xf>
    <xf numFmtId="0" fontId="15" fillId="0" borderId="24" xfId="0" applyFont="1" applyBorder="1" applyAlignment="1">
      <alignment horizontal="justify"/>
    </xf>
    <xf numFmtId="0" fontId="15" fillId="0" borderId="24" xfId="0" applyFont="1" applyBorder="1" applyAlignment="1">
      <alignment wrapText="1"/>
    </xf>
    <xf numFmtId="0" fontId="14" fillId="0" borderId="24" xfId="0" applyFont="1" applyBorder="1" applyAlignment="1">
      <alignment horizontal="center"/>
    </xf>
    <xf numFmtId="0" fontId="15" fillId="0" borderId="2" xfId="0" applyFont="1" applyBorder="1" applyAlignment="1">
      <alignment horizontal="center" vertical="center"/>
    </xf>
    <xf numFmtId="0" fontId="13" fillId="0" borderId="1" xfId="0" applyFont="1" applyFill="1" applyBorder="1" applyAlignment="1">
      <alignment horizontal="left" vertical="center"/>
    </xf>
    <xf numFmtId="9" fontId="15" fillId="11" borderId="2" xfId="1" applyFont="1" applyFill="1" applyBorder="1" applyAlignment="1">
      <alignment horizontal="center" vertical="center"/>
    </xf>
    <xf numFmtId="0" fontId="15" fillId="0" borderId="2" xfId="0" applyFont="1" applyBorder="1" applyAlignment="1">
      <alignment horizontal="justify" vertical="center" wrapText="1"/>
    </xf>
    <xf numFmtId="0" fontId="14" fillId="6" borderId="2" xfId="0" applyFont="1" applyFill="1" applyBorder="1" applyAlignment="1">
      <alignment horizontal="center"/>
    </xf>
    <xf numFmtId="0" fontId="15" fillId="6" borderId="2" xfId="0" applyFont="1" applyFill="1" applyBorder="1" applyAlignment="1">
      <alignment horizontal="center"/>
    </xf>
    <xf numFmtId="0" fontId="10" fillId="0" borderId="2" xfId="0" applyFont="1" applyFill="1" applyBorder="1" applyAlignment="1">
      <alignment horizontal="center" vertical="center"/>
    </xf>
    <xf numFmtId="0" fontId="14" fillId="6" borderId="0" xfId="0" applyFont="1" applyFill="1" applyBorder="1" applyAlignment="1">
      <alignment horizontal="center"/>
    </xf>
    <xf numFmtId="41" fontId="15" fillId="9" borderId="0" xfId="2" applyFont="1" applyFill="1" applyBorder="1" applyAlignment="1">
      <alignment horizontal="center" vertical="center"/>
    </xf>
    <xf numFmtId="0" fontId="15" fillId="9" borderId="0" xfId="0" applyFont="1" applyFill="1" applyBorder="1" applyAlignment="1">
      <alignment horizontal="center"/>
    </xf>
    <xf numFmtId="0" fontId="14" fillId="6" borderId="0" xfId="0" applyFont="1" applyFill="1" applyBorder="1" applyAlignment="1">
      <alignment horizontal="center" vertical="center"/>
    </xf>
    <xf numFmtId="14" fontId="15" fillId="9" borderId="0" xfId="0" applyNumberFormat="1" applyFont="1" applyFill="1" applyBorder="1" applyAlignment="1">
      <alignment horizontal="left"/>
    </xf>
    <xf numFmtId="0" fontId="15" fillId="9" borderId="0" xfId="0" applyFont="1" applyFill="1" applyBorder="1"/>
    <xf numFmtId="14" fontId="15" fillId="9" borderId="0" xfId="0" applyNumberFormat="1" applyFont="1" applyFill="1" applyBorder="1"/>
    <xf numFmtId="0" fontId="14" fillId="0" borderId="0" xfId="0" applyFont="1" applyBorder="1" applyAlignment="1">
      <alignment horizontal="center"/>
    </xf>
    <xf numFmtId="0" fontId="15" fillId="0" borderId="0" xfId="0" applyFont="1" applyBorder="1"/>
    <xf numFmtId="0" fontId="15" fillId="0" borderId="0" xfId="0" applyFont="1" applyBorder="1" applyAlignment="1">
      <alignment horizontal="justify" vertical="center" wrapText="1"/>
    </xf>
    <xf numFmtId="0" fontId="15" fillId="0" borderId="0" xfId="0" applyFont="1" applyBorder="1" applyAlignment="1">
      <alignment horizontal="justify"/>
    </xf>
    <xf numFmtId="0" fontId="15" fillId="0" borderId="0" xfId="0" applyFont="1" applyBorder="1" applyAlignment="1">
      <alignment horizontal="left" vertical="center"/>
    </xf>
    <xf numFmtId="0" fontId="15" fillId="0" borderId="0" xfId="0" applyFont="1" applyBorder="1" applyAlignment="1">
      <alignment horizontal="justify" wrapText="1"/>
    </xf>
    <xf numFmtId="0" fontId="15" fillId="0" borderId="0" xfId="0" applyFont="1" applyBorder="1" applyAlignment="1">
      <alignment wrapText="1"/>
    </xf>
    <xf numFmtId="0" fontId="15" fillId="0" borderId="0" xfId="0" applyFont="1" applyBorder="1" applyAlignment="1">
      <alignment horizontal="justify" vertical="top" wrapText="1"/>
    </xf>
    <xf numFmtId="0" fontId="15" fillId="11" borderId="24" xfId="0" applyFont="1" applyFill="1" applyBorder="1"/>
    <xf numFmtId="0" fontId="3" fillId="0" borderId="0" xfId="0" applyFont="1" applyAlignment="1">
      <alignment horizontal="left"/>
    </xf>
    <xf numFmtId="0" fontId="4" fillId="3" borderId="53" xfId="0" applyFont="1" applyFill="1" applyBorder="1" applyAlignment="1">
      <alignment horizontal="center" vertical="center"/>
    </xf>
    <xf numFmtId="0" fontId="4" fillId="8" borderId="53" xfId="0" applyFont="1" applyFill="1" applyBorder="1" applyAlignment="1">
      <alignment horizontal="center" vertical="center"/>
    </xf>
    <xf numFmtId="0" fontId="6" fillId="0" borderId="2" xfId="0" applyFont="1" applyFill="1" applyBorder="1" applyAlignment="1">
      <alignment horizontal="left" vertical="center"/>
    </xf>
    <xf numFmtId="0" fontId="5" fillId="0" borderId="2" xfId="0" applyFont="1" applyFill="1" applyBorder="1" applyAlignment="1">
      <alignment horizontal="left" vertical="center"/>
    </xf>
    <xf numFmtId="0" fontId="0" fillId="13" borderId="0" xfId="0" applyNumberFormat="1" applyFill="1"/>
    <xf numFmtId="0" fontId="21" fillId="0" borderId="0" xfId="0" applyNumberFormat="1" applyFont="1"/>
    <xf numFmtId="0" fontId="15" fillId="0" borderId="2" xfId="0" applyFont="1" applyBorder="1" applyAlignment="1">
      <alignment horizontal="center" vertical="center" wrapText="1"/>
    </xf>
    <xf numFmtId="10" fontId="15" fillId="0" borderId="2" xfId="1" applyNumberFormat="1" applyFont="1" applyBorder="1" applyAlignment="1">
      <alignment horizontal="center" vertical="center"/>
    </xf>
    <xf numFmtId="10" fontId="18" fillId="11" borderId="2" xfId="1" applyNumberFormat="1" applyFont="1" applyFill="1" applyBorder="1" applyAlignment="1">
      <alignment horizontal="center" vertical="center"/>
    </xf>
    <xf numFmtId="0" fontId="11" fillId="0" borderId="0" xfId="0" applyFont="1"/>
    <xf numFmtId="0" fontId="24" fillId="13" borderId="0" xfId="0" applyFont="1" applyFill="1"/>
    <xf numFmtId="0" fontId="0" fillId="0" borderId="0" xfId="0" applyAlignment="1">
      <alignment vertical="center" wrapText="1"/>
    </xf>
    <xf numFmtId="0" fontId="24" fillId="0" borderId="0" xfId="0" applyFont="1" applyAlignment="1">
      <alignment horizontal="left" wrapText="1"/>
    </xf>
    <xf numFmtId="0" fontId="24" fillId="0" borderId="0" xfId="0" applyFont="1" applyAlignment="1">
      <alignment wrapText="1"/>
    </xf>
    <xf numFmtId="0" fontId="25" fillId="5" borderId="0" xfId="0" applyFont="1" applyFill="1" applyAlignment="1">
      <alignment horizontal="left"/>
    </xf>
    <xf numFmtId="0" fontId="25" fillId="12" borderId="0" xfId="0" applyFont="1" applyFill="1" applyAlignment="1">
      <alignment horizontal="left"/>
    </xf>
    <xf numFmtId="0" fontId="25" fillId="13" borderId="0" xfId="0" applyFont="1" applyFill="1" applyAlignment="1">
      <alignment horizontal="left"/>
    </xf>
    <xf numFmtId="0" fontId="25" fillId="0" borderId="0" xfId="0" applyFont="1" applyFill="1" applyAlignment="1">
      <alignment horizontal="left"/>
    </xf>
    <xf numFmtId="0" fontId="0" fillId="0" borderId="0" xfId="0" applyNumberFormat="1" applyFill="1"/>
    <xf numFmtId="0" fontId="27" fillId="0" borderId="1" xfId="0" applyFont="1" applyFill="1" applyBorder="1" applyAlignment="1">
      <alignment horizontal="left" vertical="center"/>
    </xf>
    <xf numFmtId="0" fontId="26" fillId="0" borderId="0" xfId="0" applyFont="1" applyAlignment="1">
      <alignment vertical="center" wrapText="1"/>
    </xf>
    <xf numFmtId="0" fontId="5" fillId="0" borderId="2" xfId="0" applyFont="1" applyFill="1" applyBorder="1" applyAlignment="1">
      <alignment horizontal="center" vertical="center"/>
    </xf>
    <xf numFmtId="0" fontId="10" fillId="0" borderId="1" xfId="0" applyFont="1" applyFill="1" applyBorder="1" applyAlignment="1">
      <alignment horizontal="left" vertical="center"/>
    </xf>
    <xf numFmtId="0" fontId="0" fillId="0" borderId="0" xfId="0" applyAlignment="1">
      <alignment horizontal="left" wrapText="1" indent="1"/>
    </xf>
    <xf numFmtId="0" fontId="15" fillId="0" borderId="2" xfId="0" applyFont="1" applyBorder="1" applyAlignment="1">
      <alignment horizontal="justify" vertical="center" wrapText="1"/>
    </xf>
    <xf numFmtId="0" fontId="31" fillId="7" borderId="55" xfId="0" applyFont="1" applyFill="1" applyBorder="1" applyAlignment="1">
      <alignment horizontal="left"/>
    </xf>
    <xf numFmtId="0" fontId="31" fillId="0" borderId="0" xfId="0" applyFont="1" applyAlignment="1">
      <alignment horizontal="left" indent="1"/>
    </xf>
    <xf numFmtId="10" fontId="15" fillId="0" borderId="64" xfId="1" applyNumberFormat="1" applyFont="1" applyBorder="1" applyAlignment="1">
      <alignment horizontal="center" vertical="center"/>
    </xf>
    <xf numFmtId="10" fontId="15" fillId="0" borderId="64" xfId="0" applyNumberFormat="1" applyFont="1" applyBorder="1" applyAlignment="1">
      <alignment horizontal="center" vertical="center"/>
    </xf>
    <xf numFmtId="0" fontId="15" fillId="0" borderId="61" xfId="0" applyFont="1" applyBorder="1" applyAlignment="1">
      <alignment horizontal="justify" vertical="center" wrapText="1"/>
    </xf>
    <xf numFmtId="0" fontId="15" fillId="0" borderId="66" xfId="0" applyFont="1" applyBorder="1" applyAlignment="1">
      <alignment horizontal="center" vertical="center"/>
    </xf>
    <xf numFmtId="9" fontId="15" fillId="0" borderId="66" xfId="1" applyFont="1" applyBorder="1" applyAlignment="1">
      <alignment horizontal="center" vertical="center"/>
    </xf>
    <xf numFmtId="10" fontId="15" fillId="0" borderId="66" xfId="1" applyNumberFormat="1" applyFont="1" applyBorder="1" applyAlignment="1">
      <alignment horizontal="center" vertical="center"/>
    </xf>
    <xf numFmtId="10" fontId="15" fillId="0" borderId="67" xfId="0" applyNumberFormat="1" applyFont="1" applyBorder="1" applyAlignment="1">
      <alignment horizontal="center" vertical="center"/>
    </xf>
    <xf numFmtId="0" fontId="0" fillId="0" borderId="56" xfId="0" applyBorder="1"/>
    <xf numFmtId="0" fontId="0" fillId="0" borderId="68" xfId="0" applyBorder="1"/>
    <xf numFmtId="0" fontId="11" fillId="0" borderId="68" xfId="0" applyFont="1" applyBorder="1"/>
    <xf numFmtId="0" fontId="24" fillId="13" borderId="57" xfId="0" applyFont="1" applyFill="1" applyBorder="1"/>
    <xf numFmtId="0" fontId="32" fillId="0" borderId="0" xfId="0" applyFont="1" applyAlignment="1">
      <alignment horizontal="center" vertical="center" wrapText="1"/>
    </xf>
    <xf numFmtId="0" fontId="31" fillId="6" borderId="54" xfId="0" applyFont="1" applyFill="1" applyBorder="1" applyAlignment="1">
      <alignment horizontal="left"/>
    </xf>
    <xf numFmtId="0" fontId="32" fillId="6" borderId="0" xfId="0" applyFont="1" applyFill="1"/>
    <xf numFmtId="9" fontId="0" fillId="0" borderId="0" xfId="1" applyFont="1"/>
    <xf numFmtId="9" fontId="32" fillId="6" borderId="0" xfId="1" applyFont="1" applyFill="1"/>
    <xf numFmtId="9" fontId="30" fillId="0" borderId="0" xfId="1" applyFont="1"/>
    <xf numFmtId="9" fontId="2" fillId="0" borderId="0" xfId="1" applyFont="1"/>
    <xf numFmtId="0" fontId="5" fillId="0" borderId="1" xfId="0" applyFont="1" applyFill="1" applyBorder="1" applyAlignment="1">
      <alignment horizontal="left" vertical="center" wrapText="1"/>
    </xf>
    <xf numFmtId="164" fontId="6" fillId="0" borderId="1" xfId="0" applyNumberFormat="1" applyFont="1" applyFill="1" applyBorder="1" applyAlignment="1">
      <alignment horizontal="left" vertical="center"/>
    </xf>
    <xf numFmtId="0" fontId="34" fillId="0" borderId="1" xfId="0" applyFont="1" applyBorder="1" applyAlignment="1">
      <alignment horizontal="left" vertical="center"/>
    </xf>
    <xf numFmtId="0" fontId="15" fillId="0" borderId="49" xfId="0" pivotButton="1" applyFont="1" applyBorder="1"/>
    <xf numFmtId="0" fontId="15" fillId="0" borderId="49" xfId="0" applyFont="1" applyBorder="1"/>
    <xf numFmtId="0" fontId="15" fillId="0" borderId="49" xfId="0" applyFont="1" applyBorder="1" applyAlignment="1">
      <alignment horizontal="left"/>
    </xf>
    <xf numFmtId="0" fontId="15" fillId="0" borderId="50" xfId="0" applyNumberFormat="1" applyFont="1" applyBorder="1"/>
    <xf numFmtId="0" fontId="15" fillId="0" borderId="52" xfId="0" applyFont="1" applyBorder="1" applyAlignment="1">
      <alignment horizontal="left"/>
    </xf>
    <xf numFmtId="0" fontId="15" fillId="0" borderId="51" xfId="0" applyNumberFormat="1" applyFont="1" applyBorder="1"/>
    <xf numFmtId="0" fontId="34" fillId="0" borderId="1" xfId="0" applyFont="1" applyFill="1" applyBorder="1" applyAlignment="1">
      <alignment horizontal="left" vertical="center"/>
    </xf>
    <xf numFmtId="14" fontId="5" fillId="0" borderId="1" xfId="0" applyNumberFormat="1" applyFont="1" applyFill="1" applyBorder="1" applyAlignment="1">
      <alignment horizontal="justify" vertical="top" wrapText="1"/>
    </xf>
    <xf numFmtId="0" fontId="5" fillId="0" borderId="1" xfId="0" applyFont="1" applyFill="1" applyBorder="1" applyAlignment="1">
      <alignment horizontal="justify" vertical="top" wrapText="1"/>
    </xf>
    <xf numFmtId="0" fontId="5" fillId="2" borderId="1" xfId="0" applyFont="1" applyFill="1" applyBorder="1" applyAlignment="1">
      <alignment horizontal="justify" vertical="top" wrapText="1"/>
    </xf>
    <xf numFmtId="1" fontId="9" fillId="2" borderId="2" xfId="2" applyNumberFormat="1" applyFont="1" applyFill="1" applyBorder="1" applyAlignment="1">
      <alignment horizontal="center" vertical="center"/>
    </xf>
    <xf numFmtId="0" fontId="5" fillId="2" borderId="2" xfId="0" applyFont="1" applyFill="1" applyBorder="1" applyAlignment="1">
      <alignment horizontal="center" vertical="center"/>
    </xf>
    <xf numFmtId="14" fontId="5" fillId="2" borderId="1" xfId="0" applyNumberFormat="1" applyFont="1" applyFill="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justify" vertical="center" wrapText="1"/>
    </xf>
    <xf numFmtId="0" fontId="5" fillId="0" borderId="2" xfId="0" applyFont="1" applyBorder="1" applyAlignment="1">
      <alignment horizontal="center" vertical="center"/>
    </xf>
    <xf numFmtId="0" fontId="5" fillId="0" borderId="2" xfId="0" applyFont="1" applyFill="1" applyBorder="1" applyAlignment="1">
      <alignment horizontal="left" vertical="center" wrapText="1"/>
    </xf>
    <xf numFmtId="0" fontId="0" fillId="0" borderId="0" xfId="0" applyAlignment="1">
      <alignment horizontal="left" indent="2"/>
    </xf>
    <xf numFmtId="0" fontId="35" fillId="0" borderId="1" xfId="0" applyFont="1" applyFill="1" applyBorder="1" applyAlignment="1">
      <alignment horizontal="left" vertical="center"/>
    </xf>
    <xf numFmtId="0" fontId="35" fillId="0" borderId="2" xfId="0" applyFont="1" applyFill="1" applyBorder="1" applyAlignment="1">
      <alignment horizontal="left" vertical="center"/>
    </xf>
    <xf numFmtId="164" fontId="35" fillId="0" borderId="1" xfId="0" applyNumberFormat="1" applyFont="1" applyFill="1" applyBorder="1" applyAlignment="1">
      <alignment horizontal="left" vertical="center"/>
    </xf>
    <xf numFmtId="0" fontId="35" fillId="0" borderId="2" xfId="0" applyFont="1" applyFill="1" applyBorder="1" applyAlignment="1">
      <alignment horizontal="left" vertical="center" wrapText="1"/>
    </xf>
    <xf numFmtId="1" fontId="35" fillId="0" borderId="2" xfId="2" applyNumberFormat="1" applyFont="1" applyFill="1" applyBorder="1" applyAlignment="1">
      <alignment horizontal="center" vertical="center"/>
    </xf>
    <xf numFmtId="0" fontId="35" fillId="0" borderId="2" xfId="0" applyFont="1" applyFill="1" applyBorder="1" applyAlignment="1">
      <alignment horizontal="center" vertical="center"/>
    </xf>
    <xf numFmtId="14" fontId="35" fillId="0" borderId="1" xfId="0" applyNumberFormat="1" applyFont="1" applyFill="1" applyBorder="1" applyAlignment="1">
      <alignment horizontal="center" vertical="center"/>
    </xf>
    <xf numFmtId="0" fontId="35" fillId="0" borderId="1" xfId="0" applyFont="1" applyFill="1" applyBorder="1" applyAlignment="1">
      <alignment horizontal="justify" vertical="top" wrapText="1"/>
    </xf>
    <xf numFmtId="0" fontId="1" fillId="0" borderId="0" xfId="0" applyFont="1" applyFill="1"/>
    <xf numFmtId="0" fontId="9" fillId="0" borderId="1" xfId="0" applyFont="1" applyFill="1" applyBorder="1" applyAlignment="1">
      <alignment horizontal="justify" vertical="top" wrapText="1"/>
    </xf>
    <xf numFmtId="0" fontId="34" fillId="0" borderId="69" xfId="0" applyFont="1" applyFill="1" applyBorder="1" applyAlignment="1">
      <alignment horizontal="left" vertical="center"/>
    </xf>
    <xf numFmtId="0" fontId="24" fillId="0" borderId="0" xfId="0" applyFont="1" applyAlignment="1">
      <alignment horizontal="left" wrapText="1"/>
    </xf>
    <xf numFmtId="0" fontId="26" fillId="0" borderId="0" xfId="0" applyFont="1" applyAlignment="1">
      <alignment horizontal="center" vertical="center" wrapText="1"/>
    </xf>
    <xf numFmtId="0" fontId="33" fillId="4" borderId="58" xfId="0" applyFont="1" applyFill="1" applyBorder="1" applyAlignment="1">
      <alignment horizontal="center"/>
    </xf>
    <xf numFmtId="0" fontId="33" fillId="4" borderId="59" xfId="0" applyFont="1" applyFill="1" applyBorder="1" applyAlignment="1">
      <alignment horizontal="center"/>
    </xf>
    <xf numFmtId="0" fontId="33" fillId="4" borderId="60" xfId="0" applyFont="1" applyFill="1" applyBorder="1" applyAlignment="1">
      <alignment horizontal="center"/>
    </xf>
    <xf numFmtId="0" fontId="14" fillId="6" borderId="62" xfId="0" applyFont="1" applyFill="1" applyBorder="1" applyAlignment="1">
      <alignment horizontal="center" vertical="center" wrapText="1"/>
    </xf>
    <xf numFmtId="0" fontId="14" fillId="6" borderId="63" xfId="0" applyFont="1" applyFill="1" applyBorder="1" applyAlignment="1">
      <alignment horizontal="center" vertical="center" wrapText="1"/>
    </xf>
    <xf numFmtId="0" fontId="15" fillId="0" borderId="61" xfId="0" applyFont="1" applyBorder="1" applyAlignment="1">
      <alignment horizontal="justify" vertical="center" wrapText="1"/>
    </xf>
    <xf numFmtId="0" fontId="15" fillId="0" borderId="2" xfId="0" applyFont="1" applyBorder="1" applyAlignment="1">
      <alignment horizontal="justify" vertical="center" wrapText="1"/>
    </xf>
    <xf numFmtId="0" fontId="14" fillId="6" borderId="40" xfId="0" applyFont="1" applyFill="1" applyBorder="1" applyAlignment="1">
      <alignment horizontal="center" wrapText="1"/>
    </xf>
    <xf numFmtId="0" fontId="14" fillId="6" borderId="3" xfId="0" applyFont="1" applyFill="1" applyBorder="1" applyAlignment="1">
      <alignment horizontal="center" wrapText="1"/>
    </xf>
    <xf numFmtId="0" fontId="14" fillId="6" borderId="4" xfId="0" applyFont="1" applyFill="1" applyBorder="1" applyAlignment="1">
      <alignment horizontal="center"/>
    </xf>
    <xf numFmtId="0" fontId="14" fillId="6" borderId="47" xfId="0" applyFont="1" applyFill="1" applyBorder="1" applyAlignment="1">
      <alignment horizontal="center"/>
    </xf>
    <xf numFmtId="0" fontId="14" fillId="6" borderId="48" xfId="0" applyFont="1" applyFill="1" applyBorder="1" applyAlignment="1">
      <alignment horizontal="center"/>
    </xf>
    <xf numFmtId="0" fontId="15" fillId="0" borderId="65" xfId="0" applyFont="1" applyBorder="1" applyAlignment="1">
      <alignment horizontal="justify" vertical="center" wrapText="1"/>
    </xf>
    <xf numFmtId="0" fontId="15" fillId="0" borderId="66" xfId="0" applyFont="1" applyBorder="1" applyAlignment="1">
      <alignment horizontal="justify" vertical="center" wrapText="1"/>
    </xf>
    <xf numFmtId="0" fontId="14" fillId="6" borderId="61" xfId="0" applyFont="1" applyFill="1" applyBorder="1" applyAlignment="1">
      <alignment horizontal="center" vertical="center"/>
    </xf>
    <xf numFmtId="0" fontId="14" fillId="6" borderId="2" xfId="0" applyFont="1" applyFill="1" applyBorder="1" applyAlignment="1">
      <alignment horizontal="center" vertical="center" wrapText="1"/>
    </xf>
    <xf numFmtId="0" fontId="14" fillId="6" borderId="2" xfId="0" applyFont="1" applyFill="1" applyBorder="1" applyAlignment="1">
      <alignment horizontal="center" vertical="center"/>
    </xf>
    <xf numFmtId="0" fontId="24" fillId="8" borderId="0" xfId="0" applyFont="1" applyFill="1" applyAlignment="1">
      <alignment horizontal="center" wrapText="1"/>
    </xf>
    <xf numFmtId="0" fontId="15" fillId="0" borderId="24" xfId="0" applyFont="1" applyBorder="1" applyAlignment="1">
      <alignment horizontal="justify" vertical="top" wrapText="1"/>
    </xf>
    <xf numFmtId="0" fontId="14" fillId="6" borderId="41" xfId="0" applyFont="1" applyFill="1" applyBorder="1" applyAlignment="1">
      <alignment horizontal="center"/>
    </xf>
    <xf numFmtId="0" fontId="14" fillId="6" borderId="42" xfId="0" applyFont="1" applyFill="1" applyBorder="1" applyAlignment="1">
      <alignment horizontal="center"/>
    </xf>
    <xf numFmtId="0" fontId="14" fillId="6" borderId="43" xfId="0" applyFont="1" applyFill="1" applyBorder="1" applyAlignment="1">
      <alignment horizontal="center"/>
    </xf>
    <xf numFmtId="41" fontId="15" fillId="9" borderId="24" xfId="2" applyFont="1" applyFill="1" applyBorder="1" applyAlignment="1">
      <alignment horizontal="center" vertical="center"/>
    </xf>
    <xf numFmtId="0" fontId="15" fillId="0" borderId="38" xfId="0" applyFont="1" applyBorder="1" applyAlignment="1">
      <alignment horizontal="justify" vertical="center" wrapText="1"/>
    </xf>
    <xf numFmtId="0" fontId="15" fillId="0" borderId="39" xfId="0" applyFont="1" applyBorder="1" applyAlignment="1">
      <alignment horizontal="justify" vertical="center" wrapText="1"/>
    </xf>
    <xf numFmtId="0" fontId="15" fillId="0" borderId="30" xfId="0" applyFont="1" applyBorder="1" applyAlignment="1">
      <alignment horizontal="justify" vertical="center" wrapText="1"/>
    </xf>
    <xf numFmtId="0" fontId="15" fillId="0" borderId="38" xfId="0" applyFont="1" applyBorder="1" applyAlignment="1">
      <alignment horizontal="left" vertical="center"/>
    </xf>
    <xf numFmtId="0" fontId="15" fillId="0" borderId="30" xfId="0" applyFont="1" applyBorder="1" applyAlignment="1">
      <alignment horizontal="left" vertical="center"/>
    </xf>
    <xf numFmtId="0" fontId="15" fillId="0" borderId="39" xfId="0" applyFont="1" applyBorder="1" applyAlignment="1">
      <alignment horizontal="left" vertical="center"/>
    </xf>
    <xf numFmtId="9" fontId="15" fillId="11" borderId="40" xfId="1" applyFont="1" applyFill="1" applyBorder="1" applyAlignment="1">
      <alignment horizontal="center" vertical="center"/>
    </xf>
    <xf numFmtId="9" fontId="15" fillId="11" borderId="3" xfId="1" applyFont="1" applyFill="1" applyBorder="1" applyAlignment="1">
      <alignment horizontal="center" vertical="center"/>
    </xf>
    <xf numFmtId="0" fontId="14" fillId="6" borderId="40"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5" xfId="0" applyFont="1" applyFill="1" applyBorder="1" applyAlignment="1">
      <alignment horizontal="center"/>
    </xf>
    <xf numFmtId="0" fontId="14" fillId="6" borderId="6" xfId="0" applyFont="1" applyFill="1" applyBorder="1" applyAlignment="1">
      <alignment horizontal="center"/>
    </xf>
    <xf numFmtId="0" fontId="15" fillId="0" borderId="15" xfId="0" applyFont="1" applyBorder="1" applyAlignment="1">
      <alignment horizontal="justify" wrapText="1"/>
    </xf>
    <xf numFmtId="0" fontId="15" fillId="0" borderId="9" xfId="0" applyFont="1" applyBorder="1" applyAlignment="1">
      <alignment horizontal="justify" wrapText="1"/>
    </xf>
    <xf numFmtId="0" fontId="15" fillId="0" borderId="12" xfId="0" applyFont="1" applyBorder="1" applyAlignment="1">
      <alignment horizontal="justify" wrapText="1"/>
    </xf>
    <xf numFmtId="0" fontId="15" fillId="0" borderId="8" xfId="0" applyFont="1" applyBorder="1" applyAlignment="1">
      <alignment horizontal="justify" wrapText="1"/>
    </xf>
    <xf numFmtId="0" fontId="16" fillId="7" borderId="14" xfId="0" applyFont="1" applyFill="1" applyBorder="1" applyAlignment="1">
      <alignment horizontal="center"/>
    </xf>
    <xf numFmtId="0" fontId="16" fillId="7" borderId="13" xfId="0" applyFont="1" applyFill="1" applyBorder="1" applyAlignment="1">
      <alignment horizontal="center"/>
    </xf>
  </cellXfs>
  <cellStyles count="3">
    <cellStyle name="Millares [0]" xfId="2" builtinId="6"/>
    <cellStyle name="Normal" xfId="0" builtinId="0"/>
    <cellStyle name="Porcentaje" xfId="1" builtinId="5"/>
  </cellStyles>
  <dxfs count="230">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readingOrder="0"/>
    </dxf>
    <dxf>
      <alignment wrapText="0" readingOrder="0"/>
    </dxf>
    <dxf>
      <alignment wrapText="1" readingOrder="0"/>
    </dxf>
    <dxf>
      <alignment horizontal="center" readingOrder="0"/>
    </dxf>
    <dxf>
      <alignment wrapText="1" readingOrder="0"/>
    </dxf>
    <dxf>
      <fill>
        <patternFill>
          <bgColor rgb="FF92D050"/>
        </patternFill>
      </fill>
    </dxf>
    <dxf>
      <fill>
        <patternFill>
          <bgColor rgb="FF92D050"/>
        </patternFill>
      </fill>
    </dxf>
    <dxf>
      <fill>
        <patternFill patternType="solid">
          <bgColor rgb="FFFFFF00"/>
        </patternFill>
      </fill>
    </dxf>
    <dxf>
      <fill>
        <patternFill patternType="solid">
          <bgColor rgb="FFFFFF00"/>
        </patternFill>
      </fill>
    </dxf>
    <dxf>
      <alignment wrapText="1"/>
    </dxf>
    <dxf>
      <alignment wrapText="1"/>
    </dxf>
    <dxf>
      <alignment wrapText="1"/>
    </dxf>
    <dxf>
      <alignment wrapText="1"/>
    </dxf>
    <dxf>
      <alignment wrapText="1"/>
    </dxf>
    <dxf>
      <alignment wrapText="1"/>
    </dxf>
    <dxf>
      <alignment wrapText="1"/>
    </dxf>
    <dxf>
      <alignment wrapText="1"/>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patternType="solid">
          <bgColor theme="9" tint="0.5999938962981048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
      <alignment horizontal="center" readingOrder="0"/>
    </dxf>
    <dxf>
      <alignment wrapText="1" readingOrder="0"/>
    </dxf>
    <dxf>
      <alignment wrapText="1" readingOrder="0"/>
    </dxf>
    <dxf>
      <alignment vertical="center" readingOrder="0"/>
    </dxf>
    <dxf>
      <alignment wrapText="1" readingOrder="0"/>
    </dxf>
    <dxf>
      <alignment wrapText="0"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a:t>
            </a:r>
          </a:p>
        </c:rich>
      </c:tx>
      <c:layout>
        <c:manualLayout>
          <c:xMode val="edge"/>
          <c:yMode val="edge"/>
          <c:x val="0.29230332895000255"/>
          <c:y val="3.1274266593862947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1D45-4C6B-A08D-461E2E61434D}"/>
              </c:ext>
            </c:extLst>
          </c:dPt>
          <c:dLbls>
            <c:dLbl>
              <c:idx val="0"/>
              <c:layout>
                <c:manualLayout>
                  <c:x val="5.6332973704728832E-2"/>
                  <c:y val="-5.10302237384891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C1-4A43-BAF2-A1F7DB76A5E1}"/>
                </c:ext>
              </c:extLst>
            </c:dLbl>
            <c:dLbl>
              <c:idx val="2"/>
              <c:layout>
                <c:manualLayout>
                  <c:x val="-4.0609143548366207E-3"/>
                  <c:y val="5.39887431345022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7.1535244697283652E-3"/>
                  <c:y val="-5.19677050227330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BC-47A5-899D-062857C8DB2B}"/>
                </c:ext>
              </c:extLst>
            </c:dLbl>
            <c:dLbl>
              <c:idx val="5"/>
              <c:layout>
                <c:manualLayout>
                  <c:x val="-4.7215483786799441E-2"/>
                  <c:y val="-9.243757679501156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2BC-47A5-899D-062857C8DB2B}"/>
                </c:ext>
              </c:extLst>
            </c:dLbl>
            <c:dLbl>
              <c:idx val="6"/>
              <c:layout>
                <c:manualLayout>
                  <c:x val="0"/>
                  <c:y val="1.831849116287042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6.6054289308811617E-2"/>
                  <c:y val="-7.39505652679661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dLbl>
              <c:idx val="12"/>
              <c:layout>
                <c:manualLayout>
                  <c:x val="0.13333333333333328"/>
                  <c:y val="-5.77195518002137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D45-4C6B-A08D-461E2E61434D}"/>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DINAMICA!$F$32:$F$41</c:f>
              <c:strCache>
                <c:ptCount val="10"/>
                <c:pt idx="0">
                  <c:v>SGC</c:v>
                </c:pt>
                <c:pt idx="1">
                  <c:v>SGM</c:v>
                </c:pt>
                <c:pt idx="2">
                  <c:v>SGJ</c:v>
                </c:pt>
                <c:pt idx="3">
                  <c:v>SSC </c:v>
                </c:pt>
                <c:pt idx="4">
                  <c:v>OAPI - SUBSECRETARIAS</c:v>
                </c:pt>
                <c:pt idx="5">
                  <c:v>SGJ - SGC</c:v>
                </c:pt>
                <c:pt idx="6">
                  <c:v>SGJ - SGM</c:v>
                </c:pt>
                <c:pt idx="7">
                  <c:v>SGM - SGC</c:v>
                </c:pt>
                <c:pt idx="8">
                  <c:v>SGM - DESPACHO</c:v>
                </c:pt>
                <c:pt idx="9">
                  <c:v>SGC - SSC</c:v>
                </c:pt>
              </c:strCache>
            </c:strRef>
          </c:cat>
          <c:val>
            <c:numRef>
              <c:f>DINAMICA!$G$32:$G$41</c:f>
              <c:numCache>
                <c:formatCode>General</c:formatCode>
                <c:ptCount val="10"/>
                <c:pt idx="0">
                  <c:v>5</c:v>
                </c:pt>
                <c:pt idx="1">
                  <c:v>5</c:v>
                </c:pt>
                <c:pt idx="2">
                  <c:v>1</c:v>
                </c:pt>
                <c:pt idx="3">
                  <c:v>9</c:v>
                </c:pt>
                <c:pt idx="4">
                  <c:v>2</c:v>
                </c:pt>
                <c:pt idx="5">
                  <c:v>2</c:v>
                </c:pt>
                <c:pt idx="6">
                  <c:v>2</c:v>
                </c:pt>
                <c:pt idx="7">
                  <c:v>2</c:v>
                </c:pt>
                <c:pt idx="8">
                  <c:v>2</c:v>
                </c:pt>
                <c:pt idx="9">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[12. Consolidado PMI Diciembre 2021.xlsx]DINAMICA!TablaDinámica1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DINAMICA!$B$3:$B$4</c:f>
              <c:strCache>
                <c:ptCount val="1"/>
                <c:pt idx="0">
                  <c:v>ABIERTA</c:v>
                </c:pt>
              </c:strCache>
            </c:strRef>
          </c:tx>
          <c:spPr>
            <a:solidFill>
              <a:schemeClr val="accent1"/>
            </a:solidFill>
            <a:ln>
              <a:noFill/>
            </a:ln>
            <a:effectLst/>
            <a:sp3d/>
          </c:spPr>
          <c:invertIfNegative val="0"/>
          <c:cat>
            <c:strRef>
              <c:f>DINAMICA!$A$5:$A$21</c:f>
              <c:strCache>
                <c:ptCount val="16"/>
                <c:pt idx="0">
                  <c:v>OFICINA ASESORA DE PLANEACIÓN INSTITUCIONAL</c:v>
                </c:pt>
                <c:pt idx="1">
                  <c:v>SUBSECRETARÍA DE GESTIÓN CORPORATIVA </c:v>
                </c:pt>
                <c:pt idx="2">
                  <c:v>SUBSECRETARÍA DE GESTIÓN DE LA MOVILIDAD</c:v>
                </c:pt>
                <c:pt idx="3">
                  <c:v>SUBSECRETARÍA DE GESTIÓN JURIDICA</c:v>
                </c:pt>
                <c:pt idx="4">
                  <c:v>SUBSECRETARÍA DE GESTIÓN JURIDICA - OTIC</c:v>
                </c:pt>
                <c:pt idx="5">
                  <c:v>SUBSECRETARÍA DE POLÍTICA DE MOVILIDAD</c:v>
                </c:pt>
                <c:pt idx="6">
                  <c:v>SUBSECRETARÍA DE SERVICIOS A LA CIUDADANÍA</c:v>
                </c:pt>
                <c:pt idx="7">
                  <c:v>SUBSECRETARÍA DE SERVICIOS A LA CIUDADANÍA - SUBSECRETARÍA DE GESTIÓN CORPORATIVA </c:v>
                </c:pt>
                <c:pt idx="8">
                  <c:v>OFICINA ASESORA DE PLANEACIÓN INSTITUCIONAL - SUBSECRETARÍAS DE LA ENTIDAD.</c:v>
                </c:pt>
                <c:pt idx="9">
                  <c:v>SUBSECRETARÍA DE GESTIÓN JURÍDICA - SUBSECRETARÍA DE GESTIÓN CORPORATIVA</c:v>
                </c:pt>
                <c:pt idx="10">
                  <c:v>ORDENADORES DEL GASTO</c:v>
                </c:pt>
                <c:pt idx="11">
                  <c:v>ORDENADORES DEL GASTO - SUBSECRETARÍA DE GESTIÓN JURIDICA</c:v>
                </c:pt>
                <c:pt idx="12">
                  <c:v>SUBSECRETARÍA DE GESTIÓN JURÍDICA - SUBSECRETARÍA DE GESTIÓN DE LA MOVILIDAD</c:v>
                </c:pt>
                <c:pt idx="13">
                  <c:v>SUBSECRETARÍA DE GESTIÓN DE LA MOVILIDAD - SUBSECRETARÍA DE GESTIÓN CORPORATIVA </c:v>
                </c:pt>
                <c:pt idx="14">
                  <c:v>SUBSECRETARÍA DE GESTIÓN DE LA MOVILIDAD - DESPACHO</c:v>
                </c:pt>
                <c:pt idx="15">
                  <c:v>SUBSECRETARÍA DE GESTIÓN CORPORATIVA - SUBSECRETARÍA DE SERVICIOS A LA CIUDADANÍA</c:v>
                </c:pt>
              </c:strCache>
            </c:strRef>
          </c:cat>
          <c:val>
            <c:numRef>
              <c:f>DINAMICA!$B$5:$B$21</c:f>
              <c:numCache>
                <c:formatCode>General</c:formatCode>
                <c:ptCount val="16"/>
                <c:pt idx="0">
                  <c:v>2</c:v>
                </c:pt>
                <c:pt idx="1">
                  <c:v>19</c:v>
                </c:pt>
                <c:pt idx="2">
                  <c:v>24</c:v>
                </c:pt>
                <c:pt idx="3">
                  <c:v>1</c:v>
                </c:pt>
                <c:pt idx="4">
                  <c:v>1</c:v>
                </c:pt>
                <c:pt idx="5">
                  <c:v>1</c:v>
                </c:pt>
                <c:pt idx="6">
                  <c:v>16</c:v>
                </c:pt>
                <c:pt idx="7">
                  <c:v>1</c:v>
                </c:pt>
                <c:pt idx="8">
                  <c:v>2</c:v>
                </c:pt>
                <c:pt idx="9">
                  <c:v>2</c:v>
                </c:pt>
                <c:pt idx="10">
                  <c:v>1</c:v>
                </c:pt>
                <c:pt idx="11">
                  <c:v>1</c:v>
                </c:pt>
                <c:pt idx="12">
                  <c:v>2</c:v>
                </c:pt>
                <c:pt idx="13">
                  <c:v>2</c:v>
                </c:pt>
                <c:pt idx="14">
                  <c:v>2</c:v>
                </c:pt>
                <c:pt idx="15">
                  <c:v>1</c:v>
                </c:pt>
              </c:numCache>
            </c:numRef>
          </c:val>
          <c:extLst>
            <c:ext xmlns:c16="http://schemas.microsoft.com/office/drawing/2014/chart" uri="{C3380CC4-5D6E-409C-BE32-E72D297353CC}">
              <c16:uniqueId val="{00000001-C0C0-4F90-9A9B-CB87632487FA}"/>
            </c:ext>
          </c:extLst>
        </c:ser>
        <c:dLbls>
          <c:showLegendKey val="0"/>
          <c:showVal val="0"/>
          <c:showCatName val="0"/>
          <c:showSerName val="0"/>
          <c:showPercent val="0"/>
          <c:showBubbleSize val="0"/>
        </c:dLbls>
        <c:gapWidth val="150"/>
        <c:shape val="box"/>
        <c:axId val="13971520"/>
        <c:axId val="13964864"/>
        <c:axId val="0"/>
      </c:bar3DChart>
      <c:catAx>
        <c:axId val="13971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13964864"/>
        <c:crosses val="autoZero"/>
        <c:auto val="1"/>
        <c:lblAlgn val="ctr"/>
        <c:lblOffset val="100"/>
        <c:noMultiLvlLbl val="0"/>
      </c:catAx>
      <c:valAx>
        <c:axId val="1396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71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190500</xdr:colOff>
      <xdr:row>28</xdr:row>
      <xdr:rowOff>517259</xdr:rowOff>
    </xdr:from>
    <xdr:to>
      <xdr:col>14</xdr:col>
      <xdr:colOff>359834</xdr:colOff>
      <xdr:row>59</xdr:row>
      <xdr:rowOff>10583</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285750</xdr:colOff>
      <xdr:row>1</xdr:row>
      <xdr:rowOff>159808</xdr:rowOff>
    </xdr:from>
    <xdr:to>
      <xdr:col>14</xdr:col>
      <xdr:colOff>582081</xdr:colOff>
      <xdr:row>21</xdr:row>
      <xdr:rowOff>84667</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Janneth Romero Martinez" refreshedDate="44387.714236574073" createdVersion="6" refreshedVersion="6" minRefreshableVersion="3" recordCount="14" xr:uid="{00000000-000A-0000-FFFF-FFFF04000000}">
  <cacheSource type="worksheet">
    <worksheetSource ref="A2:AH2" sheet="ESTADO ACCIONES DIC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9" maxValue="74"/>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04-07T00:00:00" maxDate="2021-01-0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572.717317361108" createdVersion="7" refreshedVersion="7" minRefreshableVersion="3" recordCount="78" xr:uid="{A0B1F3CC-24A7-4E5D-BB34-AC7452BB4E84}">
  <cacheSource type="worksheet">
    <worksheetSource ref="A2:AH80" sheet="ESTADO ACCIONES DIC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1" count="2">
        <n v="2020"/>
        <n v="2021"/>
      </sharedItems>
    </cacheField>
    <cacheField name="CODIGO AUDITORÍA SEGÚN PAD DE LA VIGENCIA" numFmtId="0">
      <sharedItems containsSemiMixedTypes="0" containsString="0" containsNumber="1" containsInteger="1" minValue="97" maxValue="509" count="6">
        <n v="107"/>
        <n v="112"/>
        <n v="117"/>
        <n v="97"/>
        <n v="102"/>
        <n v="509"/>
      </sharedItems>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ount="3">
        <s v="01 - AUDITORIA DE REGULARIDAD"/>
        <s v="02 - AUDITORIA DE DESEMPEÑO"/>
        <s v="03 - VISITA DE CONTROL FISCAL"/>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acheField>
    <cacheField name="FECHA DE INICIO" numFmtId="0">
      <sharedItems/>
    </cacheField>
    <cacheField name="FECHA DE TERMINACIÓN" numFmtId="0">
      <sharedItems count="17">
        <s v="2021-12-31"/>
        <s v="2021-06-22"/>
        <s v="2021-09-22"/>
        <s v="2021-12-22"/>
        <s v="2021-07-05"/>
        <s v="2021-08-31"/>
        <s v="2022-06-17"/>
        <s v="2022-05-30"/>
        <s v="2021-09-30"/>
        <s v="2022-03-30"/>
        <s v="2021-11-30"/>
        <s v="2022-03-31"/>
        <s v="2022-03-21"/>
        <s v="2022-04-30"/>
        <s v="2022-07-02"/>
        <s v="2022-12-15"/>
        <s v="2022-03-15"/>
      </sharedItems>
    </cacheField>
    <cacheField name="ESTADO ENTIDAD" numFmtId="0">
      <sharedItems/>
    </cacheField>
    <cacheField name="ESTADO AUDITOR" numFmtId="0">
      <sharedItems count="1">
        <s v="ABIERTA"/>
      </sharedItems>
    </cacheField>
    <cacheField name="SUBSECRETARIA " numFmtId="0">
      <sharedItems count="16">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I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haredItems>
    </cacheField>
    <cacheField name="DEPENDENCIA " numFmtId="0">
      <sharedItems count="25">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NonDate="0" containsDate="1" containsString="0" containsBlank="1" minDate="2020-12-09T00:00:00" maxDate="2022-01-12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572.717319212963" createdVersion="6" refreshedVersion="7" minRefreshableVersion="3" recordCount="17" xr:uid="{00000000-000A-0000-FFFF-FFFF03000000}">
  <cacheSource type="worksheet">
    <worksheetSource ref="A2:AH19" sheet="ESTADO ACCIONES DIC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39">
        <s v="3.1.3.1.1"/>
        <s v="3.1.3.2.1"/>
        <s v="3.1.3.20.1"/>
        <s v="3.1.3.21.1"/>
        <s v="3.1.3.24.1"/>
        <s v="3.1.3.8.1"/>
        <s v="3.2.2.1.1"/>
        <s v="3.1.1"/>
        <s v="3.1.2"/>
        <s v="3.1.3"/>
        <s v="3.2.1"/>
        <s v="3.3.4.2.1" u="1"/>
        <s v="3.2.5.2" u="1"/>
        <s v="3.1.6" u="1"/>
        <s v="3.2.4.1" u="1"/>
        <s v="3.3.4.5.1" u="1"/>
        <s v="3.1.5" u="1"/>
        <s v="3.3.4.7.1" u="1"/>
        <s v="4.3.1" u="1"/>
        <s v="4.4.1" u="1"/>
        <s v="3.1.4" u="1"/>
        <s v="4.5.1" u="1"/>
        <s v="3.2.1.1.1" u="1"/>
        <s v="3.3.4.9.1" u="1"/>
        <s v="3.3.1.1.1" u="1"/>
        <s v="3.1.2.1" u="1"/>
        <s v="3.2.1.2.1" u="1"/>
        <s v="3.3.1.2.1" u="1"/>
        <s v="3.1.2.2" u="1"/>
        <s v="3.3.2.1" u="1"/>
        <s v="3.2.1.3.1" u="1"/>
        <s v="3.1.2.3" u="1"/>
        <s v="3.3.2.2" u="1"/>
        <s v="3.3.1.6.1" u="1"/>
        <s v="3.2.2" u="1"/>
        <s v="3.3.1.7.1" u="1"/>
        <s v="3.1.3.14.1" u="1"/>
        <s v="3.1.3.19.1" u="1"/>
        <s v="3.2.5.1" u="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5">
        <s v="Gestión Contractual"/>
        <s v="Control Fiscal Interno" u="1"/>
        <s v="Planes, Programas y Proyectos y/o Plan Estrátegico" u="1"/>
        <s v="Estados Financieros" u="1"/>
        <s v="Gestión Presupuestal" u="1"/>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ount="3">
        <s v="ABIERTA"/>
        <s v="CUMPLIDA EFECTIVA - AUDITORIA DE REGULARIDAD CODIGO 97 DE JUNIO DE 2021" u="1"/>
        <s v="CUMPLIDA INEFECTIVA - AUDITORIA DE REGULARIDAD CODIGO 97 DE JUNIO DE 2021" u="1"/>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12-09T00:00:00" maxDate="2022-01-08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n v="69"/>
    <x v="0"/>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CUMPLIDA EFECTIVA - AUDITORIA DE REGULARIDAD CODIGO 97 DE JUNIO DE 2021"/>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n v="74"/>
    <x v="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CUMPLIDA EFECTIVA - AUDITORIA DE REGULARIDAD CODIGO 97 DE JUNIO DE 2021"/>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n v="74"/>
    <x v="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CUMPLIDA EFECTIVA - AUDITORIA DE REGULARIDAD CODIGO 97 DE JUNIO DE 2021"/>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0"/>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CUMPLIDA EFECTIVA - AUDITORIA DE REGULARIDAD CODIGO 97 DE JUNIO DE 2021"/>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n v="74"/>
    <x v="0"/>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7"/>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
  <r>
    <s v="2020-06-19"/>
    <s v="MOVILIDAD"/>
    <s v="SECRETARIA DISTRITAL DE MOVILIDAD - SDM"/>
    <s v="113"/>
    <x v="0"/>
    <x v="0"/>
    <s v="3.1.3.1.1"/>
    <n v="2"/>
    <s v="DIRECCIÓN SECTOR MOVILIDAD"/>
    <x v="0"/>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x v="0"/>
    <x v="0"/>
    <n v="100"/>
    <n v="100"/>
    <x v="0"/>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x v="0"/>
    <x v="0"/>
    <s v="3.1.3.2.1"/>
    <n v="1"/>
    <s v="DIRECCIÓN SECTOR MOVILIDAD"/>
    <x v="0"/>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x v="1"/>
    <x v="1"/>
    <n v="100"/>
    <n v="100"/>
    <x v="0"/>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x v="0"/>
    <x v="0"/>
    <s v="3.1.3.20.1"/>
    <n v="1"/>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
    <s v=" "/>
    <x v="0"/>
    <x v="1"/>
    <x v="2"/>
    <n v="100"/>
    <n v="100"/>
    <x v="0"/>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0.1"/>
    <n v="2"/>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1.1"/>
    <n v="1"/>
    <s v="DIRECCIÓN SECTOR MOVILIDAD"/>
    <x v="0"/>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
    <s v=" "/>
    <x v="0"/>
    <x v="1"/>
    <x v="2"/>
    <n v="100"/>
    <n v="100"/>
    <x v="0"/>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x v="0"/>
    <x v="0"/>
    <s v="3.1.3.24.1"/>
    <n v="1"/>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4.1"/>
    <n v="2"/>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8.1"/>
    <n v="1"/>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
    <s v=" "/>
    <x v="0"/>
    <x v="1"/>
    <x v="1"/>
    <n v="100"/>
    <n v="100"/>
    <x v="0"/>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x v="0"/>
    <x v="0"/>
    <s v="3.1.3.8.1"/>
    <n v="2"/>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
    <s v=" "/>
    <x v="0"/>
    <x v="1"/>
    <x v="1"/>
    <n v="100"/>
    <n v="100"/>
    <x v="0"/>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x v="0"/>
    <x v="1"/>
    <s v="3.2.2.1.1"/>
    <n v="1"/>
    <s v="DIRECCIÓN SECTOR MOVILIDAD"/>
    <x v="1"/>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2"/>
    <s v=" "/>
    <x v="0"/>
    <x v="2"/>
    <x v="3"/>
    <n v="100"/>
    <n v="100"/>
    <x v="0"/>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x v="0"/>
    <x v="2"/>
    <s v="3.1.1"/>
    <n v="1"/>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x v="3"/>
    <s v=" "/>
    <x v="0"/>
    <x v="2"/>
    <x v="4"/>
    <n v="100"/>
    <n v="100"/>
    <x v="0"/>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1"/>
    <n v="2"/>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x v="3"/>
    <s v=" "/>
    <x v="0"/>
    <x v="2"/>
    <x v="4"/>
    <n v="100"/>
    <n v="100"/>
    <x v="0"/>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2"/>
    <n v="1"/>
    <s v="DIRECCIÓN SECTOR MOVILIDAD"/>
    <x v="1"/>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x v="3"/>
    <s v=" "/>
    <x v="0"/>
    <x v="2"/>
    <x v="4"/>
    <n v="100"/>
    <n v="100"/>
    <x v="0"/>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3"/>
    <n v="1"/>
    <s v="DIRECCIÓN SECTOR MOVILIDAD"/>
    <x v="1"/>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x v="3"/>
    <s v=" "/>
    <x v="0"/>
    <x v="3"/>
    <x v="5"/>
    <n v="100"/>
    <n v="100"/>
    <x v="0"/>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1"/>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x v="4"/>
    <s v=" "/>
    <x v="0"/>
    <x v="2"/>
    <x v="6"/>
    <n v="100"/>
    <n v="100"/>
    <x v="0"/>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2"/>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x v="4"/>
    <s v=" "/>
    <x v="0"/>
    <x v="2"/>
    <x v="6"/>
    <n v="100"/>
    <n v="100"/>
    <x v="0"/>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3"/>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x v="3"/>
    <s v=" "/>
    <x v="0"/>
    <x v="2"/>
    <x v="6"/>
    <n v="100"/>
    <n v="100"/>
    <x v="0"/>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1-06-18"/>
    <s v="MOVILIDAD"/>
    <s v="SECRETARIA DISTRITAL DE MOVILIDAD - SDM"/>
    <s v="113"/>
    <x v="1"/>
    <x v="3"/>
    <s v="3.1.3.1.1"/>
    <n v="1"/>
    <s v="DIRECCIÓN SECTOR MOVILIDAD"/>
    <x v="0"/>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s Orfeo 20213116056261 y 20213116057151 de fecha 04/08/2021_x000a_* Contratos 2021-2014 y 2021-2021: Acta de reunión de fecha 19/08/2021 (Incluye el tema de Requisitos previos para la suscripción del aca de inicio_x000a_* Contratos 2021-2015 y 2021-2022: Radicados Orfeo 20213116346951 y 20213116346981 ademas se adjunta Acta de reunión de fecha 26/07/2021 (Incluye el tema de Requisitos previos para la suscripción del aca de inicio_x000a_* Contratos 2021-2016 y 2021-2023: Radicados Orfeo 20213115972871 y 20213115974021 de fecha 03/08/2021_x000a_* Contratos 2021-2017 y 2021-2024: Radicados Orfeo 20213116054861 y 20213116055951 de fecha 04/08/2021 _x000a_* Contratos 2021-2018 y 2021-2025: Radicados Orfeo 20213115976621 y 20213115976651 de fecha 04/08/2021_x000a__x000a_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Se aporta como evidencia:_x000a_* SS 20213116057151 de fecha 04/08/2021 relacionado con el contrato de interventoria 2021-2013 vinculado a su vez con el contrato de obra 2021-2020 _x000a_* Informe de señalización  sin fecha, donde se describen las acciones implementadas respecto al contrato 2021-2022 con interventoria a través del contrato 2021-20215_x000a_* SS 20213115972871 de fecha 03/08/2021 relacionado con el contrato de interventoria 20221-2016 vinculado a su vez con el contrato de obra 2021-2023 _x000a_* SS 20213116055951 de fecha 04/08/2021 relacionado con el contrato de interventoria 2021-2017 vinculado a su vez con el contrato de obra 2021-2024 _x000a_* SS 20213115976651 de fecha 04/08/2021 relacionado con el contrato de interventoria 20221-2018 vinculado a su vez con el contrato de obra 2021-2025_x000a__x000a_09/08/2021: No se aporta evidencia del avance de la gestión realizada para dar cumplimiento a la acción formulada"/>
  </r>
  <r>
    <s v="2021-06-18"/>
    <s v="MOVILIDAD"/>
    <s v="SECRETARIA DISTRITAL DE MOVILIDAD - SDM"/>
    <s v="113"/>
    <x v="1"/>
    <x v="3"/>
    <s v="3.1.3.1.2"/>
    <n v="1"/>
    <s v="DIRECCIÓN SECTOR MOVILIDAD"/>
    <x v="0"/>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 Orfeo 20213116056381 de fecha 04/08/2021 - Interventoria_x000a_* Contratos 2021-2014 y 2021-2021: Acta de reunión de fecha 19/08/2021 (Incluye el tema de Requisitos previos para la suscripción del aca de inicio_x000a_* Contratos 2021-2015 y 2021-2022: Radicado Orfeo  20213116346951 y 20213116346981 de fecha 20/08/2021, ademas se incluye Acta de reunión de fecha 26/07/2021 (Incluye el tema de Requisitos previos para la suscripción del acta de inicio_x000a_* Contratos 2021-2016 y 2021-2023: Radicados Orfeo 20213115974371 y 20213115974471 de fecha 03/08/2021_x000a_* Contratos 2021-2017 y 2021-2024: Radicados Orfeo 20213116054951 y 20213116055901  de fecha 04/08/2021 _x000a_* Contratos 2021-2018 y 2021-2025: Radicados Orfeo 20213115976631 y 20213115976641 de fecha 03/08/2021_x000a__x000a_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_x000a_06/09/2021:  Se aporta como evidencia:_x000a_SS  20213116056261 de fecha 04/08/2021 relacionado con el contrato de interventoria 20221-2013 vinculado a su vez con el contrato de obra 2021-2020 _x000a_Informe de señalización  sin fecha, donde se describen las acciones impleme ntadas respecto al contrato 2021-2022 con interentoria a través del contrato 2021-20215_x000a_SS 20213115974371 de fecha 03/08/2021 relacionado con el contrato de interventoria 20221-2016 vinculado a su vez con el contrato de obra 2021-2023 _x000a_SS 20213116055901  y 20213116054951 fecha 04/08/2021 relacionado con el contrato de interventoria 20221-2017 vinculado a su vez con el contrato de obra 2021-2024 _x000a_SS  20213115976631  y 20213115976641 fecha 03/08/2021 relacionado con el contrato de interventoria 20221-2018 vinculado a su vez con el contrato de obra 2021-2025 _x000a__x000a_09/08/2021: No se aporta evidencia del avance de la gestión realizada para dar cumplimiento a la acción formulada"/>
  </r>
  <r>
    <s v="2021-06-18"/>
    <s v="MOVILIDAD"/>
    <s v="SECRETARIA DISTRITAL DE MOVILIDAD - SDM"/>
    <s v="113"/>
    <x v="1"/>
    <x v="3"/>
    <s v="3.1.3.1.3"/>
    <n v="1"/>
    <s v="DIRECCIÓN SECTOR MOVILIDAD"/>
    <x v="0"/>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 "/>
    <s v="2021-07-01"/>
    <x v="0"/>
    <s v=" "/>
    <x v="0"/>
    <x v="1"/>
    <x v="1"/>
    <n v="100"/>
    <n v="100"/>
    <x v="0"/>
    <d v="2022-01-05T00:00:00"/>
    <s v="María Janneth Romero M"/>
    <s v="05/01/2022: El proceso aporta como evidencia la justificación de la ejecució, donde presenta el siguiente argumento: &quot;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quot;_x000a__x000a_Conforme lo anterior y lo observado en el seguimiento relaizado el 08/11/2021, se evidencia el cumplimiento de lo formulado por lo cual se recomienda el cierre de la acción.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Acta de reunión de fecha 19/08/2021 _x000a_* Contratos 2021-2015 y 2021-2022: Radicado Orfeo  20213116346921  de fecha 20/08/2021. El acta presentada como evidencia no incluye información vinculada con la actividad_x000a_* Contratos 2021-2016 y 2021-2023: Acta Comite de Seguimiento No. 1 de fecha 11/08/2021 (Numeral 4)_x000a_* Contratos 2021-2017 y 2021-2024: No se aporta evidencia dentro del repositorio correspondiente_x000a_* Contratos 2021-2018 y 2021-2025: Acta de reunión del 18/08/2021 (Segundo parrafo)_x000a__x000a_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1.4"/>
    <n v="1"/>
    <s v="DIRECCIÓN SECTOR MOVILIDAD"/>
    <x v="0"/>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se evidencia que se dió cumplimiento a la acción por lo cual se recomienda el cierre de la misma._x000a__x000a_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_x000a__x000a_Para poder evaluar el cierre de la acción (Eficacia y Eficiencia) se requiere al proceso que presente la correpondiente justificación en noviembre en el formato  PV01-PR01-F06 Justificación cumplimiento de hallazgo V 1.0_x000a__________________________________________________________x000a_08/10/2021: Si bien se aporta como evidencia la ruta del drive implementado https://drive.google.com/drive/searchq=owner:omdiaz%40movilidadbogota.gov.co., no se allega la justificación conforme la estructura adoptada por la entidad para evaluar la recomendación de cierre._x000a__x000a_Es importante precisar que en el drive se identifica de manera clara los repositorios dispuestos para los contratos de interventoria sin embargo esta organización no se encuentra bien definida para los contratos de obra._x000a__x000a_06/09/2021:  No se aporta evidencia de la implementación del drive cread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 aporta como evidencia el correo remitido a los supervisores en donde se evidencia que se comparte el drive creado (https://drive.google.com/drive/folders/1Yb72IaF6xyH7Rlnx44buYkYuB3g_QMwX?usp=sharing)._x000a__x000a_De la verificación realizada a la información dispuesta en éste se observa que se crearon las carpetas: _x000a_*2021-2015 Consorcio Inter Movilidad Zona 4_x000a_*2021-2016 HMV Proyectos SAS (Sub carpetas 1. Precontractual, 2 Contractual y 3. Post Contractual)_x000a_*2021-2017 K12 MAB Ingenieria del Valor SA._x000a_Las cuales se encuentran a la fecha del presente seguimiento vacias._x000a__x000a_Teniendo en cuenta que el nombre del indicador hace referencia a: DRIVE CREADO E IMPLEMENTADO PARA CADA CONTRATO DE INTERVENTORÍA, si bien se cumple la creación del drive, se mantiene abierta para evaluar la implementación del mismo._x000a__x000a_Se recomienda adelantar la gestión que permita validar la implementación del drive y asi garantizar la efectividad de la acción formulada y la subsanación de lo observado por el ente de control_x000a_ _x000a_"/>
  </r>
  <r>
    <s v="2021-06-18"/>
    <s v="MOVILIDAD"/>
    <s v="SECRETARIA DISTRITAL DE MOVILIDAD - SDM"/>
    <s v="113"/>
    <x v="1"/>
    <x v="3"/>
    <s v="3.1.3.2.1"/>
    <n v="1"/>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s v="SUBDIRECCIÓN ADMINISTRATIVA"/>
    <s v="2021-08-01"/>
    <x v="5"/>
    <s v=" "/>
    <x v="0"/>
    <x v="4"/>
    <x v="7"/>
    <n v="100"/>
    <n v="100"/>
    <x v="0"/>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2.1"/>
    <n v="2"/>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s v="2021-09-01"/>
    <x v="6"/>
    <s v=" "/>
    <x v="0"/>
    <x v="4"/>
    <x v="7"/>
    <n v="0"/>
    <n v="0"/>
    <x v="1"/>
    <d v="2022-01-06T00:00:00"/>
    <s v="Julie Andrea Martínez "/>
    <s v="06/01/2022 seguimiento Julie Martinez se informa por el  area que se han realizado a la fecha dos reuniones de seguimiento a las obligaciones del contrato 2021-2164, las actas se encuentran en proceso de aprobacion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2.1"/>
    <n v="3"/>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s v="SUBDIRECCIÓN ADMINISTRATIVA"/>
    <s v="2021-09-01"/>
    <x v="6"/>
    <s v=" "/>
    <x v="0"/>
    <x v="4"/>
    <x v="7"/>
    <n v="0"/>
    <n v="0"/>
    <x v="1"/>
    <d v="2022-01-06T00:00:00"/>
    <s v="Julie Andrea Martínez "/>
    <s v="06/01/2022 seguimiento Julie Martinez se informa por el  area que se han realizado a la fecha dos reuniones de seguimiento a las obligaciones del contrato 2021-2164, las actas se encuentran en proceso de aprobacion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3.1"/>
    <n v="1"/>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s v="SUBDIRECCIÓN ADMINISTRATIVA"/>
    <s v="2021-08-01"/>
    <x v="5"/>
    <s v=" "/>
    <x v="0"/>
    <x v="4"/>
    <x v="7"/>
    <n v="100"/>
    <n v="100"/>
    <x v="0"/>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3.1"/>
    <n v="2"/>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s v="SUBDIRECCIÓN ADMINISTRATIVA"/>
    <s v="2021-08-01"/>
    <x v="5"/>
    <s v=" "/>
    <x v="0"/>
    <x v="4"/>
    <x v="7"/>
    <n v="100"/>
    <n v="100"/>
    <x v="0"/>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3.1"/>
    <n v="3"/>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s v="2021-09-01"/>
    <x v="6"/>
    <s v=" "/>
    <x v="0"/>
    <x v="4"/>
    <x v="7"/>
    <n v="0"/>
    <n v="0"/>
    <x v="1"/>
    <d v="2022-01-06T00:00:00"/>
    <s v="Julie Andrea Martínez "/>
    <s v="06/01/2022 seguimiento Julie Martinez se informa por el  area que se  han realizado a la fecha dos seguimientos a las obligaciones del contrato 2021-2164, mediante una herramienta desarrollada por la Subdirección Administrativa, para la verificación de las tareas, de manera semanal  las actas se encuentran en proceso de aprobacion.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3.1"/>
    <n v="4"/>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s v="SUBDIRECCIÓN ADMINISTRATIVA"/>
    <s v="2021-09-01"/>
    <x v="6"/>
    <s v=" "/>
    <x v="0"/>
    <x v="4"/>
    <x v="7"/>
    <n v="0"/>
    <n v="0"/>
    <x v="1"/>
    <d v="2022-01-06T00:00:00"/>
    <s v="Julie Andrea Martínez "/>
    <s v="06/01/2022 seguimiento Julie Martinez se informa por el  area que se  han realizado a la fecha dos seguimientos a las obligaciones del contrato 2021-2164, mediante una herramienta desarrollada por la Subdirección Administrativa, para la verificación de las tareas, de manera semanal  las actas se encuentran en proceso de aprobacion.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4.1"/>
    <n v="1"/>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s v="2021-07-01"/>
    <x v="7"/>
    <s v=" "/>
    <x v="0"/>
    <x v="1"/>
    <x v="1"/>
    <n v="0"/>
    <n v="0"/>
    <x v="1"/>
    <d v="2022-01-05T00:00:00"/>
    <s v="María Janneth Romero M"/>
    <s v="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quot;_x000a__x000a_Conforme lo anterior y teniendo en cuenta que el plazo de ejecución es el 30/05/2022, se mantiene en estado abierta  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No se aporta evidencia dentro del repositorio correspondiente_x000a_* Contratos 2021-2018 y 2021-2025:  Informes de Señalización. Informe del 12/08/2021 al 11/09/2021 e informe del  12/09/2021 al 11/10/2021 _x000a__x000a_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4.1"/>
    <n v="2"/>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s v="2021-07-01"/>
    <x v="7"/>
    <s v=" "/>
    <x v="0"/>
    <x v="1"/>
    <x v="1"/>
    <n v="0"/>
    <n v="0"/>
    <x v="1"/>
    <d v="2022-01-05T00:00:00"/>
    <s v="María Janneth Romero M"/>
    <s v="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quot;_x000a__x000a_Conforme lo anterior y teniendo en cuenta que el plazo de ejecución es hasta el 30/05/2022, se mantiene en estado abierta_x000a_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Informe Mensual Tecnico SST No. 001 Contrato 2021-2017_x000a_* Contratos 2021-2018 y 2021-2025:  Informes de Señalización. Informe del 12/08/2021 al 11/09/2021 e informe del  12/09/2021 al 11/10/2021 _x000a__x000a_Conforme lo anterior se observa que se cumple parcialmente la acción formulada  sobre los contratos 2020-2013, 2021-2020, 2021-2014 y 2021-2021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l avance de la gestión realizada para dar cumplimiento a la acción formulada._x000a__x000a_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4.1"/>
    <n v="3"/>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s v="2021-07-01"/>
    <x v="7"/>
    <s v=" "/>
    <x v="0"/>
    <x v="1"/>
    <x v="1"/>
    <n v="0"/>
    <n v="0"/>
    <x v="1"/>
    <d v="2022-01-05T00:00:00"/>
    <s v="María Janneth Romero M"/>
    <s v="05/01/2022: Si bien se aporta como evidencia la justificación en los siguientes terminos: &quot;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quot;, sin embargo de la verificación realizada al repostorio se evidencia que no se subsana lo observado en los seguimientos anteriores por lo cual se mantiene la alerta presentada:_x000a__x000a_&quot;Se alerta nuevamente por el no cumplimiento integral de la acción... Por favor revisar de manera articulada la acción y el indicador, el cual establece que son actas semanales sin excepción. &quot;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 Por favor revisar de manera articulada la acción y el indicador, el cual establece que son actas semanales sin excepción.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No se aporta evidencia dentro del repositorio correspondiente _x000a_* Contratos 2021-2016 y 2021-2023: No se aporta evidencia dentro del repositorio correspondiente _x000a_* Contratos 2021-2017 y 2021-2024: Se aporta evidencia dentro del repositorio de las actas de comite semanal desde el 18/08/201 hasta el 27/10/2021_x000a_* Contratos 2021-2018 y 2021-2025: No se aporta evidencia dentro del repositorio correspondiente _x000a__x000a_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  las actas semanales de septiembre, asi como tampoco se aporto la gestión realizada correspondiente a julio y agosto._x000a__x000a_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6/09/2021:  No se aporta evidencia de  las actas semanales de agosto, asi como tampoco se aporto la gestión realizada correspondiente a juli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9/08/2021: No se aporta evidencia que permita validar la ejecución en julio de la acción formulada: CARGAR DE ACTAS DE COMITÉS TÉCNICOS SEMANALES AL DRIVE con inicio el 01/07/2021"/>
  </r>
  <r>
    <s v="2021-06-18"/>
    <s v="MOVILIDAD"/>
    <s v="SECRETARIA DISTRITAL DE MOVILIDAD - SDM"/>
    <s v="113"/>
    <x v="1"/>
    <x v="3"/>
    <s v="3.1.3.5.1"/>
    <n v="1"/>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s v="SUBDIRECCIÓN DE SEMAFORIZACIÓN"/>
    <s v="2021-07-01"/>
    <x v="7"/>
    <s v=" "/>
    <x v="0"/>
    <x v="1"/>
    <x v="8"/>
    <n v="0"/>
    <n v="0"/>
    <x v="1"/>
    <d v="2022-01-03T00:00:00"/>
    <s v="María Janneth Romero M"/>
    <s v="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_x000a__x000a_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_x000a__x000a_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No se aporta evidencia del avance de la gestión realizada para dar cumplimiento a la acción formulada"/>
  </r>
  <r>
    <s v="2021-06-18"/>
    <s v="MOVILIDAD"/>
    <s v="SECRETARIA DISTRITAL DE MOVILIDAD - SDM"/>
    <s v="113"/>
    <x v="1"/>
    <x v="3"/>
    <s v="3.1.3.5.1"/>
    <n v="2"/>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s v="2021-10-01"/>
    <x v="7"/>
    <s v=" "/>
    <x v="0"/>
    <x v="1"/>
    <x v="8"/>
    <n v="0"/>
    <n v="0"/>
    <x v="1"/>
    <d v="2022-01-03T00:00:00"/>
    <s v="María Janneth Romero M"/>
    <s v="03/01/2022: Si bien se aporta la siguiente justificación: &quot;Por medio del presente se informa que a la fecha el contrato de Obras Civiles 2021 2516 se encuentra a la espera de la aprobación de la Licencia de excavación para iniciar obras, por lo cual no se han desarrollado las visitas establecidas.&quot;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_x000a__x000a_Conforme lo anterior se recomienda documentar integralmente la gestión adelantada en coherencia con la acción 1 y articularla con lo formulado en el indicador_x000a_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La acción se programo para iniciar su ejecución en octubre"/>
  </r>
  <r>
    <s v="2021-06-18"/>
    <s v="MOVILIDAD"/>
    <s v="SECRETARIA DISTRITAL DE MOVILIDAD - SDM"/>
    <s v="113"/>
    <x v="1"/>
    <x v="3"/>
    <s v="3.1.3.6.1"/>
    <n v="1"/>
    <s v="DIRECCIÓN SECTOR MOVILIDAD"/>
    <x v="0"/>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s v="2021-07-01"/>
    <x v="0"/>
    <s v=" "/>
    <x v="0"/>
    <x v="1"/>
    <x v="8"/>
    <n v="100"/>
    <n v="100"/>
    <x v="0"/>
    <d v="2022-01-06T00:00:00"/>
    <s v="María Janneth Romero M"/>
    <s v="06/01/2022: Se aporta como evidencia el pantallazo de reporte en SECOP, el acta de inicio y la minuta del contrato 2021-2516 suscrito en diciembre de 2021; asi como Acta de validación y lista de asistencia consolidación _x000a__x000a_Conforme lo anterior y lo expuesto por el proceso en la justificación se recomienda el cierre de la acción_x000a__x000a_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_x000a__x000a_ALERTA DE INCUMPLIMIENTO _x000a__x000a_08/11/2021: No se aporta evidencia del avance de ejecución de la acción,  por lo cual se genera la misma alerta presentada por la OCI en el seguimiento realizado el 08/10/2021 y se reitera la alerta presentada en el seguimiento antes referenciado._x000a__x000a_08/10/2021: Teniendo en cuenta la observación presentada por la OCI en el seguimiento anterior: &quot;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 no se presenta evidencia o justificación que aclare lo observado por la OCI.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_x000a__x000a_09/08/2021: No se aporta evidencia del avance de la gestión realizada para dar cumplimiento a la acción formulada"/>
  </r>
  <r>
    <s v="2021-06-18"/>
    <s v="MOVILIDAD"/>
    <s v="SECRETARIA DISTRITAL DE MOVILIDAD - SDM"/>
    <s v="113"/>
    <x v="1"/>
    <x v="3"/>
    <s v="3.2.1.1.1"/>
    <n v="1"/>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s v="SUBSECRETARÍA DE GESTIÓN DE LA MOVILIDAD"/>
    <s v="2021-07-01"/>
    <x v="0"/>
    <s v=" "/>
    <x v="0"/>
    <x v="1"/>
    <x v="9"/>
    <n v="100"/>
    <n v="100"/>
    <x v="0"/>
    <d v="2022-01-03T00:00:00"/>
    <s v="María Janneth Romero M"/>
    <s v="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_x000a__x000a_Conforme la evidencia aportada asi como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2.1.1.1"/>
    <n v="2"/>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100"/>
    <n v="100"/>
    <x v="0"/>
    <d v="2021-12-09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x v="1"/>
    <x v="3"/>
    <s v="3.2.1.1.1"/>
    <n v="3"/>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0"/>
    <n v="0"/>
    <x v="1"/>
    <d v="2021-12-09T00:00:00"/>
    <m/>
    <m/>
  </r>
  <r>
    <s v="2021-06-18"/>
    <s v="MOVILIDAD"/>
    <s v="SECRETARIA DISTRITAL DE MOVILIDAD - SDM"/>
    <s v="113"/>
    <x v="1"/>
    <x v="3"/>
    <s v="3.2.1.2.1"/>
    <n v="1"/>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s v="SUBSECRETARÍA DE POLÍTICA DE MOVILIDAD"/>
    <s v="2021-07-01"/>
    <x v="0"/>
    <s v=" "/>
    <x v="0"/>
    <x v="7"/>
    <x v="12"/>
    <n v="100"/>
    <n v="100"/>
    <x v="0"/>
    <d v="2022-01-11T00:00:00"/>
    <s v="Guillermo Delgadillo Molano"/>
    <s v="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_x000a_Conforme lo anterior y la justificación presentada, se observa que se da cumplimiento a lo formulado dentro de los términos previstos, por lo cual se recomienda el cierre de la acción._x000a_"/>
  </r>
  <r>
    <s v="2021-06-18"/>
    <s v="MOVILIDAD"/>
    <s v="SECRETARIA DISTRITAL DE MOVILIDAD - SDM"/>
    <s v="113"/>
    <x v="1"/>
    <x v="3"/>
    <s v="3.2.1.2.1"/>
    <n v="2"/>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100"/>
    <n v="100"/>
    <x v="0"/>
    <d v="2021-12-09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x v="1"/>
    <x v="3"/>
    <s v="3.2.1.2.1"/>
    <n v="3"/>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0"/>
    <n v="0"/>
    <x v="1"/>
    <d v="2021-12-09T00:00:00"/>
    <m/>
    <m/>
  </r>
  <r>
    <s v="2021-06-18"/>
    <s v="MOVILIDAD"/>
    <s v="SECRETARIA DISTRITAL DE MOVILIDAD - SDM"/>
    <s v="113"/>
    <x v="1"/>
    <x v="3"/>
    <s v="3.2.1.3.1"/>
    <n v="1"/>
    <s v="DIRECCIÓN SECTOR MOVILIDAD"/>
    <x v="0"/>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s v="2021-07-01"/>
    <x v="0"/>
    <s v=" "/>
    <x v="0"/>
    <x v="1"/>
    <x v="9"/>
    <n v="100"/>
    <n v="100"/>
    <x v="0"/>
    <d v="2022-01-05T00:00:00"/>
    <s v="María Janneth Romero M"/>
    <s v="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_x000a__x000a_Conforme lo anterior se evidencia que la acción se ejecuto en los terminos formulados por lo cual se recomienda el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2.3.1"/>
    <n v="1"/>
    <s v="DIRECCIÓN SECTOR MOVILIDAD"/>
    <x v="0"/>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s v="2021-10-01"/>
    <x v="0"/>
    <s v=" "/>
    <x v="0"/>
    <x v="1"/>
    <x v="9"/>
    <n v="100"/>
    <n v="100"/>
    <x v="0"/>
    <d v="2022-01-03T00:00:00"/>
    <s v="María Janneth Romero M"/>
    <s v="03/01/2022:  Se aporta como evidencia la presentación del lanzamiento del servicio de estacionamiento en via  asi como registro fotográfico. Lo anterior aunado a la justificación presentada por el proceso da cuenta de la ejecución de  la acción por lo que se recomienda su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6-18"/>
    <s v="MOVILIDAD"/>
    <s v="SECRETARIA DISTRITAL DE MOVILIDAD - SDM"/>
    <s v="113"/>
    <x v="1"/>
    <x v="3"/>
    <s v="3.3.1.1.1"/>
    <n v="1"/>
    <s v="DIRECCIÓN SECTOR MOVILIDAD"/>
    <x v="0"/>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s v="SUBSECRETARÍA DE GESTIÓN JURÍDICA - SUBSECRETARÍA DE GESTIÓN CORPORATIVA"/>
    <s v="2021-07-01"/>
    <x v="6"/>
    <s v=" "/>
    <x v="0"/>
    <x v="8"/>
    <x v="13"/>
    <n v="0"/>
    <n v="0"/>
    <x v="1"/>
    <d v="2022-01-07T00:00:00"/>
    <s v="Liliana Montes "/>
    <s v="0701/2022: mesa de trabajo del 13/12/2021   entre las subsecretarías de gestión corporativa y gestión jurídica, Direccion de cobroma fin de revisar las inconsistencias presentadas  y realizar los respectivos ajustes. Sigue en ejecucion dada la periodicidad establecida._x000a_7/12/2021:  mesa de trabajo del 24/11/2021   entre las subsecretarías de gestión corporativa y gestión jurídica,_x000a_a fin de revisar las inconsistencias presentadas con la base que se remite a Subdirección_x000a_Financiera y que relaciona los actos administrativos, para proceder a realizar la conciliación_x000a_contable correspondiente._x000a_8/11/2021: Se realiza mesa de trabajo el 4/10/2021   con el siguiente orden del dia:_x000a_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emplear mejoras o ajustes que conduzcan a mitigar inconsistencias en la información que reporta de la_x000a_Cartera. _x000a_● Transporte público depuración._x000a_● Varios_x000a__x000a_8/10/2021:  Reunion de seguimiento mensual de cartera  entre la Direccion de Cobro , Subsecretaria de Gestión Juridica,  Sub gestion juridica, Sub Financiera: Se cita el hallazgo administrativo con presunta incidencia disciplinaria por diferencias en la información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 Se adelanta seguimiento para verificar cuenta 1-3-11-04-011._x000a_8/09/2021:  El dia 2 de agosto se raliza mesa de trabajo con  Financiera, gestion de cobro,corporatira y gestion juridica, en la cual se analizaron los datos y cifras ,se establece plan de tranajo con respecto a las actividades de_x000a_prescripción y aplicaciones de la misma para los meses de mes de enero a junio de 2021. En ejecucion._x000a__x000a_09/08/2021 Seguimiento Julie Martinez, el área no remite seguimiento. Las acciones se encuentra dentro del plazo de ejecución planificado."/>
  </r>
  <r>
    <s v="2021-06-18"/>
    <s v="MOVILIDAD"/>
    <s v="SECRETARIA DISTRITAL DE MOVILIDAD - SDM"/>
    <s v="113"/>
    <x v="1"/>
    <x v="3"/>
    <s v="3.3.1.1.2"/>
    <n v="1"/>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s v="2021-07-01"/>
    <x v="0"/>
    <s v=" "/>
    <x v="0"/>
    <x v="4"/>
    <x v="14"/>
    <n v="100"/>
    <n v="100"/>
    <x v="0"/>
    <d v="2022-01-06T00:00:00"/>
    <s v="Julie Andrea Martínez "/>
    <s v="06/01/2021 Seguimiento Julie Martinez se eviedncia el  reporte  donde se incluye la casilla &quot;Fecha de aplicación en SICON&quot; del 2021 ,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1.2"/>
    <n v="2"/>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s v="2021-07-01"/>
    <x v="0"/>
    <s v=" "/>
    <x v="0"/>
    <x v="4"/>
    <x v="14"/>
    <n v="100"/>
    <n v="100"/>
    <x v="0"/>
    <d v="2022-01-06T00:00:00"/>
    <s v="Julie Andrea Martínez "/>
    <s v="06/01/2021 Seguimiento Julie Martinez se eviedncia el acta del 29 de octubre del 2021 donde se realiza la capacitacion sobre deteriorio de cartera  y los soportes respectivos,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2.1"/>
    <n v="1"/>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s v="2021-07-01"/>
    <x v="0"/>
    <s v=" "/>
    <x v="0"/>
    <x v="4"/>
    <x v="15"/>
    <n v="100"/>
    <n v="100"/>
    <x v="0"/>
    <d v="2022-01-06T00:00:00"/>
    <s v="Julie Andrea Martínez "/>
    <s v="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_x000a__x000a_09/12/2021  seguimiento  Julie Martinez  no se recibió por parte del proceso seguimiento de esta acción sin embargo la acción se encuentra dentro de los términos establecidos por el proceso para su ejecución 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2.1"/>
    <n v="2"/>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s v="DIRECCIÓN DE REPRESENTACIÓN JUDICIAL - SUBDIRECCIÓN FINANCIERA"/>
    <s v="2021-07-01"/>
    <x v="6"/>
    <s v=" "/>
    <x v="0"/>
    <x v="8"/>
    <x v="16"/>
    <n v="0"/>
    <n v="0"/>
    <x v="1"/>
    <d v="2022-01-07T00:00:00"/>
    <s v="Liliana Montes "/>
    <s v="7/01/2022: Continua en ejecucion de acuerdo a la periodicidad, no se presenta para este periodo avance._x000a_8/11/2021:   Primera mesa trismestral  cuyo orden del dia; _x000a_1. Revisar el reporte generado de SIPROJ para efectos contables_x000a_2. Socialización de formato de conciliación SIPROJ 2021-3_x000a__x000a_8/10/2021: La accion quedo contemplada con periodicidad trimestral aun no es tiempo de reportar avances,_x000a_/9/2021.Sin avances_x000a__x000a__x000a_09/08/2021 Seguimiento Julie Martinez, el área no remite seguimiento. Las acciones se encuentra dentro del plazo de ejecución planificado."/>
  </r>
  <r>
    <s v="2021-06-18"/>
    <s v="MOVILIDAD"/>
    <s v="SECRETARIA DISTRITAL DE MOVILIDAD - SDM"/>
    <s v="113"/>
    <x v="1"/>
    <x v="3"/>
    <s v="3.3.1.2.2"/>
    <n v="1"/>
    <s v="DIRECCIÓN SECTOR MOVILIDAD"/>
    <x v="0"/>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s v="2021-07-01"/>
    <x v="6"/>
    <s v=" "/>
    <x v="0"/>
    <x v="9"/>
    <x v="17"/>
    <n v="0"/>
    <n v="0"/>
    <x v="1"/>
    <d v="2022-01-07T00:00:00"/>
    <s v="Liliana Montes "/>
    <s v="7/01/2022: Acta de seguimiento del 29/11/2021  cuyo orden del dia fue verificacion de auditoria y seguimiento al contingente.  Continua su ejecución._x000a_8/11/2021:  Se aporta lista de asistencia al seguimiento de registro y califiacion de procesos , sin embargo no se aporta acta producto de dicho seguimiento. _x000a_8/10/2021: Acta del 16/09/2021 &quot;revision de procesos para la calificacon del Contingente  judicial&quot;"/>
  </r>
  <r>
    <s v="2021-06-18"/>
    <s v="MOVILIDAD"/>
    <s v="SECRETARIA DISTRITAL DE MOVILIDAD - SDM"/>
    <s v="113"/>
    <x v="1"/>
    <x v="3"/>
    <s v="3.3.1.6.1"/>
    <n v="1"/>
    <s v="DIRECCIÓN SECTOR MOVILIDAD"/>
    <x v="0"/>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s v="SUBDIRECCIÓN FINANCIERA"/>
    <s v="2021-07-01"/>
    <x v="6"/>
    <s v=" "/>
    <x v="0"/>
    <x v="4"/>
    <x v="14"/>
    <n v="0"/>
    <n v="0"/>
    <x v="1"/>
    <d v="2022-01-06T00:00:00"/>
    <s v="Julie Andrea Martínez "/>
    <s v="06/01/2022 seguimiento julie martinez se evidencia el cronograma del comite tecnico de sostenibilidad contable y actas de reunion del 28 de junio,  31 de agosto,  21 de septiembre,  5 y 11 de noviembre,  3 de diciembre, y la resolucion No 93497 del 2021.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7.1"/>
    <n v="1"/>
    <s v="DIRECCIÓN SECTOR MOVILIDAD"/>
    <x v="0"/>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x v="0"/>
    <s v=" "/>
    <x v="0"/>
    <x v="4"/>
    <x v="14"/>
    <n v="100"/>
    <n v="100"/>
    <x v="0"/>
    <d v="2022-01-06T00:00:00"/>
    <s v="Julie Andrea Martínez "/>
    <s v="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2.1"/>
    <n v="1"/>
    <s v="DIRECCIÓN SECTOR MOVILIDAD"/>
    <x v="0"/>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s v="2021-07-01"/>
    <x v="0"/>
    <s v=" "/>
    <x v="0"/>
    <x v="4"/>
    <x v="14"/>
    <n v="100"/>
    <n v="100"/>
    <x v="0"/>
    <d v="2022-01-06T00:00:00"/>
    <s v="Julie Andrea Martínez "/>
    <s v="06/01/2022  seguimiento  Julie Martinez se evidencia el codigo fuente de la interfaz  y el comprobante de diario causacion de nomina con fecha 01/12/2021. se sugiere el cierre e la actividad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2.2"/>
    <n v="1"/>
    <s v="DIRECCIÓN SECTOR MOVILIDAD"/>
    <x v="0"/>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s v="2021-07-01"/>
    <x v="0"/>
    <s v=" "/>
    <x v="0"/>
    <x v="4"/>
    <x v="14"/>
    <n v="100"/>
    <n v="100"/>
    <x v="0"/>
    <d v="2022-01-06T00:00:00"/>
    <s v="Julie Andrea Martínez "/>
    <s v="06/01/2021 Seguimiento Julie Martinez  se evidencia el formato de conciliacion contable con codigo PA03-PR02-F01 con version 1.0 asociado al procedimiento PA03- PR02, el cual se encuentra publicado en la intranet se sugiere el cierre de la actividad programada.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4.5.1"/>
    <n v="1"/>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s v="2021-07-01"/>
    <x v="0"/>
    <s v=" "/>
    <x v="0"/>
    <x v="4"/>
    <x v="14"/>
    <n v="100"/>
    <n v="100"/>
    <x v="0"/>
    <d v="2022-01-06T00:00:00"/>
    <s v="Julie Andrea Martínez "/>
    <s v="6/01/2022 seguimiento  Julie Martinez  se evidencia los informes remitidos por correo electronico de los meses junio, julio, agosto, septiembre, octubre, noviembre. se sugiere el cierre de la actividad 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4.5.1"/>
    <n v="2"/>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s v="2021-07-01"/>
    <x v="0"/>
    <s v=" "/>
    <x v="0"/>
    <x v="10"/>
    <x v="18"/>
    <n v="100"/>
    <n v="100"/>
    <x v="0"/>
    <d v="2022-01-07T00:00:00"/>
    <s v="Liliana Montes "/>
    <s v="7/01/2022:  Se presenta resuesta a reservas e informe, se culmina con la ejecucion de esta acción. _x000a_7/12/2021: Pantallazo de depuracion de reservas_x000a_8/11/2021: Sin avance para este periodo_x000a_8/10/2021:  correo remision de reservas septiembre SGJ, excel  enviado a la Sub Financiera_x000a_8/09/2021:  Seguimiento  julio al proyecto 7589, pr parte de la SGJ,evidencias de base de datos en excel con el seguimiento."/>
  </r>
  <r>
    <s v="2021-06-18"/>
    <s v="MOVILIDAD"/>
    <s v="SECRETARIA DISTRITAL DE MOVILIDAD - SDM"/>
    <s v="113"/>
    <x v="1"/>
    <x v="3"/>
    <s v="3.3.4.5.1"/>
    <n v="3"/>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s v="2021-07-01"/>
    <x v="0"/>
    <s v=" "/>
    <x v="0"/>
    <x v="11"/>
    <x v="19"/>
    <n v="100"/>
    <n v="100"/>
    <x v="0"/>
    <d v="2022-01-07T00:00:00"/>
    <s v="Liliana Montes "/>
    <s v="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_x000a_8/11/2021: Se adjuntan evidencias del seguimiento a las liquidaciones y reuniones de seguimiento a liquidaciones,sin embargo se recomienda actas producto de las mesas de trabajo bimestrales._x000a_8/10/2021:  Reuniones de seguimiento a liquidaciones;mesa de trabajo  co n analisis de liquidaciones priorizadas._x000a_8/09/2021: Mesa de trabajo con el fin de adelantar  y dar prioridad a la liquidacion de contratos, se aportan evidencia de correos . "/>
  </r>
  <r>
    <s v="2021-06-18"/>
    <s v="MOVILIDAD"/>
    <s v="SECRETARIA DISTRITAL DE MOVILIDAD - SDM"/>
    <s v="113"/>
    <x v="1"/>
    <x v="3"/>
    <s v="3.3.4.5.1"/>
    <n v="4"/>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s v="2021-07-01"/>
    <x v="0"/>
    <s v=" "/>
    <x v="0"/>
    <x v="4"/>
    <x v="14"/>
    <n v="100"/>
    <n v="100"/>
    <x v="0"/>
    <d v="2022-01-06T00:00:00"/>
    <s v="Julie Andrea Martínez "/>
    <s v="6/01/2022 seguimiento  Julie Martinez  se evidencia la circular No 24 del 2021 donde se remite los lineamientos para la gestion de paivos exigibles en la SDM. se sugiere el cierre de la actividad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9-21"/>
    <s v="MOVILIDAD"/>
    <s v="SECRETARIA DISTRITAL DE MOVILIDAD - SDM"/>
    <s v="113"/>
    <x v="1"/>
    <x v="4"/>
    <s v="3.3.1.2"/>
    <n v="1"/>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s v="SUBDIRECCIÓN DE SEMAFORIZACIÓN"/>
    <s v="2021-10-01"/>
    <x v="10"/>
    <s v=" "/>
    <x v="0"/>
    <x v="1"/>
    <x v="8"/>
    <n v="100"/>
    <n v="100"/>
    <x v="0"/>
    <d v="2021-12-09T00:00:00"/>
    <s v="María Janneth Romero M"/>
    <s v="09/12/2021: El proceso aporta como evidencia la presentación y el acta de la socialización llevada a cabo el 16/11/2021 en cumplimiento de lo formulado._x000a__x000a_Conforme la evidencia aportada y la justificación presentada se recomienda el cierre de la acción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1.2"/>
    <n v="2"/>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s v="SUBDIRECCIÓN DE SEMAFORIZACIÓN"/>
    <s v="2021-10-01"/>
    <x v="11"/>
    <s v=" "/>
    <x v="0"/>
    <x v="1"/>
    <x v="8"/>
    <n v="100"/>
    <n v="100"/>
    <x v="0"/>
    <d v="2022-01-03T00:00:00"/>
    <s v="María Janneth Romero M"/>
    <s v="03/01/2022: Se aporta como evidencia los registros de asistencia y las actas de las socializaciones llevadas a cabo el 16/11/2021 y 17/12/2021 con los supervisores de contratos._x000a__x000a_Conforme lo anterior y la justificación presentada por el proceso se recomienda el cierre de la acción.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1.4"/>
    <n v="1"/>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s v="DIRECCIÓN DE CONTRATACIÓN Y SUBSECRETARÍA DE GESTIÓN DE LA MOVILIDAD"/>
    <s v="2021-10-01"/>
    <x v="11"/>
    <s v=" "/>
    <x v="0"/>
    <x v="12"/>
    <x v="20"/>
    <n v="0"/>
    <n v="0"/>
    <x v="1"/>
    <d v="2022-01-07T00:00:00"/>
    <s v="Liliana Montes "/>
    <s v="07/01/2022:  Reuniones para revisiones del procedimiento  PA05 - PR16  . Continua en ejecucion "/>
  </r>
  <r>
    <s v="2021-09-21"/>
    <s v="MOVILIDAD"/>
    <s v="SECRETARIA DISTRITAL DE MOVILIDAD - SDM"/>
    <s v="113"/>
    <x v="1"/>
    <x v="4"/>
    <s v="3.3.1.4"/>
    <n v="2"/>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s v="DIRECCIÓN DE CONTRATACIÓN Y SUBSECRETARÍA DE GESTIÓN DE LA MOVILIDAD"/>
    <s v="2021-10-01"/>
    <x v="12"/>
    <s v=" "/>
    <x v="0"/>
    <x v="12"/>
    <x v="20"/>
    <n v="0"/>
    <n v="0"/>
    <x v="1"/>
    <d v="2022-01-07T00:00:00"/>
    <s v="Liliana Montes "/>
    <s v="07/01/2022:  Reuniones para revisiones del procedimiento  PA05 - PR16  , Continua en ejecución"/>
  </r>
  <r>
    <s v="2021-09-21"/>
    <s v="MOVILIDAD"/>
    <s v="SECRETARIA DISTRITAL DE MOVILIDAD - SDM"/>
    <s v="113"/>
    <x v="1"/>
    <x v="4"/>
    <s v="3.3.2.1"/>
    <n v="1"/>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s v="SUBDIRECCIÓN DE SEMAFORIZACIÓN Y/O SUPERVISOR DEL CONTRATO"/>
    <s v="2021-10-01"/>
    <x v="0"/>
    <s v=" "/>
    <x v="0"/>
    <x v="1"/>
    <x v="21"/>
    <n v="100"/>
    <n v="100"/>
    <x v="0"/>
    <d v="2022-01-03T00:00:00"/>
    <s v="María Janneth Romero M"/>
    <s v="03/01/2022: Se aporta como evidencia las actas de fechas 08/10/2021, 17/09/2021 y 22/09/2021, las cuales incluyen en su desarrollo la aplicación de la lista de verificación a los requerimientos:_x000a_1. Formato PA01-PR12-F01 Formato traspaso o Devolución de Bienes debidamente diligenciado_x000a_2. Concepto técnico de los biens objeto de devolución_x000a_3. Documentación soporte para establecer razones de la devolución de los bienes al almacen._x000a__x000a_Conforme a evidencia aportada y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2.1"/>
    <n v="2"/>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s v="SUBDIRECCIÓN ADMINISTRATIVA"/>
    <s v="2021-10-01"/>
    <x v="0"/>
    <s v=" "/>
    <x v="0"/>
    <x v="4"/>
    <x v="7"/>
    <n v="100"/>
    <n v="100"/>
    <x v="0"/>
    <d v="2022-01-06T00:00:00"/>
    <s v="Julie Andrea Martínez "/>
    <s v="06/01/2022 seguimiento de julie martinez se evidencia el acta de devolucion de elementos al almacen No54, 55 y 56 , los conceptos tecnicos elementos para reintegro No 54, 55 y 56, comunicados  CMF2050-20171913 -CVE-21.0652 y SEMA 20213226337271. Se sugiere el cierre de la actividad _x000a__x000a_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x v="1"/>
    <x v="4"/>
    <s v="3.3.2.2"/>
    <n v="1"/>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s v="SUBDIRECCIÓN ADMINISTRATIVA"/>
    <s v="2021-10-01"/>
    <x v="13"/>
    <s v=" "/>
    <x v="0"/>
    <x v="4"/>
    <x v="7"/>
    <n v="100"/>
    <n v="100"/>
    <x v="0"/>
    <d v="2022-01-06T00:00:00"/>
    <s v="Julie Andrea Martínez "/>
    <s v="06/01/2022 seguimiento  Julie Martinez  se evidencia actas de seguimiento del 17, 22  de septiembre, 8, 11 octubre._x000a_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x v="1"/>
    <x v="4"/>
    <s v="3.3.2.2"/>
    <n v="2"/>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s v="SUBDIRECCIÓN ADMINISTRATIVA"/>
    <s v="2021-10-01"/>
    <x v="0"/>
    <s v=" "/>
    <x v="0"/>
    <x v="4"/>
    <x v="7"/>
    <n v="100"/>
    <n v="100"/>
    <x v="0"/>
    <d v="2022-01-06T00:00:00"/>
    <s v="Julie Andrea Martínez "/>
    <s v="Se evidencia el Procedimiento PA01-PR12  Gestión de Bienes e Inventarios - Ingresos, Egresos y Traslados De Almacén, version 4.0 donde se incorporan mecanismos de control de los bienes  que ingresan a la entidad en el sitio de utilización._x000a__x000a__x000a_08/11/2021 seguimiento  Julie Martinez no se remite seguimiento por parte del proceso sin embargo la accion se encuentra entre los plazos establecidos para su ejecucion. se recomienda al proceso realizar ejercicio de autocontrol"/>
  </r>
  <r>
    <s v="2021-10-05"/>
    <s v="MOVILIDAD"/>
    <s v="SECRETARIA DISTRITAL DE MOVILIDAD - SDM"/>
    <s v="113"/>
    <x v="1"/>
    <x v="5"/>
    <s v="3.3.1"/>
    <n v="1"/>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s v="SUBDIRECCIÓN DE SEÑALIZACIÓN -  SUBDIRECCIÓN ADMINISTRATIVA"/>
    <s v="2021-10-15"/>
    <x v="9"/>
    <s v=" "/>
    <x v="0"/>
    <x v="13"/>
    <x v="22"/>
    <n v="0"/>
    <n v="0"/>
    <x v="1"/>
    <d v="2022-01-03T00:00:00"/>
    <s v="María Janneth Romero M"/>
    <s v="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1"/>
    <n v="2"/>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s v="SUBDIRECCIÓN DE SEÑALIZACIÓN -  SUBDIRECCIÓN ADMINISTRATIVA"/>
    <s v="2021-10-15"/>
    <x v="9"/>
    <s v=" "/>
    <x v="0"/>
    <x v="13"/>
    <x v="22"/>
    <n v="0"/>
    <n v="0"/>
    <x v="1"/>
    <d v="2022-01-03T00:00:00"/>
    <s v="María Janneth Romero M"/>
    <s v="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2"/>
    <n v="1"/>
    <s v="DIRECCIÓN SECTOR MOVILIDAD"/>
    <x v="2"/>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s v="SUBDIRECCIÓN DE SEÑALIZACIÓN -  DESPACHO"/>
    <s v="2021-10-15"/>
    <x v="9"/>
    <s v=" "/>
    <x v="0"/>
    <x v="14"/>
    <x v="23"/>
    <n v="0"/>
    <n v="0"/>
    <x v="1"/>
    <d v="2022-01-03T00:00:00"/>
    <s v="María Janneth Romero M"/>
    <s v="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3"/>
    <n v="1"/>
    <s v="DIRECCIÓN SECTOR MOVILIDAD"/>
    <x v="2"/>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s v="SUBDIRECCIÓN DE SEÑALIZACIÓN -  DESPACHO"/>
    <s v="2021-10-15"/>
    <x v="9"/>
    <s v=" "/>
    <x v="0"/>
    <x v="14"/>
    <x v="23"/>
    <n v="0"/>
    <n v="0"/>
    <x v="1"/>
    <d v="2022-01-03T00:00:00"/>
    <s v="María Janneth Romero M"/>
    <s v="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2-16"/>
    <s v="MOVILIDAD"/>
    <s v="SECRETARIA DISTRITAL DE MOVILIDAD - SDM"/>
    <s v="113"/>
    <x v="1"/>
    <x v="0"/>
    <s v="3.2.1.1"/>
    <n v="1"/>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s v="DIRECCIÓN DE ATENCIÓN AL CIUDADANO"/>
    <s v="2022-01-03"/>
    <x v="14"/>
    <s v=" "/>
    <x v="0"/>
    <x v="2"/>
    <x v="4"/>
    <n v="0"/>
    <n v="0"/>
    <x v="1"/>
    <m/>
    <m/>
    <m/>
  </r>
  <r>
    <s v="2021-12-16"/>
    <s v="MOVILIDAD"/>
    <s v="SECRETARIA DISTRITAL DE MOVILIDAD - SDM"/>
    <s v="113"/>
    <x v="1"/>
    <x v="0"/>
    <s v="3.2.1.1"/>
    <n v="2"/>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s v="DIRECCIÓN DE ATENCIÓN AL CIUDADANO"/>
    <s v="2022-01-03"/>
    <x v="14"/>
    <s v=" "/>
    <x v="0"/>
    <x v="2"/>
    <x v="4"/>
    <n v="0"/>
    <n v="0"/>
    <x v="1"/>
    <m/>
    <m/>
    <m/>
  </r>
  <r>
    <s v="2021-12-16"/>
    <s v="MOVILIDAD"/>
    <s v="SECRETARIA DISTRITAL DE MOVILIDAD - SDM"/>
    <s v="113"/>
    <x v="1"/>
    <x v="0"/>
    <s v="3.2.1.1"/>
    <n v="3"/>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s v="DIRECCIÓN DE ATENCIÓN AL CIUDADANO"/>
    <s v="2022-01-03"/>
    <x v="15"/>
    <s v=" "/>
    <x v="0"/>
    <x v="2"/>
    <x v="4"/>
    <n v="0"/>
    <n v="0"/>
    <x v="1"/>
    <m/>
    <m/>
    <m/>
  </r>
  <r>
    <s v="2021-12-16"/>
    <s v="MOVILIDAD"/>
    <s v="SECRETARIA DISTRITAL DE MOVILIDAD - SDM"/>
    <s v="113"/>
    <x v="1"/>
    <x v="0"/>
    <s v="3.2.3.1"/>
    <n v="1"/>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s v="DIRECCIÓN DE ATENCIÓN AL CIUDADANO"/>
    <s v="2022-01-03"/>
    <x v="7"/>
    <s v=" "/>
    <x v="0"/>
    <x v="2"/>
    <x v="4"/>
    <n v="0"/>
    <n v="0"/>
    <x v="1"/>
    <m/>
    <m/>
    <m/>
  </r>
  <r>
    <s v="2021-12-16"/>
    <s v="MOVILIDAD"/>
    <s v="SECRETARIA DISTRITAL DE MOVILIDAD - SDM"/>
    <s v="113"/>
    <x v="1"/>
    <x v="0"/>
    <s v="3.2.3.1"/>
    <n v="2"/>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s v="DIRECCIÓN DE ATENCIÓN AL CIUDADANO"/>
    <s v="2022-06-01"/>
    <x v="15"/>
    <s v=" "/>
    <x v="0"/>
    <x v="2"/>
    <x v="4"/>
    <n v="0"/>
    <n v="0"/>
    <x v="1"/>
    <m/>
    <m/>
    <m/>
  </r>
  <r>
    <s v="2021-12-16"/>
    <s v="MOVILIDAD"/>
    <s v="SECRETARIA DISTRITAL DE MOVILIDAD - SDM"/>
    <s v="113"/>
    <x v="1"/>
    <x v="0"/>
    <s v="3.2.4.1"/>
    <n v="1"/>
    <s v="DIRECCIÓN SECTOR MOVILIDAD"/>
    <x v="1"/>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s v="DIRECCIÓN DE ATENCIÓN AL CIUDADANO"/>
    <s v="2022-01-03"/>
    <x v="14"/>
    <s v=" "/>
    <x v="0"/>
    <x v="2"/>
    <x v="4"/>
    <n v="0"/>
    <n v="0"/>
    <x v="1"/>
    <m/>
    <m/>
    <m/>
  </r>
  <r>
    <s v="2021-12-16"/>
    <s v="MOVILIDAD"/>
    <s v="SECRETARIA DISTRITAL DE MOVILIDAD - SDM"/>
    <s v="113"/>
    <x v="1"/>
    <x v="0"/>
    <s v="3.2.4.2"/>
    <n v="1"/>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s v="DIRECCIÓN DE ATENCIÓN AL CIUDADANO"/>
    <s v="2022-01-03"/>
    <x v="15"/>
    <s v=" "/>
    <x v="0"/>
    <x v="2"/>
    <x v="4"/>
    <n v="0"/>
    <n v="0"/>
    <x v="1"/>
    <m/>
    <m/>
    <m/>
  </r>
  <r>
    <s v="2021-12-16"/>
    <s v="MOVILIDAD"/>
    <s v="SECRETARIA DISTRITAL DE MOVILIDAD - SDM"/>
    <s v="113"/>
    <x v="1"/>
    <x v="0"/>
    <s v="3.2.4.2"/>
    <n v="2"/>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s v="DIRECCIÓN DE ATENCIÓN AL CIUDADANO"/>
    <s v="2022-01-03"/>
    <x v="15"/>
    <s v=" "/>
    <x v="0"/>
    <x v="2"/>
    <x v="4"/>
    <n v="0"/>
    <n v="0"/>
    <x v="1"/>
    <m/>
    <m/>
    <m/>
  </r>
  <r>
    <s v="2021-12-16"/>
    <s v="MOVILIDAD"/>
    <s v="SECRETARIA DISTRITAL DE MOVILIDAD - SDM"/>
    <s v="113"/>
    <x v="1"/>
    <x v="0"/>
    <s v="3.2.4.3"/>
    <n v="1"/>
    <s v="DIRECCIÓN SECTOR MOVILIDAD"/>
    <x v="1"/>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s v="DIRECCIÓN DE ATENCIÓN AL CIUDADANO"/>
    <s v="2022-01-03"/>
    <x v="15"/>
    <s v=" "/>
    <x v="0"/>
    <x v="2"/>
    <x v="4"/>
    <n v="0"/>
    <n v="0"/>
    <x v="1"/>
    <m/>
    <m/>
    <m/>
  </r>
  <r>
    <s v="2021-12-16"/>
    <s v="MOVILIDAD"/>
    <s v="SECRETARIA DISTRITAL DE MOVILIDAD - SDM"/>
    <s v="113"/>
    <x v="1"/>
    <x v="0"/>
    <s v="3.2.5.1"/>
    <n v="1"/>
    <s v="DIRECCIÓN SECTOR MOVILIDAD"/>
    <x v="1"/>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s v="SUBDIRECCIÓN FINANCIERA  DIRECCIÓN DE ATENCIÓN AL CIUDADANO"/>
    <s v="2022-01-03"/>
    <x v="16"/>
    <s v=" "/>
    <x v="0"/>
    <x v="15"/>
    <x v="24"/>
    <n v="0"/>
    <n v="0"/>
    <x v="1"/>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2020-06-19"/>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s v="2021-12-31"/>
    <s v=" "/>
    <x v="0"/>
    <s v="SUBSECRETARÍA DE GESTIÓN JURIDICA - OTIC"/>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s v="2021-06-22"/>
    <s v=" "/>
    <x v="0"/>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s v="2021-06-22"/>
    <s v=" "/>
    <x v="0"/>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s v="2021-06-22"/>
    <s v=" "/>
    <x v="0"/>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s v="2021-09-22"/>
    <s v=" "/>
    <x v="0"/>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s v="2021-12-22"/>
    <s v=" "/>
    <x v="0"/>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s v="2021-07-05"/>
    <s v=" "/>
    <x v="0"/>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s v="2021-07-05"/>
    <s v=" "/>
    <x v="0"/>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s v="2021-12-22"/>
    <s v=" "/>
    <x v="0"/>
    <s v="SUBSECRETARÍA DE SERVICIOS A LA CIUDADANÍA"/>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2F7F43-9C06-4D77-9F4F-EFFE3DE9F45C}" name="TablaDinámica14" cacheId="5"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Subsecretaría u Oficina">
  <location ref="A115:D132"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showAll="0" defaultSubtotal="0"/>
    <pivotField numFmtId="1" showAll="0"/>
    <pivotField numFmtId="1" showAll="0"/>
    <pivotField showAll="0"/>
    <pivotField showAll="0"/>
    <pivotField showAll="0"/>
    <pivotField showAll="0"/>
  </pivotFields>
  <rowFields count="1">
    <field x="26"/>
  </rowFields>
  <rowItems count="17">
    <i>
      <x/>
    </i>
    <i>
      <x v="1"/>
    </i>
    <i>
      <x v="2"/>
    </i>
    <i>
      <x v="3"/>
    </i>
    <i>
      <x v="4"/>
    </i>
    <i>
      <x v="5"/>
    </i>
    <i>
      <x v="6"/>
    </i>
    <i>
      <x v="7"/>
    </i>
    <i>
      <x v="8"/>
    </i>
    <i>
      <x v="9"/>
    </i>
    <i>
      <x v="10"/>
    </i>
    <i>
      <x v="11"/>
    </i>
    <i>
      <x v="12"/>
    </i>
    <i>
      <x v="13"/>
    </i>
    <i>
      <x v="14"/>
    </i>
    <i>
      <x v="1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34">
      <pivotArea dataOnly="0" labelOnly="1" outline="0" fieldPosition="0">
        <references count="1">
          <reference field="4294967294" count="3">
            <x v="0"/>
            <x v="1"/>
            <x v="2"/>
          </reference>
        </references>
      </pivotArea>
    </format>
    <format dxfId="33">
      <pivotArea outline="0" collapsedLevelsAreSubtotals="1" fieldPosition="0"/>
    </format>
    <format dxfId="32">
      <pivotArea dataOnly="0" labelOnly="1" fieldPosition="0">
        <references count="1">
          <reference field="26" count="0"/>
        </references>
      </pivotArea>
    </format>
    <format dxfId="31">
      <pivotArea dataOnly="0" labelOnly="1" fieldPosition="0">
        <references count="1">
          <reference field="26" count="0"/>
        </references>
      </pivotArea>
    </format>
    <format dxfId="30">
      <pivotArea dataOnly="0" labelOnly="1" fieldPosition="0">
        <references count="1">
          <reference field="2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1DF9AA2-7EA7-4461-B19C-59618A0B257D}" name="TablaDinámica2" cacheId="5" applyNumberFormats="0" applyBorderFormats="0" applyFontFormats="0" applyPatternFormats="0" applyAlignmentFormats="0" applyWidthHeightFormats="1" dataCaption="Valores" updatedVersion="7" minRefreshableVersion="3" showDrill="0" useAutoFormatting="1" itemPrintTitles="1" createdVersion="6" indent="0" outline="1" outlineData="1" multipleFieldFilters="0">
  <location ref="A78:J103"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18">
        <item x="1"/>
        <item x="4"/>
        <item x="5"/>
        <item x="2"/>
        <item x="8"/>
        <item x="10"/>
        <item x="3"/>
        <item x="0"/>
        <item x="16"/>
        <item x="12"/>
        <item x="9"/>
        <item x="11"/>
        <item x="13"/>
        <item x="7"/>
        <item x="6"/>
        <item x="14"/>
        <item x="15"/>
        <item t="default"/>
      </items>
    </pivotField>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axis="axisRow" showAll="0" defaultSubtotal="0">
      <items count="25">
        <item x="6"/>
        <item x="4"/>
        <item x="5"/>
        <item x="0"/>
        <item x="10"/>
        <item x="2"/>
        <item x="1"/>
        <item x="14"/>
        <item x="12"/>
        <item x="3"/>
        <item x="9"/>
        <item x="7"/>
        <item x="8"/>
        <item x="11"/>
        <item x="13"/>
        <item x="15"/>
        <item x="16"/>
        <item x="17"/>
        <item x="18"/>
        <item x="19"/>
        <item x="20"/>
        <item x="21"/>
        <item x="22"/>
        <item x="23"/>
        <item x="24"/>
      </items>
    </pivotField>
    <pivotField showAll="0"/>
    <pivotField showAll="0"/>
    <pivotField axis="axisPage" multipleItemSelectionAllowed="1" showAll="0">
      <items count="3">
        <item x="1"/>
        <item h="1" x="0"/>
        <item t="default"/>
      </items>
    </pivotField>
    <pivotField showAll="0"/>
    <pivotField showAll="0"/>
    <pivotField showAll="0"/>
  </pivotFields>
  <rowFields count="2">
    <field x="26"/>
    <field x="27"/>
  </rowFields>
  <rowItems count="24">
    <i>
      <x v="1"/>
    </i>
    <i r="1">
      <x v="7"/>
    </i>
    <i r="1">
      <x v="11"/>
    </i>
    <i>
      <x v="2"/>
    </i>
    <i r="1">
      <x v="6"/>
    </i>
    <i r="1">
      <x v="12"/>
    </i>
    <i>
      <x v="3"/>
    </i>
    <i r="1">
      <x v="17"/>
    </i>
    <i>
      <x v="6"/>
    </i>
    <i r="1">
      <x v="1"/>
    </i>
    <i>
      <x v="8"/>
    </i>
    <i r="1">
      <x v="13"/>
    </i>
    <i>
      <x v="9"/>
    </i>
    <i r="1">
      <x v="14"/>
    </i>
    <i r="1">
      <x v="16"/>
    </i>
    <i>
      <x v="12"/>
    </i>
    <i r="1">
      <x v="20"/>
    </i>
    <i>
      <x v="13"/>
    </i>
    <i r="1">
      <x v="22"/>
    </i>
    <i>
      <x v="14"/>
    </i>
    <i r="1">
      <x v="23"/>
    </i>
    <i>
      <x v="15"/>
    </i>
    <i r="1">
      <x v="24"/>
    </i>
    <i t="grand">
      <x/>
    </i>
  </rowItems>
  <colFields count="1">
    <field x="23"/>
  </colFields>
  <colItems count="9">
    <i>
      <x v="8"/>
    </i>
    <i>
      <x v="9"/>
    </i>
    <i>
      <x v="10"/>
    </i>
    <i>
      <x v="11"/>
    </i>
    <i>
      <x v="13"/>
    </i>
    <i>
      <x v="14"/>
    </i>
    <i>
      <x v="15"/>
    </i>
    <i>
      <x v="16"/>
    </i>
    <i t="grand">
      <x/>
    </i>
  </colItems>
  <pageFields count="2">
    <pageField fld="30" hier="-1"/>
    <pageField fld="25" hier="-1"/>
  </pageFields>
  <dataFields count="1">
    <dataField name="Cuenta de CODIGO ACCION" fld="7" subtotal="count" baseField="24" baseItem="0"/>
  </dataFields>
  <formats count="171">
    <format dxfId="205">
      <pivotArea field="30" type="button" dataOnly="0" labelOnly="1" outline="0" axis="axisPage" fieldPosition="0"/>
    </format>
    <format dxfId="204">
      <pivotArea type="origin" dataOnly="0" labelOnly="1" outline="0" fieldPosition="0"/>
    </format>
    <format dxfId="203">
      <pivotArea dataOnly="0" labelOnly="1" grandRow="1" outline="0" fieldPosition="0"/>
    </format>
    <format dxfId="202">
      <pivotArea dataOnly="0" labelOnly="1" fieldPosition="0">
        <references count="1">
          <reference field="26" count="4">
            <x v="2"/>
            <x v="4"/>
            <x v="6"/>
            <x v="7"/>
          </reference>
        </references>
      </pivotArea>
    </format>
    <format dxfId="201">
      <pivotArea dataOnly="0" labelOnly="1" fieldPosition="0">
        <references count="2">
          <reference field="26" count="1" selected="0">
            <x v="2"/>
          </reference>
          <reference field="27" count="2">
            <x v="5"/>
            <x v="6"/>
          </reference>
        </references>
      </pivotArea>
    </format>
    <format dxfId="200">
      <pivotArea dataOnly="0" labelOnly="1" fieldPosition="0">
        <references count="2">
          <reference field="26" count="1" selected="0">
            <x v="4"/>
          </reference>
          <reference field="27" count="1">
            <x v="3"/>
          </reference>
        </references>
      </pivotArea>
    </format>
    <format dxfId="199">
      <pivotArea dataOnly="0" labelOnly="1" fieldPosition="0">
        <references count="2">
          <reference field="26" count="1" selected="0">
            <x v="6"/>
          </reference>
          <reference field="27" count="3">
            <x v="0"/>
            <x v="1"/>
            <x v="9"/>
          </reference>
        </references>
      </pivotArea>
    </format>
    <format dxfId="198">
      <pivotArea dataOnly="0" labelOnly="1" fieldPosition="0">
        <references count="2">
          <reference field="26" count="1" selected="0">
            <x v="7"/>
          </reference>
          <reference field="27" count="1">
            <x v="2"/>
          </reference>
        </references>
      </pivotArea>
    </format>
    <format dxfId="197">
      <pivotArea collapsedLevelsAreSubtotals="1" fieldPosition="0">
        <references count="2">
          <reference field="23" count="4" selected="0">
            <x v="0"/>
            <x v="1"/>
            <x v="3"/>
            <x v="6"/>
          </reference>
          <reference field="26" count="1">
            <x v="2"/>
          </reference>
        </references>
      </pivotArea>
    </format>
    <format dxfId="196">
      <pivotArea field="26" grandCol="1" collapsedLevelsAreSubtotals="1" axis="axisRow" fieldPosition="0">
        <references count="1">
          <reference field="26" count="1">
            <x v="2"/>
          </reference>
        </references>
      </pivotArea>
    </format>
    <format dxfId="195">
      <pivotArea collapsedLevelsAreSubtotals="1" fieldPosition="0">
        <references count="3">
          <reference field="23" count="4" selected="0">
            <x v="0"/>
            <x v="1"/>
            <x v="3"/>
            <x v="6"/>
          </reference>
          <reference field="26" count="1" selected="0">
            <x v="2"/>
          </reference>
          <reference field="27" count="2">
            <x v="5"/>
            <x v="6"/>
          </reference>
        </references>
      </pivotArea>
    </format>
    <format dxfId="194">
      <pivotArea field="27" grandCol="1" collapsedLevelsAreSubtotals="1" axis="axisRow" fieldPosition="1">
        <references count="2">
          <reference field="26" count="1" selected="0">
            <x v="2"/>
          </reference>
          <reference field="27" count="2">
            <x v="5"/>
            <x v="6"/>
          </reference>
        </references>
      </pivotArea>
    </format>
    <format dxfId="193">
      <pivotArea collapsedLevelsAreSubtotals="1" fieldPosition="0">
        <references count="2">
          <reference field="23" count="4" selected="0">
            <x v="0"/>
            <x v="1"/>
            <x v="3"/>
            <x v="6"/>
          </reference>
          <reference field="26" count="1">
            <x v="4"/>
          </reference>
        </references>
      </pivotArea>
    </format>
    <format dxfId="192">
      <pivotArea field="26" grandCol="1" collapsedLevelsAreSubtotals="1" axis="axisRow" fieldPosition="0">
        <references count="1">
          <reference field="26" count="1">
            <x v="4"/>
          </reference>
        </references>
      </pivotArea>
    </format>
    <format dxfId="191">
      <pivotArea collapsedLevelsAreSubtotals="1" fieldPosition="0">
        <references count="3">
          <reference field="23" count="4" selected="0">
            <x v="0"/>
            <x v="1"/>
            <x v="3"/>
            <x v="6"/>
          </reference>
          <reference field="26" count="1" selected="0">
            <x v="4"/>
          </reference>
          <reference field="27" count="1">
            <x v="3"/>
          </reference>
        </references>
      </pivotArea>
    </format>
    <format dxfId="190">
      <pivotArea field="27" grandCol="1" collapsedLevelsAreSubtotals="1" axis="axisRow" fieldPosition="1">
        <references count="2">
          <reference field="26" count="1" selected="0">
            <x v="4"/>
          </reference>
          <reference field="27" count="1">
            <x v="3"/>
          </reference>
        </references>
      </pivotArea>
    </format>
    <format dxfId="189">
      <pivotArea collapsedLevelsAreSubtotals="1" fieldPosition="0">
        <references count="2">
          <reference field="23" count="4" selected="0">
            <x v="0"/>
            <x v="1"/>
            <x v="3"/>
            <x v="6"/>
          </reference>
          <reference field="26" count="1">
            <x v="6"/>
          </reference>
        </references>
      </pivotArea>
    </format>
    <format dxfId="188">
      <pivotArea field="26" grandCol="1" collapsedLevelsAreSubtotals="1" axis="axisRow" fieldPosition="0">
        <references count="1">
          <reference field="26" count="1">
            <x v="6"/>
          </reference>
        </references>
      </pivotArea>
    </format>
    <format dxfId="187">
      <pivotArea collapsedLevelsAreSubtotals="1" fieldPosition="0">
        <references count="3">
          <reference field="23" count="4" selected="0">
            <x v="0"/>
            <x v="1"/>
            <x v="3"/>
            <x v="6"/>
          </reference>
          <reference field="26" count="1" selected="0">
            <x v="6"/>
          </reference>
          <reference field="27" count="3">
            <x v="0"/>
            <x v="1"/>
            <x v="9"/>
          </reference>
        </references>
      </pivotArea>
    </format>
    <format dxfId="186">
      <pivotArea field="27" grandCol="1" collapsedLevelsAreSubtotals="1" axis="axisRow" fieldPosition="1">
        <references count="2">
          <reference field="26" count="1" selected="0">
            <x v="6"/>
          </reference>
          <reference field="27" count="3">
            <x v="0"/>
            <x v="1"/>
            <x v="9"/>
          </reference>
        </references>
      </pivotArea>
    </format>
    <format dxfId="185">
      <pivotArea collapsedLevelsAreSubtotals="1" fieldPosition="0">
        <references count="2">
          <reference field="23" count="4" selected="0">
            <x v="0"/>
            <x v="1"/>
            <x v="3"/>
            <x v="6"/>
          </reference>
          <reference field="26" count="1">
            <x v="7"/>
          </reference>
        </references>
      </pivotArea>
    </format>
    <format dxfId="184">
      <pivotArea field="26" grandCol="1" collapsedLevelsAreSubtotals="1" axis="axisRow" fieldPosition="0">
        <references count="1">
          <reference field="26" count="1">
            <x v="7"/>
          </reference>
        </references>
      </pivotArea>
    </format>
    <format dxfId="183">
      <pivotArea collapsedLevelsAreSubtotals="1" fieldPosition="0">
        <references count="3">
          <reference field="23" count="4" selected="0">
            <x v="0"/>
            <x v="1"/>
            <x v="3"/>
            <x v="6"/>
          </reference>
          <reference field="26" count="1" selected="0">
            <x v="7"/>
          </reference>
          <reference field="27" count="1">
            <x v="2"/>
          </reference>
        </references>
      </pivotArea>
    </format>
    <format dxfId="182">
      <pivotArea field="27" grandCol="1" collapsedLevelsAreSubtotals="1" axis="axisRow" fieldPosition="1">
        <references count="2">
          <reference field="26" count="1" selected="0">
            <x v="7"/>
          </reference>
          <reference field="27" count="1">
            <x v="2"/>
          </reference>
        </references>
      </pivotArea>
    </format>
    <format dxfId="181">
      <pivotArea collapsedLevelsAreSubtotals="1" fieldPosition="0">
        <references count="3">
          <reference field="23" count="4" selected="0">
            <x v="0"/>
            <x v="1"/>
            <x v="3"/>
            <x v="6"/>
          </reference>
          <reference field="26" count="1" selected="0">
            <x v="2"/>
          </reference>
          <reference field="27" count="2">
            <x v="5"/>
            <x v="6"/>
          </reference>
        </references>
      </pivotArea>
    </format>
    <format dxfId="180">
      <pivotArea collapsedLevelsAreSubtotals="1" fieldPosition="0">
        <references count="3">
          <reference field="23" count="4" selected="0">
            <x v="0"/>
            <x v="1"/>
            <x v="3"/>
            <x v="6"/>
          </reference>
          <reference field="26" count="1" selected="0">
            <x v="6"/>
          </reference>
          <reference field="27" count="3">
            <x v="0"/>
            <x v="1"/>
            <x v="9"/>
          </reference>
        </references>
      </pivotArea>
    </format>
    <format dxfId="179">
      <pivotArea collapsedLevelsAreSubtotals="1" fieldPosition="0">
        <references count="2">
          <reference field="23" count="4" selected="0">
            <x v="0"/>
            <x v="1"/>
            <x v="3"/>
            <x v="6"/>
          </reference>
          <reference field="26" count="1">
            <x v="7"/>
          </reference>
        </references>
      </pivotArea>
    </format>
    <format dxfId="178">
      <pivotArea collapsedLevelsAreSubtotals="1" fieldPosition="0">
        <references count="3">
          <reference field="23" count="4" selected="0">
            <x v="0"/>
            <x v="1"/>
            <x v="3"/>
            <x v="6"/>
          </reference>
          <reference field="26" count="1" selected="0">
            <x v="7"/>
          </reference>
          <reference field="27" count="1">
            <x v="2"/>
          </reference>
        </references>
      </pivotArea>
    </format>
    <format dxfId="177">
      <pivotArea collapsedLevelsAreSubtotals="1" fieldPosition="0">
        <references count="3">
          <reference field="23" count="1" selected="0">
            <x v="0"/>
          </reference>
          <reference field="26" count="1" selected="0">
            <x v="2"/>
          </reference>
          <reference field="27" count="2">
            <x v="5"/>
            <x v="6"/>
          </reference>
        </references>
      </pivotArea>
    </format>
    <format dxfId="176">
      <pivotArea collapsedLevelsAreSubtotals="1" fieldPosition="0">
        <references count="3">
          <reference field="23" count="1" selected="0">
            <x v="0"/>
          </reference>
          <reference field="26" count="1" selected="0">
            <x v="6"/>
          </reference>
          <reference field="27" count="3">
            <x v="0"/>
            <x v="1"/>
            <x v="9"/>
          </reference>
        </references>
      </pivotArea>
    </format>
    <format dxfId="175">
      <pivotArea collapsedLevelsAreSubtotals="1" fieldPosition="0">
        <references count="2">
          <reference field="23" count="1" selected="0">
            <x v="0"/>
          </reference>
          <reference field="26" count="1">
            <x v="7"/>
          </reference>
        </references>
      </pivotArea>
    </format>
    <format dxfId="174">
      <pivotArea collapsedLevelsAreSubtotals="1" fieldPosition="0">
        <references count="3">
          <reference field="23" count="1" selected="0">
            <x v="0"/>
          </reference>
          <reference field="26" count="1" selected="0">
            <x v="7"/>
          </reference>
          <reference field="27" count="1">
            <x v="2"/>
          </reference>
        </references>
      </pivotArea>
    </format>
    <format dxfId="173">
      <pivotArea collapsedLevelsAreSubtotals="1" fieldPosition="0">
        <references count="2">
          <reference field="23" count="1" selected="0">
            <x v="0"/>
          </reference>
          <reference field="26" count="1">
            <x v="0"/>
          </reference>
        </references>
      </pivotArea>
    </format>
    <format dxfId="172">
      <pivotArea collapsedLevelsAreSubtotals="1" fieldPosition="0">
        <references count="3">
          <reference field="23" count="1" selected="0">
            <x v="0"/>
          </reference>
          <reference field="26" count="1" selected="0">
            <x v="0"/>
          </reference>
          <reference field="27" count="1">
            <x v="4"/>
          </reference>
        </references>
      </pivotArea>
    </format>
    <format dxfId="171">
      <pivotArea collapsedLevelsAreSubtotals="1" fieldPosition="0">
        <references count="3">
          <reference field="23" count="1" selected="0">
            <x v="0"/>
          </reference>
          <reference field="26" count="1" selected="0">
            <x v="6"/>
          </reference>
          <reference field="27" count="3">
            <x v="0"/>
            <x v="1"/>
            <x v="9"/>
          </reference>
        </references>
      </pivotArea>
    </format>
    <format dxfId="170">
      <pivotArea collapsedLevelsAreSubtotals="1" fieldPosition="0">
        <references count="2">
          <reference field="23" count="1" selected="0">
            <x v="0"/>
          </reference>
          <reference field="26" count="1">
            <x v="7"/>
          </reference>
        </references>
      </pivotArea>
    </format>
    <format dxfId="169">
      <pivotArea collapsedLevelsAreSubtotals="1" fieldPosition="0">
        <references count="3">
          <reference field="23" count="1" selected="0">
            <x v="0"/>
          </reference>
          <reference field="26" count="1" selected="0">
            <x v="7"/>
          </reference>
          <reference field="27" count="1">
            <x v="2"/>
          </reference>
        </references>
      </pivotArea>
    </format>
    <format dxfId="168">
      <pivotArea collapsedLevelsAreSubtotals="1" fieldPosition="0">
        <references count="2">
          <reference field="23" count="1" selected="0">
            <x v="1"/>
          </reference>
          <reference field="26" count="1">
            <x v="0"/>
          </reference>
        </references>
      </pivotArea>
    </format>
    <format dxfId="167">
      <pivotArea collapsedLevelsAreSubtotals="1" fieldPosition="0">
        <references count="3">
          <reference field="23" count="1" selected="0">
            <x v="1"/>
          </reference>
          <reference field="26" count="1" selected="0">
            <x v="0"/>
          </reference>
          <reference field="27" count="1">
            <x v="4"/>
          </reference>
        </references>
      </pivotArea>
    </format>
    <format dxfId="166">
      <pivotArea collapsedLevelsAreSubtotals="1" fieldPosition="0">
        <references count="3">
          <reference field="23" count="1" selected="0">
            <x v="1"/>
          </reference>
          <reference field="26" count="1" selected="0">
            <x v="6"/>
          </reference>
          <reference field="27" count="3">
            <x v="0"/>
            <x v="1"/>
            <x v="9"/>
          </reference>
        </references>
      </pivotArea>
    </format>
    <format dxfId="165">
      <pivotArea collapsedLevelsAreSubtotals="1" fieldPosition="0">
        <references count="2">
          <reference field="23" count="1" selected="0">
            <x v="1"/>
          </reference>
          <reference field="26" count="1">
            <x v="7"/>
          </reference>
        </references>
      </pivotArea>
    </format>
    <format dxfId="164">
      <pivotArea collapsedLevelsAreSubtotals="1" fieldPosition="0">
        <references count="3">
          <reference field="23" count="1" selected="0">
            <x v="1"/>
          </reference>
          <reference field="26" count="1" selected="0">
            <x v="7"/>
          </reference>
          <reference field="27" count="1">
            <x v="2"/>
          </reference>
        </references>
      </pivotArea>
    </format>
    <format dxfId="163">
      <pivotArea collapsedLevelsAreSubtotals="1" fieldPosition="0">
        <references count="2">
          <reference field="23" count="8" selected="0">
            <x v="2"/>
            <x v="3"/>
            <x v="4"/>
            <x v="6"/>
            <x v="7"/>
            <x v="10"/>
            <x v="13"/>
            <x v="14"/>
          </reference>
          <reference field="26" count="1">
            <x v="0"/>
          </reference>
        </references>
      </pivotArea>
    </format>
    <format dxfId="162">
      <pivotArea field="26" grandCol="1" collapsedLevelsAreSubtotals="1" axis="axisRow" fieldPosition="0">
        <references count="1">
          <reference field="26" count="1">
            <x v="0"/>
          </reference>
        </references>
      </pivotArea>
    </format>
    <format dxfId="161">
      <pivotArea collapsedLevelsAreSubtotals="1" fieldPosition="0">
        <references count="3">
          <reference field="23" count="8" selected="0">
            <x v="2"/>
            <x v="3"/>
            <x v="4"/>
            <x v="6"/>
            <x v="7"/>
            <x v="10"/>
            <x v="13"/>
            <x v="14"/>
          </reference>
          <reference field="26" count="1" selected="0">
            <x v="0"/>
          </reference>
          <reference field="27" count="1">
            <x v="4"/>
          </reference>
        </references>
      </pivotArea>
    </format>
    <format dxfId="160">
      <pivotArea field="27" grandCol="1" collapsedLevelsAreSubtotals="1" axis="axisRow" fieldPosition="1">
        <references count="2">
          <reference field="26" count="1" selected="0">
            <x v="0"/>
          </reference>
          <reference field="27" count="1">
            <x v="4"/>
          </reference>
        </references>
      </pivotArea>
    </format>
    <format dxfId="159">
      <pivotArea field="26" grandCol="1" collapsedLevelsAreSubtotals="1" axis="axisRow" fieldPosition="0">
        <references count="1">
          <reference field="26" count="1">
            <x v="1"/>
          </reference>
        </references>
      </pivotArea>
    </format>
    <format dxfId="158">
      <pivotArea field="27" grandCol="1" collapsedLevelsAreSubtotals="1" axis="axisRow" fieldPosition="1">
        <references count="2">
          <reference field="26" count="1" selected="0">
            <x v="1"/>
          </reference>
          <reference field="27" count="3">
            <x v="7"/>
            <x v="11"/>
            <x v="15"/>
          </reference>
        </references>
      </pivotArea>
    </format>
    <format dxfId="157">
      <pivotArea field="26" grandCol="1" collapsedLevelsAreSubtotals="1" axis="axisRow" fieldPosition="0">
        <references count="1">
          <reference field="26" count="1">
            <x v="2"/>
          </reference>
        </references>
      </pivotArea>
    </format>
    <format dxfId="156">
      <pivotArea field="27" grandCol="1" collapsedLevelsAreSubtotals="1" axis="axisRow" fieldPosition="1">
        <references count="2">
          <reference field="26" count="1" selected="0">
            <x v="2"/>
          </reference>
          <reference field="27" count="3">
            <x v="6"/>
            <x v="10"/>
            <x v="12"/>
          </reference>
        </references>
      </pivotArea>
    </format>
    <format dxfId="155">
      <pivotArea field="26" grandCol="1" collapsedLevelsAreSubtotals="1" axis="axisRow" fieldPosition="0">
        <references count="1">
          <reference field="26" count="1">
            <x v="3"/>
          </reference>
        </references>
      </pivotArea>
    </format>
    <format dxfId="154">
      <pivotArea field="27" grandCol="1" collapsedLevelsAreSubtotals="1" axis="axisRow" fieldPosition="1">
        <references count="2">
          <reference field="26" count="1" selected="0">
            <x v="3"/>
          </reference>
          <reference field="27" count="1">
            <x v="17"/>
          </reference>
        </references>
      </pivotArea>
    </format>
    <format dxfId="153">
      <pivotArea field="26" grandCol="1" collapsedLevelsAreSubtotals="1" axis="axisRow" fieldPosition="0">
        <references count="1">
          <reference field="26" count="1">
            <x v="4"/>
          </reference>
        </references>
      </pivotArea>
    </format>
    <format dxfId="152">
      <pivotArea field="27" grandCol="1" collapsedLevelsAreSubtotals="1" axis="axisRow" fieldPosition="1">
        <references count="2">
          <reference field="26" count="1" selected="0">
            <x v="4"/>
          </reference>
          <reference field="27" count="1">
            <x v="3"/>
          </reference>
        </references>
      </pivotArea>
    </format>
    <format dxfId="151">
      <pivotArea field="26" grandCol="1" collapsedLevelsAreSubtotals="1" axis="axisRow" fieldPosition="0">
        <references count="1">
          <reference field="26" count="1">
            <x v="5"/>
          </reference>
        </references>
      </pivotArea>
    </format>
    <format dxfId="150">
      <pivotArea field="27" grandCol="1" collapsedLevelsAreSubtotals="1" axis="axisRow" fieldPosition="1">
        <references count="2">
          <reference field="26" count="1" selected="0">
            <x v="5"/>
          </reference>
          <reference field="27" count="1">
            <x v="8"/>
          </reference>
        </references>
      </pivotArea>
    </format>
    <format dxfId="149">
      <pivotArea field="26" grandCol="1" collapsedLevelsAreSubtotals="1" axis="axisRow" fieldPosition="0">
        <references count="1">
          <reference field="26" count="1">
            <x v="6"/>
          </reference>
        </references>
      </pivotArea>
    </format>
    <format dxfId="148">
      <pivotArea collapsedLevelsAreSubtotals="1" fieldPosition="0">
        <references count="3">
          <reference field="23" count="8" selected="0">
            <x v="2"/>
            <x v="3"/>
            <x v="4"/>
            <x v="6"/>
            <x v="7"/>
            <x v="10"/>
            <x v="13"/>
            <x v="14"/>
          </reference>
          <reference field="26" count="1" selected="0">
            <x v="6"/>
          </reference>
          <reference field="27" count="3">
            <x v="0"/>
            <x v="1"/>
            <x v="9"/>
          </reference>
        </references>
      </pivotArea>
    </format>
    <format dxfId="147">
      <pivotArea field="27" grandCol="1" collapsedLevelsAreSubtotals="1" axis="axisRow" fieldPosition="1">
        <references count="2">
          <reference field="26" count="1" selected="0">
            <x v="6"/>
          </reference>
          <reference field="27" count="3">
            <x v="0"/>
            <x v="1"/>
            <x v="9"/>
          </reference>
        </references>
      </pivotArea>
    </format>
    <format dxfId="146">
      <pivotArea collapsedLevelsAreSubtotals="1" fieldPosition="0">
        <references count="2">
          <reference field="23" count="8" selected="0">
            <x v="2"/>
            <x v="3"/>
            <x v="4"/>
            <x v="6"/>
            <x v="7"/>
            <x v="10"/>
            <x v="13"/>
            <x v="14"/>
          </reference>
          <reference field="26" count="1">
            <x v="7"/>
          </reference>
        </references>
      </pivotArea>
    </format>
    <format dxfId="145">
      <pivotArea field="26" grandCol="1" collapsedLevelsAreSubtotals="1" axis="axisRow" fieldPosition="0">
        <references count="1">
          <reference field="26" count="1">
            <x v="7"/>
          </reference>
        </references>
      </pivotArea>
    </format>
    <format dxfId="144">
      <pivotArea collapsedLevelsAreSubtotals="1" fieldPosition="0">
        <references count="3">
          <reference field="23" count="8" selected="0">
            <x v="2"/>
            <x v="3"/>
            <x v="4"/>
            <x v="6"/>
            <x v="7"/>
            <x v="10"/>
            <x v="13"/>
            <x v="14"/>
          </reference>
          <reference field="26" count="1" selected="0">
            <x v="7"/>
          </reference>
          <reference field="27" count="1">
            <x v="2"/>
          </reference>
        </references>
      </pivotArea>
    </format>
    <format dxfId="143">
      <pivotArea field="27" grandCol="1" collapsedLevelsAreSubtotals="1" axis="axisRow" fieldPosition="1">
        <references count="2">
          <reference field="26" count="1" selected="0">
            <x v="7"/>
          </reference>
          <reference field="27" count="1">
            <x v="2"/>
          </reference>
        </references>
      </pivotArea>
    </format>
    <format dxfId="142">
      <pivotArea field="26" grandCol="1" collapsedLevelsAreSubtotals="1" axis="axisRow" fieldPosition="0">
        <references count="1">
          <reference field="26" count="1">
            <x v="8"/>
          </reference>
        </references>
      </pivotArea>
    </format>
    <format dxfId="141">
      <pivotArea field="27" grandCol="1" collapsedLevelsAreSubtotals="1" axis="axisRow" fieldPosition="1">
        <references count="2">
          <reference field="26" count="1" selected="0">
            <x v="8"/>
          </reference>
          <reference field="27" count="1">
            <x v="13"/>
          </reference>
        </references>
      </pivotArea>
    </format>
    <format dxfId="140">
      <pivotArea field="26" grandCol="1" collapsedLevelsAreSubtotals="1" axis="axisRow" fieldPosition="0">
        <references count="1">
          <reference field="26" count="1">
            <x v="9"/>
          </reference>
        </references>
      </pivotArea>
    </format>
    <format dxfId="139">
      <pivotArea field="27" grandCol="1" collapsedLevelsAreSubtotals="1" axis="axisRow" fieldPosition="1">
        <references count="2">
          <reference field="26" count="1" selected="0">
            <x v="9"/>
          </reference>
          <reference field="27" count="2">
            <x v="14"/>
            <x v="16"/>
          </reference>
        </references>
      </pivotArea>
    </format>
    <format dxfId="138">
      <pivotArea field="26" grandCol="1" collapsedLevelsAreSubtotals="1" axis="axisRow" fieldPosition="0">
        <references count="1">
          <reference field="26" count="1">
            <x v="10"/>
          </reference>
        </references>
      </pivotArea>
    </format>
    <format dxfId="137">
      <pivotArea field="27" grandCol="1" collapsedLevelsAreSubtotals="1" axis="axisRow" fieldPosition="1">
        <references count="2">
          <reference field="26" count="1" selected="0">
            <x v="10"/>
          </reference>
          <reference field="27" count="1">
            <x v="18"/>
          </reference>
        </references>
      </pivotArea>
    </format>
    <format dxfId="136">
      <pivotArea field="26" grandCol="1" collapsedLevelsAreSubtotals="1" axis="axisRow" fieldPosition="0">
        <references count="1">
          <reference field="26" count="1">
            <x v="11"/>
          </reference>
        </references>
      </pivotArea>
    </format>
    <format dxfId="135">
      <pivotArea field="27" grandCol="1" collapsedLevelsAreSubtotals="1" axis="axisRow" fieldPosition="1">
        <references count="2">
          <reference field="26" count="1" selected="0">
            <x v="11"/>
          </reference>
          <reference field="27" count="1">
            <x v="19"/>
          </reference>
        </references>
      </pivotArea>
    </format>
    <format dxfId="134">
      <pivotArea collapsedLevelsAreSubtotals="1" fieldPosition="0">
        <references count="2">
          <reference field="23" count="1" selected="0">
            <x v="2"/>
          </reference>
          <reference field="26" count="1">
            <x v="0"/>
          </reference>
        </references>
      </pivotArea>
    </format>
    <format dxfId="133">
      <pivotArea collapsedLevelsAreSubtotals="1" fieldPosition="0">
        <references count="3">
          <reference field="23" count="1" selected="0">
            <x v="2"/>
          </reference>
          <reference field="26" count="1" selected="0">
            <x v="0"/>
          </reference>
          <reference field="27" count="1">
            <x v="4"/>
          </reference>
        </references>
      </pivotArea>
    </format>
    <format dxfId="132">
      <pivotArea collapsedLevelsAreSubtotals="1" fieldPosition="0">
        <references count="3">
          <reference field="23" count="1" selected="0">
            <x v="2"/>
          </reference>
          <reference field="26" count="1" selected="0">
            <x v="6"/>
          </reference>
          <reference field="27" count="3">
            <x v="0"/>
            <x v="1"/>
            <x v="9"/>
          </reference>
        </references>
      </pivotArea>
    </format>
    <format dxfId="131">
      <pivotArea collapsedLevelsAreSubtotals="1" fieldPosition="0">
        <references count="2">
          <reference field="23" count="2" selected="0">
            <x v="3"/>
            <x v="4"/>
          </reference>
          <reference field="26" count="1">
            <x v="0"/>
          </reference>
        </references>
      </pivotArea>
    </format>
    <format dxfId="130">
      <pivotArea collapsedLevelsAreSubtotals="1" fieldPosition="0">
        <references count="3">
          <reference field="23" count="2" selected="0">
            <x v="3"/>
            <x v="4"/>
          </reference>
          <reference field="26" count="1" selected="0">
            <x v="0"/>
          </reference>
          <reference field="27" count="1">
            <x v="4"/>
          </reference>
        </references>
      </pivotArea>
    </format>
    <format dxfId="129">
      <pivotArea collapsedLevelsAreSubtotals="1" fieldPosition="0">
        <references count="3">
          <reference field="23" count="2" selected="0">
            <x v="3"/>
            <x v="4"/>
          </reference>
          <reference field="26" count="1" selected="0">
            <x v="6"/>
          </reference>
          <reference field="27" count="3">
            <x v="0"/>
            <x v="1"/>
            <x v="9"/>
          </reference>
        </references>
      </pivotArea>
    </format>
    <format dxfId="128">
      <pivotArea collapsedLevelsAreSubtotals="1" fieldPosition="0">
        <references count="1">
          <reference field="26" count="1">
            <x v="1"/>
          </reference>
        </references>
      </pivotArea>
    </format>
    <format dxfId="127">
      <pivotArea collapsedLevelsAreSubtotals="1" fieldPosition="0">
        <references count="2">
          <reference field="26" count="1" selected="0">
            <x v="1"/>
          </reference>
          <reference field="27" count="3">
            <x v="7"/>
            <x v="11"/>
            <x v="15"/>
          </reference>
        </references>
      </pivotArea>
    </format>
    <format dxfId="126">
      <pivotArea collapsedLevelsAreSubtotals="1" fieldPosition="0">
        <references count="1">
          <reference field="26" count="1">
            <x v="2"/>
          </reference>
        </references>
      </pivotArea>
    </format>
    <format dxfId="125">
      <pivotArea collapsedLevelsAreSubtotals="1" fieldPosition="0">
        <references count="2">
          <reference field="26" count="1" selected="0">
            <x v="2"/>
          </reference>
          <reference field="27" count="4">
            <x v="6"/>
            <x v="10"/>
            <x v="12"/>
            <x v="21"/>
          </reference>
        </references>
      </pivotArea>
    </format>
    <format dxfId="124">
      <pivotArea collapsedLevelsAreSubtotals="1" fieldPosition="0">
        <references count="1">
          <reference field="26" count="1">
            <x v="3"/>
          </reference>
        </references>
      </pivotArea>
    </format>
    <format dxfId="123">
      <pivotArea collapsedLevelsAreSubtotals="1" fieldPosition="0">
        <references count="2">
          <reference field="26" count="1" selected="0">
            <x v="3"/>
          </reference>
          <reference field="27" count="1">
            <x v="17"/>
          </reference>
        </references>
      </pivotArea>
    </format>
    <format dxfId="122">
      <pivotArea collapsedLevelsAreSubtotals="1" fieldPosition="0">
        <references count="1">
          <reference field="26" count="1">
            <x v="4"/>
          </reference>
        </references>
      </pivotArea>
    </format>
    <format dxfId="121">
      <pivotArea collapsedLevelsAreSubtotals="1" fieldPosition="0">
        <references count="2">
          <reference field="26" count="1" selected="0">
            <x v="4"/>
          </reference>
          <reference field="27" count="1">
            <x v="3"/>
          </reference>
        </references>
      </pivotArea>
    </format>
    <format dxfId="120">
      <pivotArea collapsedLevelsAreSubtotals="1" fieldPosition="0">
        <references count="1">
          <reference field="26" count="1">
            <x v="5"/>
          </reference>
        </references>
      </pivotArea>
    </format>
    <format dxfId="119">
      <pivotArea collapsedLevelsAreSubtotals="1" fieldPosition="0">
        <references count="2">
          <reference field="26" count="1" selected="0">
            <x v="5"/>
          </reference>
          <reference field="27" count="1">
            <x v="8"/>
          </reference>
        </references>
      </pivotArea>
    </format>
    <format dxfId="118">
      <pivotArea collapsedLevelsAreSubtotals="1" fieldPosition="0">
        <references count="1">
          <reference field="26" count="1">
            <x v="6"/>
          </reference>
        </references>
      </pivotArea>
    </format>
    <format dxfId="117">
      <pivotArea collapsedLevelsAreSubtotals="1" fieldPosition="0">
        <references count="2">
          <reference field="26" count="1" selected="0">
            <x v="6"/>
          </reference>
          <reference field="27" count="2">
            <x v="0"/>
            <x v="1"/>
          </reference>
        </references>
      </pivotArea>
    </format>
    <format dxfId="116">
      <pivotArea collapsedLevelsAreSubtotals="1" fieldPosition="0">
        <references count="1">
          <reference field="26" count="1">
            <x v="8"/>
          </reference>
        </references>
      </pivotArea>
    </format>
    <format dxfId="115">
      <pivotArea collapsedLevelsAreSubtotals="1" fieldPosition="0">
        <references count="2">
          <reference field="26" count="1" selected="0">
            <x v="8"/>
          </reference>
          <reference field="27" count="1">
            <x v="13"/>
          </reference>
        </references>
      </pivotArea>
    </format>
    <format dxfId="114">
      <pivotArea collapsedLevelsAreSubtotals="1" fieldPosition="0">
        <references count="1">
          <reference field="26" count="1">
            <x v="9"/>
          </reference>
        </references>
      </pivotArea>
    </format>
    <format dxfId="113">
      <pivotArea collapsedLevelsAreSubtotals="1" fieldPosition="0">
        <references count="2">
          <reference field="26" count="1" selected="0">
            <x v="9"/>
          </reference>
          <reference field="27" count="2">
            <x v="14"/>
            <x v="16"/>
          </reference>
        </references>
      </pivotArea>
    </format>
    <format dxfId="112">
      <pivotArea collapsedLevelsAreSubtotals="1" fieldPosition="0">
        <references count="1">
          <reference field="26" count="1">
            <x v="10"/>
          </reference>
        </references>
      </pivotArea>
    </format>
    <format dxfId="111">
      <pivotArea collapsedLevelsAreSubtotals="1" fieldPosition="0">
        <references count="2">
          <reference field="26" count="1" selected="0">
            <x v="10"/>
          </reference>
          <reference field="27" count="1">
            <x v="18"/>
          </reference>
        </references>
      </pivotArea>
    </format>
    <format dxfId="110">
      <pivotArea collapsedLevelsAreSubtotals="1" fieldPosition="0">
        <references count="1">
          <reference field="26" count="1">
            <x v="11"/>
          </reference>
        </references>
      </pivotArea>
    </format>
    <format dxfId="109">
      <pivotArea collapsedLevelsAreSubtotals="1" fieldPosition="0">
        <references count="2">
          <reference field="26" count="1" selected="0">
            <x v="11"/>
          </reference>
          <reference field="27" count="1">
            <x v="19"/>
          </reference>
        </references>
      </pivotArea>
    </format>
    <format dxfId="108">
      <pivotArea collapsedLevelsAreSubtotals="1" fieldPosition="0">
        <references count="1">
          <reference field="26" count="1">
            <x v="12"/>
          </reference>
        </references>
      </pivotArea>
    </format>
    <format dxfId="107">
      <pivotArea collapsedLevelsAreSubtotals="1" fieldPosition="0">
        <references count="2">
          <reference field="26" count="1" selected="0">
            <x v="12"/>
          </reference>
          <reference field="27" count="1">
            <x v="20"/>
          </reference>
        </references>
      </pivotArea>
    </format>
    <format dxfId="106">
      <pivotArea collapsedLevelsAreSubtotals="1" fieldPosition="0">
        <references count="1">
          <reference field="26" count="1">
            <x v="13"/>
          </reference>
        </references>
      </pivotArea>
    </format>
    <format dxfId="105">
      <pivotArea collapsedLevelsAreSubtotals="1" fieldPosition="0">
        <references count="2">
          <reference field="26" count="1" selected="0">
            <x v="13"/>
          </reference>
          <reference field="27" count="1">
            <x v="22"/>
          </reference>
        </references>
      </pivotArea>
    </format>
    <format dxfId="104">
      <pivotArea collapsedLevelsAreSubtotals="1" fieldPosition="0">
        <references count="1">
          <reference field="26" count="1">
            <x v="14"/>
          </reference>
        </references>
      </pivotArea>
    </format>
    <format dxfId="103">
      <pivotArea collapsedLevelsAreSubtotals="1" fieldPosition="0">
        <references count="2">
          <reference field="26" count="1" selected="0">
            <x v="14"/>
          </reference>
          <reference field="27" count="1">
            <x v="23"/>
          </reference>
        </references>
      </pivotArea>
    </format>
    <format dxfId="102">
      <pivotArea collapsedLevelsAreSubtotals="1" fieldPosition="0">
        <references count="1">
          <reference field="26" count="1">
            <x v="13"/>
          </reference>
        </references>
      </pivotArea>
    </format>
    <format dxfId="101">
      <pivotArea collapsedLevelsAreSubtotals="1" fieldPosition="0">
        <references count="2">
          <reference field="26" count="1" selected="0">
            <x v="13"/>
          </reference>
          <reference field="27" count="1">
            <x v="22"/>
          </reference>
        </references>
      </pivotArea>
    </format>
    <format dxfId="100">
      <pivotArea collapsedLevelsAreSubtotals="1" fieldPosition="0">
        <references count="1">
          <reference field="26" count="1">
            <x v="14"/>
          </reference>
        </references>
      </pivotArea>
    </format>
    <format dxfId="99">
      <pivotArea collapsedLevelsAreSubtotals="1" fieldPosition="0">
        <references count="2">
          <reference field="26" count="1" selected="0">
            <x v="14"/>
          </reference>
          <reference field="27" count="1">
            <x v="23"/>
          </reference>
        </references>
      </pivotArea>
    </format>
    <format dxfId="98">
      <pivotArea collapsedLevelsAreSubtotals="1" fieldPosition="0">
        <references count="2">
          <reference field="23" count="1" selected="0">
            <x v="5"/>
          </reference>
          <reference field="26" count="1">
            <x v="1"/>
          </reference>
        </references>
      </pivotArea>
    </format>
    <format dxfId="97">
      <pivotArea collapsedLevelsAreSubtotals="1" fieldPosition="0">
        <references count="3">
          <reference field="23" count="1" selected="0">
            <x v="5"/>
          </reference>
          <reference field="26" count="1" selected="0">
            <x v="1"/>
          </reference>
          <reference field="27" count="3">
            <x v="7"/>
            <x v="11"/>
            <x v="15"/>
          </reference>
        </references>
      </pivotArea>
    </format>
    <format dxfId="96">
      <pivotArea collapsedLevelsAreSubtotals="1" fieldPosition="0">
        <references count="2">
          <reference field="23" count="1" selected="0">
            <x v="5"/>
          </reference>
          <reference field="26" count="1">
            <x v="2"/>
          </reference>
        </references>
      </pivotArea>
    </format>
    <format dxfId="95">
      <pivotArea collapsedLevelsAreSubtotals="1" fieldPosition="0">
        <references count="3">
          <reference field="23" count="1" selected="0">
            <x v="5"/>
          </reference>
          <reference field="26" count="1" selected="0">
            <x v="2"/>
          </reference>
          <reference field="27" count="4">
            <x v="6"/>
            <x v="10"/>
            <x v="12"/>
            <x v="21"/>
          </reference>
        </references>
      </pivotArea>
    </format>
    <format dxfId="94">
      <pivotArea collapsedLevelsAreSubtotals="1" fieldPosition="0">
        <references count="2">
          <reference field="23" count="1" selected="0">
            <x v="5"/>
          </reference>
          <reference field="26" count="1">
            <x v="3"/>
          </reference>
        </references>
      </pivotArea>
    </format>
    <format dxfId="93">
      <pivotArea collapsedLevelsAreSubtotals="1" fieldPosition="0">
        <references count="3">
          <reference field="23" count="1" selected="0">
            <x v="5"/>
          </reference>
          <reference field="26" count="1" selected="0">
            <x v="3"/>
          </reference>
          <reference field="27" count="1">
            <x v="17"/>
          </reference>
        </references>
      </pivotArea>
    </format>
    <format dxfId="92">
      <pivotArea collapsedLevelsAreSubtotals="1" fieldPosition="0">
        <references count="2">
          <reference field="23" count="1" selected="0">
            <x v="5"/>
          </reference>
          <reference field="26" count="1">
            <x v="4"/>
          </reference>
        </references>
      </pivotArea>
    </format>
    <format dxfId="91">
      <pivotArea collapsedLevelsAreSubtotals="1" fieldPosition="0">
        <references count="3">
          <reference field="23" count="1" selected="0">
            <x v="5"/>
          </reference>
          <reference field="26" count="1" selected="0">
            <x v="4"/>
          </reference>
          <reference field="27" count="1">
            <x v="3"/>
          </reference>
        </references>
      </pivotArea>
    </format>
    <format dxfId="90">
      <pivotArea collapsedLevelsAreSubtotals="1" fieldPosition="0">
        <references count="2">
          <reference field="23" count="1" selected="0">
            <x v="5"/>
          </reference>
          <reference field="26" count="1">
            <x v="5"/>
          </reference>
        </references>
      </pivotArea>
    </format>
    <format dxfId="89">
      <pivotArea collapsedLevelsAreSubtotals="1" fieldPosition="0">
        <references count="3">
          <reference field="23" count="1" selected="0">
            <x v="5"/>
          </reference>
          <reference field="26" count="1" selected="0">
            <x v="5"/>
          </reference>
          <reference field="27" count="1">
            <x v="8"/>
          </reference>
        </references>
      </pivotArea>
    </format>
    <format dxfId="88">
      <pivotArea collapsedLevelsAreSubtotals="1" fieldPosition="0">
        <references count="2">
          <reference field="23" count="1" selected="0">
            <x v="5"/>
          </reference>
          <reference field="26" count="1">
            <x v="6"/>
          </reference>
        </references>
      </pivotArea>
    </format>
    <format dxfId="87">
      <pivotArea collapsedLevelsAreSubtotals="1" fieldPosition="0">
        <references count="3">
          <reference field="23" count="1" selected="0">
            <x v="5"/>
          </reference>
          <reference field="26" count="1" selected="0">
            <x v="6"/>
          </reference>
          <reference field="27" count="1">
            <x v="0"/>
          </reference>
        </references>
      </pivotArea>
    </format>
    <format dxfId="86">
      <pivotArea collapsedLevelsAreSubtotals="1" fieldPosition="0">
        <references count="2">
          <reference field="23" count="1" selected="0">
            <x v="5"/>
          </reference>
          <reference field="26" count="1">
            <x v="8"/>
          </reference>
        </references>
      </pivotArea>
    </format>
    <format dxfId="85">
      <pivotArea collapsedLevelsAreSubtotals="1" fieldPosition="0">
        <references count="3">
          <reference field="23" count="1" selected="0">
            <x v="5"/>
          </reference>
          <reference field="26" count="1" selected="0">
            <x v="8"/>
          </reference>
          <reference field="27" count="1">
            <x v="13"/>
          </reference>
        </references>
      </pivotArea>
    </format>
    <format dxfId="84">
      <pivotArea collapsedLevelsAreSubtotals="1" fieldPosition="0">
        <references count="2">
          <reference field="23" count="1" selected="0">
            <x v="5"/>
          </reference>
          <reference field="26" count="1">
            <x v="9"/>
          </reference>
        </references>
      </pivotArea>
    </format>
    <format dxfId="83">
      <pivotArea collapsedLevelsAreSubtotals="1" fieldPosition="0">
        <references count="3">
          <reference field="23" count="1" selected="0">
            <x v="5"/>
          </reference>
          <reference field="26" count="1" selected="0">
            <x v="9"/>
          </reference>
          <reference field="27" count="2">
            <x v="14"/>
            <x v="16"/>
          </reference>
        </references>
      </pivotArea>
    </format>
    <format dxfId="82">
      <pivotArea collapsedLevelsAreSubtotals="1" fieldPosition="0">
        <references count="2">
          <reference field="23" count="1" selected="0">
            <x v="5"/>
          </reference>
          <reference field="26" count="1">
            <x v="10"/>
          </reference>
        </references>
      </pivotArea>
    </format>
    <format dxfId="81">
      <pivotArea collapsedLevelsAreSubtotals="1" fieldPosition="0">
        <references count="3">
          <reference field="23" count="1" selected="0">
            <x v="5"/>
          </reference>
          <reference field="26" count="1" selected="0">
            <x v="10"/>
          </reference>
          <reference field="27" count="1">
            <x v="18"/>
          </reference>
        </references>
      </pivotArea>
    </format>
    <format dxfId="80">
      <pivotArea collapsedLevelsAreSubtotals="1" fieldPosition="0">
        <references count="2">
          <reference field="23" count="1" selected="0">
            <x v="5"/>
          </reference>
          <reference field="26" count="1">
            <x v="11"/>
          </reference>
        </references>
      </pivotArea>
    </format>
    <format dxfId="79">
      <pivotArea collapsedLevelsAreSubtotals="1" fieldPosition="0">
        <references count="3">
          <reference field="23" count="1" selected="0">
            <x v="5"/>
          </reference>
          <reference field="26" count="1" selected="0">
            <x v="11"/>
          </reference>
          <reference field="27" count="1">
            <x v="19"/>
          </reference>
        </references>
      </pivotArea>
    </format>
    <format dxfId="78">
      <pivotArea collapsedLevelsAreSubtotals="1" fieldPosition="0">
        <references count="2">
          <reference field="23" count="1" selected="0">
            <x v="5"/>
          </reference>
          <reference field="26" count="1">
            <x v="12"/>
          </reference>
        </references>
      </pivotArea>
    </format>
    <format dxfId="77">
      <pivotArea collapsedLevelsAreSubtotals="1" fieldPosition="0">
        <references count="3">
          <reference field="23" count="1" selected="0">
            <x v="5"/>
          </reference>
          <reference field="26" count="1" selected="0">
            <x v="12"/>
          </reference>
          <reference field="27" count="1">
            <x v="20"/>
          </reference>
        </references>
      </pivotArea>
    </format>
    <format dxfId="76">
      <pivotArea collapsedLevelsAreSubtotals="1" fieldPosition="0">
        <references count="2">
          <reference field="23" count="1" selected="0">
            <x v="5"/>
          </reference>
          <reference field="26" count="1">
            <x v="13"/>
          </reference>
        </references>
      </pivotArea>
    </format>
    <format dxfId="75">
      <pivotArea collapsedLevelsAreSubtotals="1" fieldPosition="0">
        <references count="3">
          <reference field="23" count="1" selected="0">
            <x v="5"/>
          </reference>
          <reference field="26" count="1" selected="0">
            <x v="13"/>
          </reference>
          <reference field="27" count="1">
            <x v="22"/>
          </reference>
        </references>
      </pivotArea>
    </format>
    <format dxfId="74">
      <pivotArea collapsedLevelsAreSubtotals="1" fieldPosition="0">
        <references count="2">
          <reference field="23" count="1" selected="0">
            <x v="5"/>
          </reference>
          <reference field="26" count="1">
            <x v="14"/>
          </reference>
        </references>
      </pivotArea>
    </format>
    <format dxfId="73">
      <pivotArea collapsedLevelsAreSubtotals="1" fieldPosition="0">
        <references count="3">
          <reference field="23" count="1" selected="0">
            <x v="5"/>
          </reference>
          <reference field="26" count="1" selected="0">
            <x v="14"/>
          </reference>
          <reference field="27" count="1">
            <x v="23"/>
          </reference>
        </references>
      </pivotArea>
    </format>
    <format dxfId="72">
      <pivotArea collapsedLevelsAreSubtotals="1" fieldPosition="0">
        <references count="2">
          <reference field="23" count="2" selected="0">
            <x v="6"/>
            <x v="7"/>
          </reference>
          <reference field="26" count="1">
            <x v="1"/>
          </reference>
        </references>
      </pivotArea>
    </format>
    <format dxfId="71">
      <pivotArea collapsedLevelsAreSubtotals="1" fieldPosition="0">
        <references count="3">
          <reference field="23" count="2" selected="0">
            <x v="6"/>
            <x v="7"/>
          </reference>
          <reference field="26" count="1" selected="0">
            <x v="1"/>
          </reference>
          <reference field="27" count="3">
            <x v="7"/>
            <x v="11"/>
            <x v="15"/>
          </reference>
        </references>
      </pivotArea>
    </format>
    <format dxfId="70">
      <pivotArea collapsedLevelsAreSubtotals="1" fieldPosition="0">
        <references count="2">
          <reference field="23" count="2" selected="0">
            <x v="6"/>
            <x v="7"/>
          </reference>
          <reference field="26" count="1">
            <x v="2"/>
          </reference>
        </references>
      </pivotArea>
    </format>
    <format dxfId="69">
      <pivotArea collapsedLevelsAreSubtotals="1" fieldPosition="0">
        <references count="3">
          <reference field="23" count="2" selected="0">
            <x v="6"/>
            <x v="7"/>
          </reference>
          <reference field="26" count="1" selected="0">
            <x v="2"/>
          </reference>
          <reference field="27" count="4">
            <x v="6"/>
            <x v="10"/>
            <x v="12"/>
            <x v="21"/>
          </reference>
        </references>
      </pivotArea>
    </format>
    <format dxfId="68">
      <pivotArea collapsedLevelsAreSubtotals="1" fieldPosition="0">
        <references count="2">
          <reference field="23" count="2" selected="0">
            <x v="6"/>
            <x v="7"/>
          </reference>
          <reference field="26" count="1">
            <x v="3"/>
          </reference>
        </references>
      </pivotArea>
    </format>
    <format dxfId="67">
      <pivotArea collapsedLevelsAreSubtotals="1" fieldPosition="0">
        <references count="3">
          <reference field="23" count="2" selected="0">
            <x v="6"/>
            <x v="7"/>
          </reference>
          <reference field="26" count="1" selected="0">
            <x v="3"/>
          </reference>
          <reference field="27" count="1">
            <x v="17"/>
          </reference>
        </references>
      </pivotArea>
    </format>
    <format dxfId="66">
      <pivotArea collapsedLevelsAreSubtotals="1" fieldPosition="0">
        <references count="2">
          <reference field="23" count="2" selected="0">
            <x v="6"/>
            <x v="7"/>
          </reference>
          <reference field="26" count="1">
            <x v="4"/>
          </reference>
        </references>
      </pivotArea>
    </format>
    <format dxfId="65">
      <pivotArea collapsedLevelsAreSubtotals="1" fieldPosition="0">
        <references count="3">
          <reference field="23" count="2" selected="0">
            <x v="6"/>
            <x v="7"/>
          </reference>
          <reference field="26" count="1" selected="0">
            <x v="4"/>
          </reference>
          <reference field="27" count="1">
            <x v="3"/>
          </reference>
        </references>
      </pivotArea>
    </format>
    <format dxfId="64">
      <pivotArea collapsedLevelsAreSubtotals="1" fieldPosition="0">
        <references count="2">
          <reference field="23" count="2" selected="0">
            <x v="6"/>
            <x v="7"/>
          </reference>
          <reference field="26" count="1">
            <x v="5"/>
          </reference>
        </references>
      </pivotArea>
    </format>
    <format dxfId="63">
      <pivotArea collapsedLevelsAreSubtotals="1" fieldPosition="0">
        <references count="3">
          <reference field="23" count="2" selected="0">
            <x v="6"/>
            <x v="7"/>
          </reference>
          <reference field="26" count="1" selected="0">
            <x v="5"/>
          </reference>
          <reference field="27" count="1">
            <x v="8"/>
          </reference>
        </references>
      </pivotArea>
    </format>
    <format dxfId="62">
      <pivotArea collapsedLevelsAreSubtotals="1" fieldPosition="0">
        <references count="2">
          <reference field="23" count="2" selected="0">
            <x v="6"/>
            <x v="7"/>
          </reference>
          <reference field="26" count="1">
            <x v="6"/>
          </reference>
        </references>
      </pivotArea>
    </format>
    <format dxfId="61">
      <pivotArea collapsedLevelsAreSubtotals="1" fieldPosition="0">
        <references count="3">
          <reference field="23" count="2" selected="0">
            <x v="6"/>
            <x v="7"/>
          </reference>
          <reference field="26" count="1" selected="0">
            <x v="6"/>
          </reference>
          <reference field="27" count="1">
            <x v="0"/>
          </reference>
        </references>
      </pivotArea>
    </format>
    <format dxfId="60">
      <pivotArea collapsedLevelsAreSubtotals="1" fieldPosition="0">
        <references count="2">
          <reference field="23" count="2" selected="0">
            <x v="6"/>
            <x v="7"/>
          </reference>
          <reference field="26" count="1">
            <x v="8"/>
          </reference>
        </references>
      </pivotArea>
    </format>
    <format dxfId="59">
      <pivotArea collapsedLevelsAreSubtotals="1" fieldPosition="0">
        <references count="3">
          <reference field="23" count="2" selected="0">
            <x v="6"/>
            <x v="7"/>
          </reference>
          <reference field="26" count="1" selected="0">
            <x v="8"/>
          </reference>
          <reference field="27" count="1">
            <x v="13"/>
          </reference>
        </references>
      </pivotArea>
    </format>
    <format dxfId="58">
      <pivotArea collapsedLevelsAreSubtotals="1" fieldPosition="0">
        <references count="2">
          <reference field="23" count="2" selected="0">
            <x v="6"/>
            <x v="7"/>
          </reference>
          <reference field="26" count="1">
            <x v="9"/>
          </reference>
        </references>
      </pivotArea>
    </format>
    <format dxfId="57">
      <pivotArea collapsedLevelsAreSubtotals="1" fieldPosition="0">
        <references count="3">
          <reference field="23" count="2" selected="0">
            <x v="6"/>
            <x v="7"/>
          </reference>
          <reference field="26" count="1" selected="0">
            <x v="9"/>
          </reference>
          <reference field="27" count="2">
            <x v="14"/>
            <x v="16"/>
          </reference>
        </references>
      </pivotArea>
    </format>
    <format dxfId="56">
      <pivotArea collapsedLevelsAreSubtotals="1" fieldPosition="0">
        <references count="2">
          <reference field="23" count="2" selected="0">
            <x v="6"/>
            <x v="7"/>
          </reference>
          <reference field="26" count="1">
            <x v="10"/>
          </reference>
        </references>
      </pivotArea>
    </format>
    <format dxfId="55">
      <pivotArea collapsedLevelsAreSubtotals="1" fieldPosition="0">
        <references count="3">
          <reference field="23" count="2" selected="0">
            <x v="6"/>
            <x v="7"/>
          </reference>
          <reference field="26" count="1" selected="0">
            <x v="10"/>
          </reference>
          <reference field="27" count="1">
            <x v="18"/>
          </reference>
        </references>
      </pivotArea>
    </format>
    <format dxfId="54">
      <pivotArea collapsedLevelsAreSubtotals="1" fieldPosition="0">
        <references count="2">
          <reference field="23" count="2" selected="0">
            <x v="6"/>
            <x v="7"/>
          </reference>
          <reference field="26" count="1">
            <x v="11"/>
          </reference>
        </references>
      </pivotArea>
    </format>
    <format dxfId="53">
      <pivotArea collapsedLevelsAreSubtotals="1" fieldPosition="0">
        <references count="3">
          <reference field="23" count="2" selected="0">
            <x v="6"/>
            <x v="7"/>
          </reference>
          <reference field="26" count="1" selected="0">
            <x v="11"/>
          </reference>
          <reference field="27" count="1">
            <x v="19"/>
          </reference>
        </references>
      </pivotArea>
    </format>
    <format dxfId="52">
      <pivotArea collapsedLevelsAreSubtotals="1" fieldPosition="0">
        <references count="2">
          <reference field="23" count="2" selected="0">
            <x v="6"/>
            <x v="7"/>
          </reference>
          <reference field="26" count="1">
            <x v="12"/>
          </reference>
        </references>
      </pivotArea>
    </format>
    <format dxfId="51">
      <pivotArea collapsedLevelsAreSubtotals="1" fieldPosition="0">
        <references count="3">
          <reference field="23" count="2" selected="0">
            <x v="6"/>
            <x v="7"/>
          </reference>
          <reference field="26" count="1" selected="0">
            <x v="12"/>
          </reference>
          <reference field="27" count="1">
            <x v="20"/>
          </reference>
        </references>
      </pivotArea>
    </format>
    <format dxfId="50">
      <pivotArea collapsedLevelsAreSubtotals="1" fieldPosition="0">
        <references count="2">
          <reference field="23" count="2" selected="0">
            <x v="6"/>
            <x v="7"/>
          </reference>
          <reference field="26" count="1">
            <x v="13"/>
          </reference>
        </references>
      </pivotArea>
    </format>
    <format dxfId="49">
      <pivotArea collapsedLevelsAreSubtotals="1" fieldPosition="0">
        <references count="3">
          <reference field="23" count="2" selected="0">
            <x v="6"/>
            <x v="7"/>
          </reference>
          <reference field="26" count="1" selected="0">
            <x v="13"/>
          </reference>
          <reference field="27" count="1">
            <x v="22"/>
          </reference>
        </references>
      </pivotArea>
    </format>
    <format dxfId="48">
      <pivotArea collapsedLevelsAreSubtotals="1" fieldPosition="0">
        <references count="2">
          <reference field="23" count="2" selected="0">
            <x v="6"/>
            <x v="7"/>
          </reference>
          <reference field="26" count="1">
            <x v="14"/>
          </reference>
        </references>
      </pivotArea>
    </format>
    <format dxfId="47">
      <pivotArea collapsedLevelsAreSubtotals="1" fieldPosition="0">
        <references count="3">
          <reference field="23" count="2" selected="0">
            <x v="6"/>
            <x v="7"/>
          </reference>
          <reference field="26" count="1" selected="0">
            <x v="14"/>
          </reference>
          <reference field="27" count="1">
            <x v="23"/>
          </reference>
        </references>
      </pivotArea>
    </format>
    <format dxfId="46">
      <pivotArea dataOnly="0" labelOnly="1" fieldPosition="0">
        <references count="1">
          <reference field="26" count="7">
            <x v="8"/>
            <x v="9"/>
            <x v="10"/>
            <x v="11"/>
            <x v="12"/>
            <x v="13"/>
            <x v="14"/>
          </reference>
        </references>
      </pivotArea>
    </format>
    <format dxfId="45">
      <pivotArea dataOnly="0" labelOnly="1" fieldPosition="0">
        <references count="2">
          <reference field="26" count="1" selected="0">
            <x v="8"/>
          </reference>
          <reference field="27" count="1">
            <x v="13"/>
          </reference>
        </references>
      </pivotArea>
    </format>
    <format dxfId="44">
      <pivotArea dataOnly="0" labelOnly="1" fieldPosition="0">
        <references count="2">
          <reference field="26" count="1" selected="0">
            <x v="9"/>
          </reference>
          <reference field="27" count="2">
            <x v="14"/>
            <x v="16"/>
          </reference>
        </references>
      </pivotArea>
    </format>
    <format dxfId="43">
      <pivotArea dataOnly="0" labelOnly="1" fieldPosition="0">
        <references count="2">
          <reference field="26" count="1" selected="0">
            <x v="10"/>
          </reference>
          <reference field="27" count="1">
            <x v="18"/>
          </reference>
        </references>
      </pivotArea>
    </format>
    <format dxfId="42">
      <pivotArea dataOnly="0" labelOnly="1" fieldPosition="0">
        <references count="2">
          <reference field="26" count="1" selected="0">
            <x v="11"/>
          </reference>
          <reference field="27" count="1">
            <x v="19"/>
          </reference>
        </references>
      </pivotArea>
    </format>
    <format dxfId="41">
      <pivotArea dataOnly="0" labelOnly="1" fieldPosition="0">
        <references count="2">
          <reference field="26" count="1" selected="0">
            <x v="12"/>
          </reference>
          <reference field="27" count="1">
            <x v="20"/>
          </reference>
        </references>
      </pivotArea>
    </format>
    <format dxfId="40">
      <pivotArea dataOnly="0" labelOnly="1" fieldPosition="0">
        <references count="2">
          <reference field="26" count="1" selected="0">
            <x v="13"/>
          </reference>
          <reference field="27" count="1">
            <x v="22"/>
          </reference>
        </references>
      </pivotArea>
    </format>
    <format dxfId="39">
      <pivotArea dataOnly="0" labelOnly="1" fieldPosition="0">
        <references count="2">
          <reference field="26" count="1" selected="0">
            <x v="14"/>
          </reference>
          <reference field="27" count="1">
            <x v="23"/>
          </reference>
        </references>
      </pivotArea>
    </format>
    <format dxfId="38">
      <pivotArea collapsedLevelsAreSubtotals="1" fieldPosition="0">
        <references count="1">
          <reference field="26" count="1">
            <x v="15"/>
          </reference>
        </references>
      </pivotArea>
    </format>
    <format dxfId="37">
      <pivotArea collapsedLevelsAreSubtotals="1" fieldPosition="0">
        <references count="2">
          <reference field="26" count="1" selected="0">
            <x v="15"/>
          </reference>
          <reference field="27" count="1">
            <x v="24"/>
          </reference>
        </references>
      </pivotArea>
    </format>
    <format dxfId="36">
      <pivotArea collapsedLevelsAreSubtotals="1" fieldPosition="0">
        <references count="1">
          <reference field="26" count="1">
            <x v="15"/>
          </reference>
        </references>
      </pivotArea>
    </format>
    <format dxfId="35">
      <pivotArea collapsedLevelsAreSubtotals="1" fieldPosition="0">
        <references count="2">
          <reference field="26" count="1" selected="0">
            <x v="15"/>
          </reference>
          <reference field="27" count="1">
            <x v="2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9A185A5-8E44-4A70-B200-9EC66196A625}" name="Tabla dinámica1" cacheId="5" applyNumberFormats="0" applyBorderFormats="0" applyFontFormats="0" applyPatternFormats="0" applyAlignmentFormats="0" applyWidthHeightFormats="1" dataCaption="Valores" updatedVersion="7" minRefreshableVersion="3" showCalcMbrs="0" useAutoFormatting="1" itemPrintTitles="1" createdVersion="3" indent="0" outline="1" outlineData="1" multipleFieldFilters="0" chartFormat="1" rowHeaderCaption="SUBSECRETARRÍA U OFICINA">
  <location ref="A28:D71"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axis="axisRow" showAll="0" defaultSubtotal="0">
      <items count="25">
        <item x="6"/>
        <item x="4"/>
        <item x="5"/>
        <item x="0"/>
        <item x="10"/>
        <item x="2"/>
        <item x="1"/>
        <item x="14"/>
        <item x="12"/>
        <item x="3"/>
        <item x="9"/>
        <item x="7"/>
        <item x="8"/>
        <item x="11"/>
        <item x="13"/>
        <item x="15"/>
        <item x="16"/>
        <item x="17"/>
        <item x="18"/>
        <item x="19"/>
        <item x="20"/>
        <item x="21"/>
        <item x="22"/>
        <item x="23"/>
        <item x="24"/>
      </items>
    </pivotField>
    <pivotField showAll="0"/>
    <pivotField showAll="0"/>
    <pivotField axis="axisCol" showAll="0">
      <items count="3">
        <item n="ABIERTA " x="1"/>
        <item n="RECOMENDACIÓN DE CIERRE" x="0"/>
        <item t="default"/>
      </items>
    </pivotField>
    <pivotField showAll="0"/>
    <pivotField showAll="0"/>
    <pivotField showAll="0"/>
  </pivotFields>
  <rowFields count="2">
    <field x="26"/>
    <field x="27"/>
  </rowFields>
  <rowItems count="42">
    <i>
      <x/>
    </i>
    <i r="1">
      <x v="4"/>
    </i>
    <i>
      <x v="1"/>
    </i>
    <i r="1">
      <x v="7"/>
    </i>
    <i r="1">
      <x v="11"/>
    </i>
    <i r="1">
      <x v="15"/>
    </i>
    <i>
      <x v="2"/>
    </i>
    <i r="1">
      <x v="5"/>
    </i>
    <i r="1">
      <x v="6"/>
    </i>
    <i r="1">
      <x v="10"/>
    </i>
    <i r="1">
      <x v="12"/>
    </i>
    <i r="1">
      <x v="21"/>
    </i>
    <i>
      <x v="3"/>
    </i>
    <i r="1">
      <x v="17"/>
    </i>
    <i>
      <x v="4"/>
    </i>
    <i r="1">
      <x v="3"/>
    </i>
    <i>
      <x v="5"/>
    </i>
    <i r="1">
      <x v="8"/>
    </i>
    <i>
      <x v="6"/>
    </i>
    <i r="1">
      <x/>
    </i>
    <i r="1">
      <x v="1"/>
    </i>
    <i r="1">
      <x v="9"/>
    </i>
    <i>
      <x v="7"/>
    </i>
    <i r="1">
      <x v="2"/>
    </i>
    <i>
      <x v="8"/>
    </i>
    <i r="1">
      <x v="13"/>
    </i>
    <i>
      <x v="9"/>
    </i>
    <i r="1">
      <x v="14"/>
    </i>
    <i r="1">
      <x v="16"/>
    </i>
    <i>
      <x v="10"/>
    </i>
    <i r="1">
      <x v="18"/>
    </i>
    <i>
      <x v="11"/>
    </i>
    <i r="1">
      <x v="19"/>
    </i>
    <i>
      <x v="12"/>
    </i>
    <i r="1">
      <x v="20"/>
    </i>
    <i>
      <x v="13"/>
    </i>
    <i r="1">
      <x v="22"/>
    </i>
    <i>
      <x v="14"/>
    </i>
    <i r="1">
      <x v="23"/>
    </i>
    <i>
      <x v="15"/>
    </i>
    <i r="1">
      <x v="24"/>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17">
    <format dxfId="222">
      <pivotArea type="origin" dataOnly="0" labelOnly="1" outline="0" fieldPosition="0"/>
    </format>
    <format dxfId="221">
      <pivotArea dataOnly="0" labelOnly="1" grandRow="1" outline="0" fieldPosition="0"/>
    </format>
    <format dxfId="220">
      <pivotArea outline="0" collapsedLevelsAreSubtotals="1" fieldPosition="0"/>
    </format>
    <format dxfId="219">
      <pivotArea outline="0" collapsedLevelsAreSubtotals="1" fieldPosition="0"/>
    </format>
    <format dxfId="218">
      <pivotArea dataOnly="0" labelOnly="1" fieldPosition="0">
        <references count="1">
          <reference field="30" count="1">
            <x v="1"/>
          </reference>
        </references>
      </pivotArea>
    </format>
    <format dxfId="217">
      <pivotArea dataOnly="0" labelOnly="1" fieldPosition="0">
        <references count="1">
          <reference field="30" count="1">
            <x v="1"/>
          </reference>
        </references>
      </pivotArea>
    </format>
    <format dxfId="216">
      <pivotArea dataOnly="0" labelOnly="1" fieldPosition="0">
        <references count="1">
          <reference field="30" count="1">
            <x v="1"/>
          </reference>
        </references>
      </pivotArea>
    </format>
    <format dxfId="215">
      <pivotArea dataOnly="0" labelOnly="1" fieldPosition="0">
        <references count="1">
          <reference field="26" count="0"/>
        </references>
      </pivotArea>
    </format>
    <format dxfId="214">
      <pivotArea dataOnly="0" labelOnly="1" fieldPosition="0">
        <references count="2">
          <reference field="26" count="1" selected="0">
            <x v="0"/>
          </reference>
          <reference field="27" count="1">
            <x v="4"/>
          </reference>
        </references>
      </pivotArea>
    </format>
    <format dxfId="213">
      <pivotArea dataOnly="0" labelOnly="1" fieldPosition="0">
        <references count="2">
          <reference field="26" count="1" selected="0">
            <x v="1"/>
          </reference>
          <reference field="27" count="1">
            <x v="7"/>
          </reference>
        </references>
      </pivotArea>
    </format>
    <format dxfId="212">
      <pivotArea dataOnly="0" labelOnly="1" fieldPosition="0">
        <references count="2">
          <reference field="26" count="1" selected="0">
            <x v="2"/>
          </reference>
          <reference field="27" count="2">
            <x v="5"/>
            <x v="6"/>
          </reference>
        </references>
      </pivotArea>
    </format>
    <format dxfId="211">
      <pivotArea dataOnly="0" labelOnly="1" fieldPosition="0">
        <references count="2">
          <reference field="26" count="1" selected="0">
            <x v="4"/>
          </reference>
          <reference field="27" count="1">
            <x v="3"/>
          </reference>
        </references>
      </pivotArea>
    </format>
    <format dxfId="210">
      <pivotArea dataOnly="0" labelOnly="1" fieldPosition="0">
        <references count="2">
          <reference field="26" count="1" selected="0">
            <x v="5"/>
          </reference>
          <reference field="27" count="1">
            <x v="8"/>
          </reference>
        </references>
      </pivotArea>
    </format>
    <format dxfId="209">
      <pivotArea dataOnly="0" labelOnly="1" fieldPosition="0">
        <references count="2">
          <reference field="26" count="1" selected="0">
            <x v="6"/>
          </reference>
          <reference field="27" count="3">
            <x v="0"/>
            <x v="1"/>
            <x v="9"/>
          </reference>
        </references>
      </pivotArea>
    </format>
    <format dxfId="208">
      <pivotArea dataOnly="0" labelOnly="1" fieldPosition="0">
        <references count="2">
          <reference field="26" count="1" selected="0">
            <x v="7"/>
          </reference>
          <reference field="27" count="1">
            <x v="2"/>
          </reference>
        </references>
      </pivotArea>
    </format>
    <format dxfId="207">
      <pivotArea dataOnly="0" labelOnly="1" fieldPosition="0">
        <references count="1">
          <reference field="30" count="1">
            <x v="1"/>
          </reference>
        </references>
      </pivotArea>
    </format>
    <format dxfId="206">
      <pivotArea dataOnly="0" labelOnly="1" fieldPosition="0">
        <references count="1">
          <reference field="30" count="1">
            <x v="1"/>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B24AC9C-6F15-4B4A-A3BA-438852F4AC54}" name="TablaDinámica3" cacheId="5"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Vigencia /  Modalidad">
  <location ref="A138:D153" firstHeaderRow="0" firstDataRow="1" firstDataCol="1" rowPageCount="1" colPageCount="1"/>
  <pivotFields count="34">
    <pivotField showAll="0"/>
    <pivotField showAll="0"/>
    <pivotField showAll="0"/>
    <pivotField showAll="0"/>
    <pivotField axis="axisRow" showAll="0">
      <items count="3">
        <item x="0"/>
        <item x="1"/>
        <item t="default"/>
      </items>
    </pivotField>
    <pivotField axis="axisRow" showAll="0">
      <items count="7">
        <item x="3"/>
        <item x="4"/>
        <item x="0"/>
        <item x="1"/>
        <item x="2"/>
        <item x="5"/>
        <item t="default"/>
      </items>
    </pivotField>
    <pivotField showAll="0"/>
    <pivotField showAll="0"/>
    <pivotField showAll="0"/>
    <pivotField axis="axisRow" showAll="0">
      <items count="4">
        <item x="0"/>
        <item x="1"/>
        <item x="2"/>
        <item t="default"/>
      </items>
    </pivotField>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showAll="0" defaultSubtotal="0"/>
    <pivotField showAll="0" defaultSubtotal="0"/>
    <pivotField numFmtId="1" showAll="0"/>
    <pivotField numFmtId="1" showAll="0"/>
    <pivotField showAll="0"/>
    <pivotField showAll="0"/>
    <pivotField showAll="0"/>
    <pivotField showAll="0"/>
  </pivotFields>
  <rowFields count="3">
    <field x="4"/>
    <field x="9"/>
    <field x="5"/>
  </rowFields>
  <rowItems count="15">
    <i>
      <x/>
    </i>
    <i r="1">
      <x/>
    </i>
    <i r="2">
      <x v="2"/>
    </i>
    <i r="1">
      <x v="1"/>
    </i>
    <i r="2">
      <x v="3"/>
    </i>
    <i r="2">
      <x v="4"/>
    </i>
    <i>
      <x v="1"/>
    </i>
    <i r="1">
      <x/>
    </i>
    <i r="2">
      <x/>
    </i>
    <i r="1">
      <x v="1"/>
    </i>
    <i r="2">
      <x v="1"/>
    </i>
    <i r="2">
      <x v="2"/>
    </i>
    <i r="1">
      <x v="2"/>
    </i>
    <i r="2">
      <x v="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2">
    <format dxfId="224">
      <pivotArea dataOnly="0" labelOnly="1" outline="0" fieldPosition="0">
        <references count="1">
          <reference field="4294967294" count="3">
            <x v="0"/>
            <x v="1"/>
            <x v="2"/>
          </reference>
        </references>
      </pivotArea>
    </format>
    <format dxfId="223">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57D4ACE-1992-4BCC-9126-E80072EDA62A}" name="TablaDinámica1" cacheId="5"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chartFormat="2">
  <location ref="A3:C21"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showAll="0" defaultSubtotal="0"/>
    <pivotField showAll="0"/>
    <pivotField showAll="0"/>
    <pivotField showAll="0"/>
    <pivotField showAll="0"/>
    <pivotField showAll="0"/>
    <pivotField showAll="0"/>
  </pivotFields>
  <rowFields count="1">
    <field x="26"/>
  </rowFields>
  <rowItems count="17">
    <i>
      <x/>
    </i>
    <i>
      <x v="1"/>
    </i>
    <i>
      <x v="2"/>
    </i>
    <i>
      <x v="3"/>
    </i>
    <i>
      <x v="4"/>
    </i>
    <i>
      <x v="5"/>
    </i>
    <i>
      <x v="6"/>
    </i>
    <i>
      <x v="7"/>
    </i>
    <i>
      <x v="8"/>
    </i>
    <i>
      <x v="9"/>
    </i>
    <i>
      <x v="10"/>
    </i>
    <i>
      <x v="11"/>
    </i>
    <i>
      <x v="12"/>
    </i>
    <i>
      <x v="13"/>
    </i>
    <i>
      <x v="14"/>
    </i>
    <i>
      <x v="15"/>
    </i>
    <i t="grand">
      <x/>
    </i>
  </rowItems>
  <colFields count="1">
    <field x="25"/>
  </colFields>
  <colItems count="2">
    <i>
      <x/>
    </i>
    <i t="grand">
      <x/>
    </i>
  </colItems>
  <dataFields count="1">
    <dataField name="Cuenta de No. HALLAZGO" fld="6" subtotal="count" baseField="0" baseItem="0"/>
  </dataFields>
  <formats count="5">
    <format dxfId="229">
      <pivotArea dataOnly="0" labelOnly="1" grandRow="1" outline="0" fieldPosition="0"/>
    </format>
    <format dxfId="228">
      <pivotArea dataOnly="0" labelOnly="1" grandCol="1" outline="0" fieldPosition="0"/>
    </format>
    <format dxfId="227">
      <pivotArea dataOnly="0" labelOnly="1" grandCol="1" outline="0" fieldPosition="0"/>
    </format>
    <format dxfId="226">
      <pivotArea dataOnly="0" labelOnly="1" grandCol="1" outline="0" fieldPosition="0"/>
    </format>
    <format dxfId="225">
      <pivotArea dataOnly="0" labelOnly="1" fieldPosition="0">
        <references count="1">
          <reference field="26" count="0"/>
        </references>
      </pivotArea>
    </format>
  </formats>
  <chartFormats count="1">
    <chartFormat chart="1" format="11" series="1">
      <pivotArea type="data" outline="0" fieldPosition="0">
        <references count="2">
          <reference field="4294967294" count="1" selected="0">
            <x v="0"/>
          </reference>
          <reference field="25"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6"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B6" firstHeaderRow="1" firstDataRow="1" firstDataCol="1" rowPageCount="1" colPageCount="1"/>
  <pivotFields count="34">
    <pivotField showAll="0"/>
    <pivotField showAll="0"/>
    <pivotField showAll="0"/>
    <pivotField showAll="0"/>
    <pivotField showAll="0"/>
    <pivotField showAll="0"/>
    <pivotField axis="axisRow" showAll="0">
      <items count="40">
        <item x="7"/>
        <item x="8"/>
        <item m="1" x="25"/>
        <item m="1" x="28"/>
        <item m="1" x="31"/>
        <item x="9"/>
        <item x="0"/>
        <item m="1" x="36"/>
        <item m="1" x="37"/>
        <item x="1"/>
        <item x="2"/>
        <item x="3"/>
        <item x="4"/>
        <item x="5"/>
        <item m="1" x="20"/>
        <item m="1" x="16"/>
        <item m="1" x="13"/>
        <item x="10"/>
        <item m="1" x="22"/>
        <item m="1" x="26"/>
        <item m="1" x="30"/>
        <item m="1" x="34"/>
        <item x="6"/>
        <item m="1" x="14"/>
        <item m="1" x="38"/>
        <item m="1" x="12"/>
        <item m="1" x="24"/>
        <item m="1" x="27"/>
        <item m="1" x="33"/>
        <item m="1" x="35"/>
        <item m="1" x="29"/>
        <item m="1" x="32"/>
        <item m="1" x="11"/>
        <item m="1" x="15"/>
        <item m="1" x="17"/>
        <item m="1" x="23"/>
        <item m="1" x="18"/>
        <item m="1" x="19"/>
        <item m="1" x="21"/>
        <item t="default"/>
      </items>
    </pivotField>
    <pivotField dataField="1" showAll="0"/>
    <pivotField showAll="0"/>
    <pivotField showAll="0"/>
    <pivotField axis="axisRow" showAll="0">
      <items count="4">
        <item m="1" x="1"/>
        <item m="1" x="2"/>
        <item x="0"/>
        <item t="default"/>
      </items>
    </pivotField>
    <pivotField axis="axisRow" showAll="0">
      <items count="6">
        <item sd="0" m="1" x="1"/>
        <item sd="0" m="1" x="3"/>
        <item sd="0" x="0"/>
        <item sd="0" m="1" x="4"/>
        <item sd="0"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0"/>
        <item m="1" x="1"/>
        <item m="1" x="2"/>
        <item t="default"/>
      </items>
    </pivotField>
    <pivotField showAll="0"/>
    <pivotField showAll="0"/>
    <pivotField numFmtId="1" showAll="0"/>
    <pivotField numFmtId="1" showAll="0"/>
    <pivotField showAll="0"/>
    <pivotField numFmtId="14" showAll="0"/>
    <pivotField showAll="0"/>
    <pivotField showAll="0"/>
  </pivotFields>
  <rowFields count="3">
    <field x="10"/>
    <field x="11"/>
    <field x="6"/>
  </rowFields>
  <rowItems count="3">
    <i>
      <x v="2"/>
    </i>
    <i r="1">
      <x v="2"/>
    </i>
    <i t="grand">
      <x/>
    </i>
  </rowItems>
  <colItems count="1">
    <i/>
  </colItems>
  <pageFields count="1">
    <pageField fld="25" hier="-1"/>
  </pageFields>
  <dataFields count="1">
    <dataField name="Cuenta de CODIGO ACCION" fld="7"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4" cacheId="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29">
      <pivotArea type="all" dataOnly="0" outline="0" fieldPosition="0"/>
    </format>
    <format dxfId="28">
      <pivotArea outline="0" collapsedLevelsAreSubtotals="1" fieldPosition="0"/>
    </format>
    <format dxfId="27">
      <pivotArea field="4" type="button" dataOnly="0" labelOnly="1" outline="0" axis="axisRow" fieldPosition="0"/>
    </format>
    <format dxfId="26">
      <pivotArea dataOnly="0" labelOnly="1" outline="0" axis="axisValues" fieldPosition="0"/>
    </format>
    <format dxfId="25">
      <pivotArea dataOnly="0" labelOnly="1" fieldPosition="0">
        <references count="1">
          <reference field="4" count="0"/>
        </references>
      </pivotArea>
    </format>
    <format dxfId="24">
      <pivotArea dataOnly="0" labelOnly="1" grandRow="1" outline="0" fieldPosition="0"/>
    </format>
    <format dxfId="23">
      <pivotArea dataOnly="0" labelOnly="1" outline="0" axis="axisValues" fieldPosition="0"/>
    </format>
    <format dxfId="22">
      <pivotArea grandRow="1" outline="0" collapsedLevelsAreSubtotals="1" fieldPosition="0"/>
    </format>
    <format dxfId="21">
      <pivotArea dataOnly="0" labelOnly="1" grandRow="1" outline="0" fieldPosition="0"/>
    </format>
    <format dxfId="20">
      <pivotArea type="all" dataOnly="0" outline="0" fieldPosition="0"/>
    </format>
    <format dxfId="19">
      <pivotArea outline="0" collapsedLevelsAreSubtotals="1" fieldPosition="0"/>
    </format>
    <format dxfId="18">
      <pivotArea field="4" type="button" dataOnly="0" labelOnly="1" outline="0" axis="axisRow" fieldPosition="0"/>
    </format>
    <format dxfId="17">
      <pivotArea dataOnly="0" labelOnly="1" outline="0" axis="axisValues" fieldPosition="0"/>
    </format>
    <format dxfId="16">
      <pivotArea dataOnly="0" labelOnly="1" fieldPosition="0">
        <references count="1">
          <reference field="4" count="0"/>
        </references>
      </pivotArea>
    </format>
    <format dxfId="15">
      <pivotArea dataOnly="0" labelOnly="1" grandRow="1" outline="0"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4" type="button" dataOnly="0" labelOnly="1" outline="0" axis="axisRow" fieldPosition="0"/>
    </format>
    <format dxfId="10">
      <pivotArea dataOnly="0" labelOnly="1" outline="0" axis="axisValues" fieldPosition="0"/>
    </format>
    <format dxfId="9">
      <pivotArea dataOnly="0" labelOnly="1" fieldPosition="0">
        <references count="1">
          <reference field="4" count="0"/>
        </references>
      </pivotArea>
    </format>
    <format dxfId="8">
      <pivotArea dataOnly="0" labelOnly="1" grandRow="1" outline="0" fieldPosition="0"/>
    </format>
    <format dxfId="7">
      <pivotArea dataOnly="0" labelOnly="1" outline="0" axis="axisValues" fieldPosition="0"/>
    </format>
    <format dxfId="6">
      <pivotArea type="all" dataOnly="0" outline="0" fieldPosition="0"/>
    </format>
    <format dxfId="5">
      <pivotArea outline="0" collapsedLevelsAreSubtotals="1" fieldPosition="0"/>
    </format>
    <format dxfId="4">
      <pivotArea field="4" type="button" dataOnly="0" labelOnly="1" outline="0" axis="axisRow" fieldPosition="0"/>
    </format>
    <format dxfId="3">
      <pivotArea dataOnly="0" labelOnly="1" outline="0" axis="axisValues"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xr:uid="{00000000-0009-0000-0000-000000000000}"/>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01"/>
  <sheetViews>
    <sheetView tabSelected="1" zoomScale="90" zoomScaleNormal="90" workbookViewId="0">
      <selection activeCell="A51" sqref="A51"/>
    </sheetView>
  </sheetViews>
  <sheetFormatPr baseColWidth="10" defaultRowHeight="15" x14ac:dyDescent="0.25"/>
  <cols>
    <col min="1" max="1" width="58.7109375" style="13" customWidth="1"/>
    <col min="2" max="2" width="11.5703125" customWidth="1"/>
    <col min="3" max="3" width="11.28515625" bestFit="1" customWidth="1"/>
    <col min="4" max="4" width="12.5703125" bestFit="1" customWidth="1"/>
    <col min="5" max="5" width="11.28515625" bestFit="1" customWidth="1"/>
    <col min="6" max="8" width="11.28515625" customWidth="1"/>
    <col min="9" max="9" width="11.28515625" bestFit="1" customWidth="1"/>
    <col min="10" max="10" width="12.5703125" bestFit="1" customWidth="1"/>
    <col min="11" max="12" width="11.28515625" bestFit="1" customWidth="1"/>
    <col min="13" max="14" width="12.5703125" customWidth="1"/>
    <col min="15" max="15" width="11.28515625" customWidth="1"/>
    <col min="16" max="16" width="12.85546875" customWidth="1"/>
    <col min="17" max="18" width="11.28515625" customWidth="1"/>
    <col min="19" max="21" width="12.85546875" customWidth="1"/>
    <col min="22" max="22" width="12.85546875" bestFit="1" customWidth="1"/>
  </cols>
  <sheetData>
    <row r="1" spans="1:6" ht="55.5" customHeight="1" x14ac:dyDescent="0.25">
      <c r="A1" s="199" t="s">
        <v>3294</v>
      </c>
      <c r="B1" s="199"/>
      <c r="C1" s="141"/>
      <c r="D1" s="141"/>
      <c r="E1" s="141"/>
      <c r="F1" s="141"/>
    </row>
    <row r="2" spans="1:6" ht="18" customHeight="1" x14ac:dyDescent="0.25">
      <c r="A2" s="20"/>
      <c r="B2" s="20"/>
    </row>
    <row r="3" spans="1:6" x14ac:dyDescent="0.25">
      <c r="A3" s="8" t="s">
        <v>2813</v>
      </c>
      <c r="B3" s="8" t="s">
        <v>2814</v>
      </c>
    </row>
    <row r="4" spans="1:6" ht="30" x14ac:dyDescent="0.25">
      <c r="A4" s="8" t="s">
        <v>2815</v>
      </c>
      <c r="B4" t="s">
        <v>1743</v>
      </c>
      <c r="C4" s="132" t="s">
        <v>2810</v>
      </c>
    </row>
    <row r="5" spans="1:6" ht="16.5" customHeight="1" x14ac:dyDescent="0.25">
      <c r="A5" s="12" t="s">
        <v>1787</v>
      </c>
      <c r="B5" s="9">
        <v>2</v>
      </c>
      <c r="C5" s="9">
        <v>2</v>
      </c>
    </row>
    <row r="6" spans="1:6" ht="16.5" customHeight="1" x14ac:dyDescent="0.25">
      <c r="A6" s="12" t="s">
        <v>2809</v>
      </c>
      <c r="B6" s="9">
        <v>19</v>
      </c>
      <c r="C6" s="9">
        <v>19</v>
      </c>
    </row>
    <row r="7" spans="1:6" ht="16.5" customHeight="1" x14ac:dyDescent="0.25">
      <c r="A7" s="12" t="s">
        <v>2005</v>
      </c>
      <c r="B7" s="9">
        <v>24</v>
      </c>
      <c r="C7" s="9">
        <v>24</v>
      </c>
    </row>
    <row r="8" spans="1:6" ht="16.5" customHeight="1" x14ac:dyDescent="0.25">
      <c r="A8" s="12" t="s">
        <v>2808</v>
      </c>
      <c r="B8" s="9">
        <v>1</v>
      </c>
      <c r="C8" s="9">
        <v>1</v>
      </c>
    </row>
    <row r="9" spans="1:6" ht="16.5" customHeight="1" x14ac:dyDescent="0.25">
      <c r="A9" s="12" t="s">
        <v>2971</v>
      </c>
      <c r="B9" s="9">
        <v>1</v>
      </c>
      <c r="C9" s="9">
        <v>1</v>
      </c>
    </row>
    <row r="10" spans="1:6" ht="16.5" customHeight="1" x14ac:dyDescent="0.25">
      <c r="A10" s="12" t="s">
        <v>2807</v>
      </c>
      <c r="B10" s="9">
        <v>1</v>
      </c>
      <c r="C10" s="9">
        <v>1</v>
      </c>
    </row>
    <row r="11" spans="1:6" ht="16.5" customHeight="1" x14ac:dyDescent="0.25">
      <c r="A11" s="12" t="s">
        <v>2804</v>
      </c>
      <c r="B11" s="9">
        <v>16</v>
      </c>
      <c r="C11" s="9">
        <v>16</v>
      </c>
    </row>
    <row r="12" spans="1:6" ht="32.25" customHeight="1" x14ac:dyDescent="0.25">
      <c r="A12" s="12" t="s">
        <v>3023</v>
      </c>
      <c r="B12" s="9">
        <v>1</v>
      </c>
      <c r="C12" s="9">
        <v>1</v>
      </c>
    </row>
    <row r="13" spans="1:6" ht="32.25" customHeight="1" x14ac:dyDescent="0.25">
      <c r="A13" s="12" t="s">
        <v>3205</v>
      </c>
      <c r="B13" s="9">
        <v>2</v>
      </c>
      <c r="C13" s="9">
        <v>2</v>
      </c>
    </row>
    <row r="14" spans="1:6" ht="32.25" customHeight="1" x14ac:dyDescent="0.25">
      <c r="A14" s="12" t="s">
        <v>3151</v>
      </c>
      <c r="B14" s="9">
        <v>2</v>
      </c>
      <c r="C14" s="9">
        <v>2</v>
      </c>
    </row>
    <row r="15" spans="1:6" ht="18.75" customHeight="1" x14ac:dyDescent="0.25">
      <c r="A15" s="12" t="s">
        <v>1188</v>
      </c>
      <c r="B15" s="9">
        <v>1</v>
      </c>
      <c r="C15" s="9">
        <v>1</v>
      </c>
    </row>
    <row r="16" spans="1:6" ht="17.25" customHeight="1" x14ac:dyDescent="0.25">
      <c r="A16" s="12" t="s">
        <v>3204</v>
      </c>
      <c r="B16" s="9">
        <v>1</v>
      </c>
      <c r="C16" s="9">
        <v>1</v>
      </c>
    </row>
    <row r="17" spans="1:7" ht="32.25" customHeight="1" x14ac:dyDescent="0.25">
      <c r="A17" s="12" t="s">
        <v>3260</v>
      </c>
      <c r="B17" s="9">
        <v>2</v>
      </c>
      <c r="C17" s="9">
        <v>2</v>
      </c>
    </row>
    <row r="18" spans="1:7" ht="32.25" customHeight="1" x14ac:dyDescent="0.25">
      <c r="A18" s="12" t="s">
        <v>3282</v>
      </c>
      <c r="B18" s="9">
        <v>2</v>
      </c>
      <c r="C18" s="9">
        <v>2</v>
      </c>
    </row>
    <row r="19" spans="1:7" ht="32.25" customHeight="1" x14ac:dyDescent="0.25">
      <c r="A19" s="12" t="s">
        <v>3283</v>
      </c>
      <c r="B19" s="9">
        <v>2</v>
      </c>
      <c r="C19" s="9">
        <v>2</v>
      </c>
    </row>
    <row r="20" spans="1:7" ht="32.25" customHeight="1" x14ac:dyDescent="0.25">
      <c r="A20" s="12" t="s">
        <v>3357</v>
      </c>
      <c r="B20" s="9">
        <v>1</v>
      </c>
      <c r="C20" s="9">
        <v>1</v>
      </c>
      <c r="F20" s="126"/>
    </row>
    <row r="21" spans="1:7" ht="15.75" x14ac:dyDescent="0.25">
      <c r="A21" s="12" t="s">
        <v>2810</v>
      </c>
      <c r="B21" s="9">
        <v>78</v>
      </c>
      <c r="C21" s="9">
        <v>78</v>
      </c>
      <c r="F21" s="126"/>
    </row>
    <row r="22" spans="1:7" ht="15.75" x14ac:dyDescent="0.25">
      <c r="A22" s="12"/>
      <c r="B22" s="9"/>
      <c r="C22" s="9"/>
      <c r="F22" s="126"/>
    </row>
    <row r="23" spans="1:7" ht="16.5" customHeight="1" x14ac:dyDescent="0.25">
      <c r="A23" s="12"/>
      <c r="B23" s="9"/>
      <c r="C23" s="9"/>
      <c r="F23" s="126"/>
    </row>
    <row r="24" spans="1:7" ht="15.75" x14ac:dyDescent="0.25">
      <c r="A24"/>
      <c r="F24" s="126"/>
    </row>
    <row r="25" spans="1:7" ht="40.5" customHeight="1" x14ac:dyDescent="0.35">
      <c r="A25" s="198" t="s">
        <v>3262</v>
      </c>
      <c r="B25" s="198"/>
      <c r="C25" s="198"/>
      <c r="D25" s="198"/>
    </row>
    <row r="26" spans="1:7" x14ac:dyDescent="0.25">
      <c r="A26" s="8" t="s">
        <v>24</v>
      </c>
      <c r="B26" t="s">
        <v>1743</v>
      </c>
    </row>
    <row r="27" spans="1:7" ht="21" x14ac:dyDescent="0.35">
      <c r="A27" s="134"/>
    </row>
    <row r="28" spans="1:7" x14ac:dyDescent="0.25">
      <c r="A28" s="11" t="s">
        <v>2813</v>
      </c>
      <c r="B28" s="8" t="s">
        <v>2814</v>
      </c>
    </row>
    <row r="29" spans="1:7" ht="45" x14ac:dyDescent="0.25">
      <c r="A29" s="8" t="s">
        <v>2836</v>
      </c>
      <c r="B29" t="s">
        <v>2983</v>
      </c>
      <c r="C29" s="13" t="s">
        <v>2972</v>
      </c>
      <c r="D29" t="s">
        <v>2810</v>
      </c>
    </row>
    <row r="30" spans="1:7" x14ac:dyDescent="0.25">
      <c r="A30" s="12" t="s">
        <v>1787</v>
      </c>
      <c r="B30" s="22"/>
      <c r="C30" s="22"/>
      <c r="D30" s="22"/>
    </row>
    <row r="31" spans="1:7" x14ac:dyDescent="0.25">
      <c r="A31" s="144" t="s">
        <v>1787</v>
      </c>
      <c r="B31" s="22"/>
      <c r="C31" s="22">
        <v>2</v>
      </c>
      <c r="D31" s="22">
        <v>2</v>
      </c>
    </row>
    <row r="32" spans="1:7" x14ac:dyDescent="0.25">
      <c r="A32" s="12" t="s">
        <v>2809</v>
      </c>
      <c r="B32" s="22"/>
      <c r="C32" s="22"/>
      <c r="D32" s="22"/>
      <c r="F32" t="s">
        <v>3211</v>
      </c>
      <c r="G32">
        <v>5</v>
      </c>
    </row>
    <row r="33" spans="1:7" x14ac:dyDescent="0.25">
      <c r="A33" s="144" t="s">
        <v>481</v>
      </c>
      <c r="B33" s="22">
        <v>1</v>
      </c>
      <c r="C33" s="22">
        <v>7</v>
      </c>
      <c r="D33" s="22">
        <v>8</v>
      </c>
      <c r="F33" t="s">
        <v>3212</v>
      </c>
      <c r="G33">
        <v>5</v>
      </c>
    </row>
    <row r="34" spans="1:7" x14ac:dyDescent="0.25">
      <c r="A34" s="24" t="s">
        <v>307</v>
      </c>
      <c r="B34" s="22">
        <v>4</v>
      </c>
      <c r="C34" s="22">
        <v>6</v>
      </c>
      <c r="D34" s="22">
        <v>10</v>
      </c>
      <c r="F34" t="s">
        <v>3213</v>
      </c>
      <c r="G34">
        <v>1</v>
      </c>
    </row>
    <row r="35" spans="1:7" x14ac:dyDescent="0.25">
      <c r="A35" s="24" t="s">
        <v>3164</v>
      </c>
      <c r="B35" s="22"/>
      <c r="C35" s="22">
        <v>1</v>
      </c>
      <c r="D35" s="22">
        <v>1</v>
      </c>
      <c r="F35" t="s">
        <v>3028</v>
      </c>
      <c r="G35">
        <v>9</v>
      </c>
    </row>
    <row r="36" spans="1:7" x14ac:dyDescent="0.25">
      <c r="A36" s="12" t="s">
        <v>2005</v>
      </c>
      <c r="B36" s="22"/>
      <c r="C36" s="22"/>
      <c r="D36" s="22"/>
      <c r="F36" t="s">
        <v>3214</v>
      </c>
      <c r="G36">
        <v>2</v>
      </c>
    </row>
    <row r="37" spans="1:7" x14ac:dyDescent="0.25">
      <c r="A37" s="144" t="s">
        <v>2805</v>
      </c>
      <c r="B37" s="22"/>
      <c r="C37" s="22">
        <v>5</v>
      </c>
      <c r="D37" s="22">
        <v>5</v>
      </c>
      <c r="F37" t="s">
        <v>3215</v>
      </c>
      <c r="G37">
        <v>2</v>
      </c>
    </row>
    <row r="38" spans="1:7" x14ac:dyDescent="0.25">
      <c r="A38" s="144" t="s">
        <v>1984</v>
      </c>
      <c r="B38" s="22">
        <v>3</v>
      </c>
      <c r="C38" s="22">
        <v>7</v>
      </c>
      <c r="D38" s="22">
        <v>10</v>
      </c>
      <c r="F38" t="s">
        <v>3261</v>
      </c>
      <c r="G38">
        <v>2</v>
      </c>
    </row>
    <row r="39" spans="1:7" x14ac:dyDescent="0.25">
      <c r="A39" s="24" t="s">
        <v>2005</v>
      </c>
      <c r="B39" s="22"/>
      <c r="C39" s="22">
        <v>3</v>
      </c>
      <c r="D39" s="22">
        <v>3</v>
      </c>
      <c r="F39" t="s">
        <v>3287</v>
      </c>
      <c r="G39">
        <v>2</v>
      </c>
    </row>
    <row r="40" spans="1:7" x14ac:dyDescent="0.25">
      <c r="A40" s="24" t="s">
        <v>1910</v>
      </c>
      <c r="B40" s="22">
        <v>2</v>
      </c>
      <c r="C40" s="22">
        <v>3</v>
      </c>
      <c r="D40" s="22">
        <v>5</v>
      </c>
      <c r="F40" t="s">
        <v>3288</v>
      </c>
      <c r="G40">
        <v>2</v>
      </c>
    </row>
    <row r="41" spans="1:7" x14ac:dyDescent="0.25">
      <c r="A41" s="24" t="s">
        <v>3250</v>
      </c>
      <c r="B41" s="22"/>
      <c r="C41" s="22">
        <v>1</v>
      </c>
      <c r="D41" s="22">
        <v>1</v>
      </c>
      <c r="F41" t="s">
        <v>3383</v>
      </c>
      <c r="G41">
        <v>1</v>
      </c>
    </row>
    <row r="42" spans="1:7" x14ac:dyDescent="0.25">
      <c r="A42" s="12" t="s">
        <v>2808</v>
      </c>
      <c r="B42" s="22"/>
      <c r="C42" s="22"/>
      <c r="D42" s="22"/>
    </row>
    <row r="43" spans="1:7" x14ac:dyDescent="0.25">
      <c r="A43" s="24" t="s">
        <v>3174</v>
      </c>
      <c r="B43" s="22">
        <v>1</v>
      </c>
      <c r="C43" s="22"/>
      <c r="D43" s="22">
        <v>1</v>
      </c>
    </row>
    <row r="44" spans="1:7" x14ac:dyDescent="0.25">
      <c r="A44" s="12" t="s">
        <v>2971</v>
      </c>
      <c r="B44" s="22"/>
      <c r="C44" s="22"/>
      <c r="D44" s="22"/>
    </row>
    <row r="45" spans="1:7" ht="30" x14ac:dyDescent="0.25">
      <c r="A45" s="144" t="s">
        <v>2946</v>
      </c>
      <c r="B45" s="22"/>
      <c r="C45" s="22">
        <v>1</v>
      </c>
      <c r="D45" s="22">
        <v>1</v>
      </c>
    </row>
    <row r="46" spans="1:7" x14ac:dyDescent="0.25">
      <c r="A46" s="12" t="s">
        <v>2807</v>
      </c>
      <c r="B46" s="22"/>
      <c r="C46" s="22"/>
      <c r="D46" s="22"/>
    </row>
    <row r="47" spans="1:7" ht="15" customHeight="1" x14ac:dyDescent="0.25">
      <c r="A47" s="144" t="s">
        <v>2807</v>
      </c>
      <c r="B47" s="22"/>
      <c r="C47" s="22">
        <v>1</v>
      </c>
      <c r="D47" s="22">
        <v>1</v>
      </c>
    </row>
    <row r="48" spans="1:7" ht="15" customHeight="1" x14ac:dyDescent="0.25">
      <c r="A48" s="12" t="s">
        <v>2804</v>
      </c>
      <c r="B48" s="22"/>
      <c r="C48" s="22"/>
      <c r="D48" s="22"/>
    </row>
    <row r="49" spans="1:4" x14ac:dyDescent="0.25">
      <c r="A49" s="144" t="s">
        <v>3014</v>
      </c>
      <c r="B49" s="22"/>
      <c r="C49" s="22">
        <v>3</v>
      </c>
      <c r="D49" s="22">
        <v>3</v>
      </c>
    </row>
    <row r="50" spans="1:4" x14ac:dyDescent="0.25">
      <c r="A50" s="144" t="s">
        <v>2740</v>
      </c>
      <c r="B50" s="22">
        <v>9</v>
      </c>
      <c r="C50" s="22">
        <v>3</v>
      </c>
      <c r="D50" s="22">
        <v>12</v>
      </c>
    </row>
    <row r="51" spans="1:4" x14ac:dyDescent="0.25">
      <c r="A51" s="144" t="s">
        <v>2804</v>
      </c>
      <c r="B51" s="22"/>
      <c r="C51" s="22">
        <v>1</v>
      </c>
      <c r="D51" s="22">
        <v>1</v>
      </c>
    </row>
    <row r="52" spans="1:4" ht="30" x14ac:dyDescent="0.25">
      <c r="A52" s="12" t="s">
        <v>3023</v>
      </c>
      <c r="B52" s="22"/>
      <c r="C52" s="22"/>
      <c r="D52" s="22"/>
    </row>
    <row r="53" spans="1:4" ht="30" x14ac:dyDescent="0.25">
      <c r="A53" s="144" t="s">
        <v>3024</v>
      </c>
      <c r="B53" s="22"/>
      <c r="C53" s="22">
        <v>1</v>
      </c>
      <c r="D53" s="22">
        <v>1</v>
      </c>
    </row>
    <row r="54" spans="1:4" ht="30" x14ac:dyDescent="0.25">
      <c r="A54" s="12" t="s">
        <v>3205</v>
      </c>
      <c r="B54" s="22"/>
      <c r="C54" s="22"/>
      <c r="D54" s="22"/>
    </row>
    <row r="55" spans="1:4" x14ac:dyDescent="0.25">
      <c r="A55" s="24" t="s">
        <v>3130</v>
      </c>
      <c r="B55" s="22">
        <v>2</v>
      </c>
      <c r="C55" s="22"/>
      <c r="D55" s="22">
        <v>2</v>
      </c>
    </row>
    <row r="56" spans="1:4" ht="30" x14ac:dyDescent="0.25">
      <c r="A56" s="12" t="s">
        <v>3151</v>
      </c>
      <c r="B56" s="22"/>
      <c r="C56" s="22"/>
      <c r="D56" s="22"/>
    </row>
    <row r="57" spans="1:4" x14ac:dyDescent="0.25">
      <c r="A57" s="24" t="s">
        <v>3151</v>
      </c>
      <c r="B57" s="22">
        <v>1</v>
      </c>
      <c r="C57" s="22"/>
      <c r="D57" s="22">
        <v>1</v>
      </c>
    </row>
    <row r="58" spans="1:4" x14ac:dyDescent="0.25">
      <c r="A58" s="24" t="s">
        <v>3167</v>
      </c>
      <c r="B58" s="22">
        <v>1</v>
      </c>
      <c r="C58" s="22"/>
      <c r="D58" s="22">
        <v>1</v>
      </c>
    </row>
    <row r="59" spans="1:4" x14ac:dyDescent="0.25">
      <c r="A59" s="12" t="s">
        <v>1188</v>
      </c>
      <c r="B59" s="22"/>
      <c r="C59" s="22"/>
      <c r="D59" s="22"/>
    </row>
    <row r="60" spans="1:4" x14ac:dyDescent="0.25">
      <c r="A60" s="24" t="s">
        <v>1188</v>
      </c>
      <c r="B60" s="22"/>
      <c r="C60" s="22">
        <v>1</v>
      </c>
      <c r="D60" s="22">
        <v>1</v>
      </c>
    </row>
    <row r="61" spans="1:4" ht="30" x14ac:dyDescent="0.25">
      <c r="A61" s="12" t="s">
        <v>3204</v>
      </c>
      <c r="B61" s="22"/>
      <c r="C61" s="22"/>
      <c r="D61" s="22"/>
    </row>
    <row r="62" spans="1:4" x14ac:dyDescent="0.25">
      <c r="A62" s="24" t="s">
        <v>3200</v>
      </c>
      <c r="B62" s="22"/>
      <c r="C62" s="22">
        <v>1</v>
      </c>
      <c r="D62" s="22">
        <v>1</v>
      </c>
    </row>
    <row r="63" spans="1:4" ht="30" x14ac:dyDescent="0.25">
      <c r="A63" s="12" t="s">
        <v>3260</v>
      </c>
      <c r="B63" s="22"/>
      <c r="C63" s="22"/>
      <c r="D63" s="22"/>
    </row>
    <row r="64" spans="1:4" x14ac:dyDescent="0.25">
      <c r="A64" s="24" t="s">
        <v>3239</v>
      </c>
      <c r="B64" s="22">
        <v>2</v>
      </c>
      <c r="C64" s="22"/>
      <c r="D64" s="22">
        <v>2</v>
      </c>
    </row>
    <row r="65" spans="1:10" ht="30" x14ac:dyDescent="0.25">
      <c r="A65" s="12" t="s">
        <v>3282</v>
      </c>
      <c r="B65" s="22"/>
      <c r="C65" s="22"/>
      <c r="D65" s="22"/>
    </row>
    <row r="66" spans="1:10" x14ac:dyDescent="0.25">
      <c r="A66" s="24" t="s">
        <v>3267</v>
      </c>
      <c r="B66" s="22">
        <v>2</v>
      </c>
      <c r="C66" s="22"/>
      <c r="D66" s="22">
        <v>2</v>
      </c>
    </row>
    <row r="67" spans="1:10" x14ac:dyDescent="0.25">
      <c r="A67" s="12" t="s">
        <v>3283</v>
      </c>
      <c r="B67" s="22"/>
      <c r="C67" s="22"/>
      <c r="D67" s="22"/>
    </row>
    <row r="68" spans="1:10" x14ac:dyDescent="0.25">
      <c r="A68" s="24" t="s">
        <v>3276</v>
      </c>
      <c r="B68" s="22">
        <v>2</v>
      </c>
      <c r="C68" s="22"/>
      <c r="D68" s="22">
        <v>2</v>
      </c>
    </row>
    <row r="69" spans="1:10" ht="30" x14ac:dyDescent="0.25">
      <c r="A69" s="12" t="s">
        <v>3357</v>
      </c>
      <c r="B69" s="22"/>
      <c r="C69" s="22"/>
      <c r="D69" s="22"/>
    </row>
    <row r="70" spans="1:10" x14ac:dyDescent="0.25">
      <c r="A70" s="24" t="s">
        <v>3355</v>
      </c>
      <c r="B70" s="22">
        <v>1</v>
      </c>
      <c r="C70" s="22"/>
      <c r="D70" s="22">
        <v>1</v>
      </c>
    </row>
    <row r="71" spans="1:10" x14ac:dyDescent="0.25">
      <c r="A71" s="12" t="s">
        <v>2810</v>
      </c>
      <c r="B71" s="22">
        <v>31</v>
      </c>
      <c r="C71" s="22">
        <v>47</v>
      </c>
      <c r="D71" s="22">
        <v>78</v>
      </c>
    </row>
    <row r="72" spans="1:10" x14ac:dyDescent="0.25">
      <c r="A72" s="12"/>
      <c r="B72" s="22"/>
      <c r="C72" s="22"/>
      <c r="D72" s="22"/>
    </row>
    <row r="73" spans="1:10" x14ac:dyDescent="0.25">
      <c r="A73" s="12"/>
      <c r="B73" s="22"/>
      <c r="C73" s="22"/>
      <c r="D73" s="22"/>
    </row>
    <row r="74" spans="1:10" x14ac:dyDescent="0.25">
      <c r="A74" s="12"/>
      <c r="B74" s="22"/>
      <c r="C74" s="22"/>
      <c r="D74" s="22"/>
    </row>
    <row r="75" spans="1:10" ht="30" x14ac:dyDescent="0.25">
      <c r="A75" s="11" t="s">
        <v>2800</v>
      </c>
      <c r="B75" t="s">
        <v>1743</v>
      </c>
    </row>
    <row r="76" spans="1:10" x14ac:dyDescent="0.25">
      <c r="A76" s="8" t="s">
        <v>24</v>
      </c>
      <c r="B76" t="s">
        <v>1743</v>
      </c>
    </row>
    <row r="77" spans="1:10" ht="52.5" customHeight="1" x14ac:dyDescent="0.25">
      <c r="A77" s="134" t="s">
        <v>2912</v>
      </c>
    </row>
    <row r="78" spans="1:10" x14ac:dyDescent="0.25">
      <c r="A78" s="11" t="s">
        <v>2811</v>
      </c>
      <c r="B78" s="8" t="s">
        <v>2814</v>
      </c>
    </row>
    <row r="79" spans="1:10" x14ac:dyDescent="0.25">
      <c r="A79" s="8" t="s">
        <v>2815</v>
      </c>
      <c r="B79" t="s">
        <v>3356</v>
      </c>
      <c r="C79" t="s">
        <v>3244</v>
      </c>
      <c r="D79" t="s">
        <v>3132</v>
      </c>
      <c r="E79" t="s">
        <v>3232</v>
      </c>
      <c r="F79" t="s">
        <v>3096</v>
      </c>
      <c r="G79" t="s">
        <v>3080</v>
      </c>
      <c r="H79" t="s">
        <v>3315</v>
      </c>
      <c r="I79" t="s">
        <v>3319</v>
      </c>
      <c r="J79" t="s">
        <v>2810</v>
      </c>
    </row>
    <row r="80" spans="1:10" x14ac:dyDescent="0.25">
      <c r="A80" s="21" t="s">
        <v>2809</v>
      </c>
      <c r="B80" s="125"/>
      <c r="C80" s="125"/>
      <c r="D80" s="125"/>
      <c r="E80" s="125"/>
      <c r="F80" s="125"/>
      <c r="G80" s="125"/>
      <c r="H80" s="125"/>
      <c r="I80" s="125"/>
      <c r="J80" s="125"/>
    </row>
    <row r="81" spans="1:10" x14ac:dyDescent="0.25">
      <c r="A81" s="24" t="s">
        <v>481</v>
      </c>
      <c r="B81" s="125"/>
      <c r="C81" s="125"/>
      <c r="D81" s="125"/>
      <c r="E81" s="125"/>
      <c r="F81" s="125"/>
      <c r="G81" s="125">
        <v>1</v>
      </c>
      <c r="H81" s="125"/>
      <c r="I81" s="125"/>
      <c r="J81" s="125">
        <v>1</v>
      </c>
    </row>
    <row r="82" spans="1:10" x14ac:dyDescent="0.25">
      <c r="A82" s="24" t="s">
        <v>307</v>
      </c>
      <c r="B82" s="125"/>
      <c r="C82" s="125"/>
      <c r="D82" s="125"/>
      <c r="E82" s="125"/>
      <c r="F82" s="125"/>
      <c r="G82" s="125">
        <v>4</v>
      </c>
      <c r="H82" s="125"/>
      <c r="I82" s="125"/>
      <c r="J82" s="125">
        <v>4</v>
      </c>
    </row>
    <row r="83" spans="1:10" x14ac:dyDescent="0.25">
      <c r="A83" s="12" t="s">
        <v>2005</v>
      </c>
      <c r="B83" s="125"/>
      <c r="C83" s="125"/>
      <c r="D83" s="125"/>
      <c r="E83" s="125"/>
      <c r="F83" s="125"/>
      <c r="G83" s="125"/>
      <c r="H83" s="125"/>
      <c r="I83" s="125"/>
      <c r="J83" s="125"/>
    </row>
    <row r="84" spans="1:10" x14ac:dyDescent="0.25">
      <c r="A84" s="144" t="s">
        <v>1984</v>
      </c>
      <c r="B84" s="125"/>
      <c r="C84" s="125"/>
      <c r="D84" s="125"/>
      <c r="E84" s="125"/>
      <c r="F84" s="125">
        <v>3</v>
      </c>
      <c r="G84" s="125"/>
      <c r="H84" s="125"/>
      <c r="I84" s="125"/>
      <c r="J84" s="125">
        <v>3</v>
      </c>
    </row>
    <row r="85" spans="1:10" x14ac:dyDescent="0.25">
      <c r="A85" s="24" t="s">
        <v>1910</v>
      </c>
      <c r="B85" s="125"/>
      <c r="C85" s="125"/>
      <c r="D85" s="125"/>
      <c r="E85" s="125"/>
      <c r="F85" s="125">
        <v>2</v>
      </c>
      <c r="G85" s="125"/>
      <c r="H85" s="125"/>
      <c r="I85" s="125"/>
      <c r="J85" s="125">
        <v>2</v>
      </c>
    </row>
    <row r="86" spans="1:10" x14ac:dyDescent="0.25">
      <c r="A86" s="21" t="s">
        <v>2808</v>
      </c>
      <c r="B86" s="125"/>
      <c r="C86" s="125"/>
      <c r="D86" s="125"/>
      <c r="E86" s="125"/>
      <c r="F86" s="125"/>
      <c r="G86" s="125"/>
      <c r="H86" s="125"/>
      <c r="I86" s="125"/>
      <c r="J86" s="125"/>
    </row>
    <row r="87" spans="1:10" x14ac:dyDescent="0.25">
      <c r="A87" s="24" t="s">
        <v>3174</v>
      </c>
      <c r="B87" s="125"/>
      <c r="C87" s="125"/>
      <c r="D87" s="125"/>
      <c r="E87" s="125"/>
      <c r="F87" s="125"/>
      <c r="G87" s="125">
        <v>1</v>
      </c>
      <c r="H87" s="125"/>
      <c r="I87" s="125"/>
      <c r="J87" s="125">
        <v>1</v>
      </c>
    </row>
    <row r="88" spans="1:10" x14ac:dyDescent="0.25">
      <c r="A88" s="12" t="s">
        <v>2804</v>
      </c>
      <c r="B88" s="125"/>
      <c r="C88" s="125"/>
      <c r="D88" s="125"/>
      <c r="E88" s="125"/>
      <c r="F88" s="125"/>
      <c r="G88" s="125"/>
      <c r="H88" s="125"/>
      <c r="I88" s="125"/>
      <c r="J88" s="125"/>
    </row>
    <row r="89" spans="1:10" x14ac:dyDescent="0.25">
      <c r="A89" s="144" t="s">
        <v>2740</v>
      </c>
      <c r="B89" s="125"/>
      <c r="C89" s="125"/>
      <c r="D89" s="125"/>
      <c r="E89" s="125"/>
      <c r="F89" s="125">
        <v>1</v>
      </c>
      <c r="G89" s="125"/>
      <c r="H89" s="125">
        <v>3</v>
      </c>
      <c r="I89" s="125">
        <v>5</v>
      </c>
      <c r="J89" s="125">
        <v>9</v>
      </c>
    </row>
    <row r="90" spans="1:10" ht="30" x14ac:dyDescent="0.25">
      <c r="A90" s="12" t="s">
        <v>3205</v>
      </c>
      <c r="B90" s="125"/>
      <c r="C90" s="125"/>
      <c r="D90" s="125"/>
      <c r="E90" s="125"/>
      <c r="F90" s="125"/>
      <c r="G90" s="125"/>
      <c r="H90" s="125"/>
      <c r="I90" s="125"/>
      <c r="J90" s="125"/>
    </row>
    <row r="91" spans="1:10" ht="30" x14ac:dyDescent="0.25">
      <c r="A91" s="144" t="s">
        <v>3130</v>
      </c>
      <c r="B91" s="125"/>
      <c r="C91" s="125"/>
      <c r="D91" s="125">
        <v>2</v>
      </c>
      <c r="E91" s="125"/>
      <c r="F91" s="125"/>
      <c r="G91" s="125"/>
      <c r="H91" s="125"/>
      <c r="I91" s="125"/>
      <c r="J91" s="125">
        <v>2</v>
      </c>
    </row>
    <row r="92" spans="1:10" ht="30" x14ac:dyDescent="0.25">
      <c r="A92" s="12" t="s">
        <v>3151</v>
      </c>
      <c r="B92" s="125"/>
      <c r="C92" s="125"/>
      <c r="D92" s="125"/>
      <c r="E92" s="125"/>
      <c r="F92" s="125"/>
      <c r="G92" s="125"/>
      <c r="H92" s="125"/>
      <c r="I92" s="125"/>
      <c r="J92" s="125"/>
    </row>
    <row r="93" spans="1:10" ht="30" x14ac:dyDescent="0.25">
      <c r="A93" s="144" t="s">
        <v>3151</v>
      </c>
      <c r="B93" s="125"/>
      <c r="C93" s="125"/>
      <c r="D93" s="125"/>
      <c r="E93" s="125"/>
      <c r="F93" s="125"/>
      <c r="G93" s="125">
        <v>1</v>
      </c>
      <c r="H93" s="125"/>
      <c r="I93" s="125"/>
      <c r="J93" s="125">
        <v>1</v>
      </c>
    </row>
    <row r="94" spans="1:10" ht="30" x14ac:dyDescent="0.25">
      <c r="A94" s="144" t="s">
        <v>3167</v>
      </c>
      <c r="B94" s="125"/>
      <c r="C94" s="125"/>
      <c r="D94" s="125"/>
      <c r="E94" s="125"/>
      <c r="F94" s="125"/>
      <c r="G94" s="125">
        <v>1</v>
      </c>
      <c r="H94" s="125"/>
      <c r="I94" s="125"/>
      <c r="J94" s="125">
        <v>1</v>
      </c>
    </row>
    <row r="95" spans="1:10" ht="30" x14ac:dyDescent="0.25">
      <c r="A95" s="12" t="s">
        <v>3260</v>
      </c>
      <c r="B95" s="125"/>
      <c r="C95" s="125"/>
      <c r="D95" s="125"/>
      <c r="E95" s="125"/>
      <c r="F95" s="125"/>
      <c r="G95" s="125"/>
      <c r="H95" s="125"/>
      <c r="I95" s="125"/>
      <c r="J95" s="125"/>
    </row>
    <row r="96" spans="1:10" ht="30" x14ac:dyDescent="0.25">
      <c r="A96" s="144" t="s">
        <v>3239</v>
      </c>
      <c r="B96" s="125"/>
      <c r="C96" s="125">
        <v>1</v>
      </c>
      <c r="D96" s="125"/>
      <c r="E96" s="125">
        <v>1</v>
      </c>
      <c r="F96" s="125"/>
      <c r="G96" s="125"/>
      <c r="H96" s="125"/>
      <c r="I96" s="125"/>
      <c r="J96" s="125">
        <v>2</v>
      </c>
    </row>
    <row r="97" spans="1:10" ht="30" x14ac:dyDescent="0.25">
      <c r="A97" s="12" t="s">
        <v>3282</v>
      </c>
      <c r="B97" s="125"/>
      <c r="C97" s="125"/>
      <c r="D97" s="125"/>
      <c r="E97" s="125"/>
      <c r="F97" s="125"/>
      <c r="G97" s="125"/>
      <c r="H97" s="125"/>
      <c r="I97" s="125"/>
      <c r="J97" s="125"/>
    </row>
    <row r="98" spans="1:10" ht="30" x14ac:dyDescent="0.25">
      <c r="A98" s="144" t="s">
        <v>3267</v>
      </c>
      <c r="B98" s="125"/>
      <c r="C98" s="125"/>
      <c r="D98" s="125">
        <v>2</v>
      </c>
      <c r="E98" s="125"/>
      <c r="F98" s="125"/>
      <c r="G98" s="125"/>
      <c r="H98" s="125"/>
      <c r="I98" s="125"/>
      <c r="J98" s="125">
        <v>2</v>
      </c>
    </row>
    <row r="99" spans="1:10" x14ac:dyDescent="0.25">
      <c r="A99" s="12" t="s">
        <v>3283</v>
      </c>
      <c r="B99" s="125"/>
      <c r="C99" s="125"/>
      <c r="D99" s="125"/>
      <c r="E99" s="125"/>
      <c r="F99" s="125"/>
      <c r="G99" s="125"/>
      <c r="H99" s="125"/>
      <c r="I99" s="125"/>
      <c r="J99" s="125"/>
    </row>
    <row r="100" spans="1:10" x14ac:dyDescent="0.25">
      <c r="A100" s="144" t="s">
        <v>3276</v>
      </c>
      <c r="B100" s="125"/>
      <c r="C100" s="125"/>
      <c r="D100" s="125">
        <v>2</v>
      </c>
      <c r="E100" s="125"/>
      <c r="F100" s="125"/>
      <c r="G100" s="125"/>
      <c r="H100" s="125"/>
      <c r="I100" s="125"/>
      <c r="J100" s="125">
        <v>2</v>
      </c>
    </row>
    <row r="101" spans="1:10" x14ac:dyDescent="0.25">
      <c r="A101" s="21" t="s">
        <v>3357</v>
      </c>
      <c r="B101" s="125"/>
      <c r="C101" s="125"/>
      <c r="D101" s="125"/>
      <c r="E101" s="125"/>
      <c r="F101" s="125"/>
      <c r="G101" s="125"/>
      <c r="H101" s="125"/>
      <c r="I101" s="125"/>
      <c r="J101" s="125"/>
    </row>
    <row r="102" spans="1:10" x14ac:dyDescent="0.25">
      <c r="A102" s="24" t="s">
        <v>3355</v>
      </c>
      <c r="B102" s="125">
        <v>1</v>
      </c>
      <c r="C102" s="125"/>
      <c r="D102" s="125"/>
      <c r="E102" s="125"/>
      <c r="F102" s="125"/>
      <c r="G102" s="125"/>
      <c r="H102" s="125"/>
      <c r="I102" s="125"/>
      <c r="J102" s="125">
        <v>1</v>
      </c>
    </row>
    <row r="103" spans="1:10" x14ac:dyDescent="0.25">
      <c r="A103" s="12" t="s">
        <v>2810</v>
      </c>
      <c r="B103" s="9">
        <v>1</v>
      </c>
      <c r="C103" s="9">
        <v>1</v>
      </c>
      <c r="D103" s="9">
        <v>6</v>
      </c>
      <c r="E103" s="9">
        <v>1</v>
      </c>
      <c r="F103" s="9">
        <v>6</v>
      </c>
      <c r="G103" s="9">
        <v>8</v>
      </c>
      <c r="H103" s="9">
        <v>3</v>
      </c>
      <c r="I103" s="9">
        <v>5</v>
      </c>
      <c r="J103" s="9">
        <v>31</v>
      </c>
    </row>
    <row r="104" spans="1:10" x14ac:dyDescent="0.25">
      <c r="A104"/>
    </row>
    <row r="105" spans="1:10" x14ac:dyDescent="0.25">
      <c r="A105" s="12"/>
      <c r="B105" s="9"/>
      <c r="C105" s="9"/>
      <c r="D105" s="9"/>
      <c r="E105" s="9"/>
      <c r="F105" s="9"/>
      <c r="G105" s="9"/>
      <c r="H105" s="9"/>
      <c r="I105" s="9"/>
      <c r="J105" s="9"/>
    </row>
    <row r="106" spans="1:10" x14ac:dyDescent="0.25">
      <c r="A106"/>
    </row>
    <row r="107" spans="1:10" ht="15.75" x14ac:dyDescent="0.25">
      <c r="A107" s="135" t="s">
        <v>2913</v>
      </c>
    </row>
    <row r="108" spans="1:10" ht="15.75" x14ac:dyDescent="0.25">
      <c r="A108" s="136" t="s">
        <v>2914</v>
      </c>
    </row>
    <row r="109" spans="1:10" ht="15.75" x14ac:dyDescent="0.25">
      <c r="A109" s="137" t="s">
        <v>2915</v>
      </c>
      <c r="B109" s="9"/>
      <c r="C109" s="9"/>
      <c r="D109" s="9"/>
      <c r="E109" s="9"/>
    </row>
    <row r="110" spans="1:10" s="15" customFormat="1" ht="15.75" x14ac:dyDescent="0.25">
      <c r="A110" s="138"/>
      <c r="B110" s="139"/>
      <c r="C110" s="139"/>
      <c r="D110" s="139"/>
      <c r="E110" s="139"/>
    </row>
    <row r="111" spans="1:10" s="15" customFormat="1" ht="15.75" x14ac:dyDescent="0.25">
      <c r="A111" s="138"/>
      <c r="B111" s="139"/>
      <c r="C111" s="139"/>
      <c r="D111" s="139"/>
      <c r="E111" s="139"/>
    </row>
    <row r="112" spans="1:10" ht="42" x14ac:dyDescent="0.35">
      <c r="A112" s="133" t="s">
        <v>2911</v>
      </c>
      <c r="B112" s="9"/>
      <c r="C112" s="9"/>
      <c r="D112" s="9"/>
      <c r="E112" s="9"/>
    </row>
    <row r="113" spans="1:4" x14ac:dyDescent="0.25">
      <c r="A113" s="8" t="s">
        <v>24</v>
      </c>
      <c r="B113" t="s">
        <v>1743</v>
      </c>
    </row>
    <row r="115" spans="1:4" ht="60" x14ac:dyDescent="0.25">
      <c r="A115" s="8" t="s">
        <v>2832</v>
      </c>
      <c r="B115" s="13" t="s">
        <v>2833</v>
      </c>
      <c r="C115" s="13" t="s">
        <v>2834</v>
      </c>
      <c r="D115" s="13" t="s">
        <v>2835</v>
      </c>
    </row>
    <row r="116" spans="1:4" ht="17.25" customHeight="1" x14ac:dyDescent="0.25">
      <c r="A116" s="12" t="s">
        <v>1787</v>
      </c>
      <c r="B116" s="23">
        <v>2</v>
      </c>
      <c r="C116" s="23"/>
      <c r="D116" s="23"/>
    </row>
    <row r="117" spans="1:4" ht="17.25" customHeight="1" x14ac:dyDescent="0.25">
      <c r="A117" s="12" t="s">
        <v>2809</v>
      </c>
      <c r="B117" s="23">
        <v>19</v>
      </c>
      <c r="C117" s="23">
        <v>12</v>
      </c>
      <c r="D117" s="23"/>
    </row>
    <row r="118" spans="1:4" ht="17.25" customHeight="1" x14ac:dyDescent="0.25">
      <c r="A118" s="12" t="s">
        <v>2005</v>
      </c>
      <c r="B118" s="23">
        <v>24</v>
      </c>
      <c r="C118" s="23">
        <v>21</v>
      </c>
      <c r="D118" s="23">
        <v>3</v>
      </c>
    </row>
    <row r="119" spans="1:4" ht="17.25" customHeight="1" x14ac:dyDescent="0.25">
      <c r="A119" s="12" t="s">
        <v>2808</v>
      </c>
      <c r="B119" s="23">
        <v>1</v>
      </c>
      <c r="C119" s="23"/>
      <c r="D119" s="23"/>
    </row>
    <row r="120" spans="1:4" ht="17.25" customHeight="1" x14ac:dyDescent="0.25">
      <c r="A120" s="12" t="s">
        <v>2971</v>
      </c>
      <c r="B120" s="23">
        <v>1</v>
      </c>
      <c r="C120" s="23">
        <v>1</v>
      </c>
      <c r="D120" s="23"/>
    </row>
    <row r="121" spans="1:4" ht="17.25" customHeight="1" x14ac:dyDescent="0.25">
      <c r="A121" s="12" t="s">
        <v>2807</v>
      </c>
      <c r="B121" s="23">
        <v>1</v>
      </c>
      <c r="C121" s="23"/>
      <c r="D121" s="23"/>
    </row>
    <row r="122" spans="1:4" ht="18" customHeight="1" x14ac:dyDescent="0.25">
      <c r="A122" s="12" t="s">
        <v>2804</v>
      </c>
      <c r="B122" s="23">
        <v>16</v>
      </c>
      <c r="C122" s="23">
        <v>11</v>
      </c>
      <c r="D122" s="23"/>
    </row>
    <row r="123" spans="1:4" ht="15" customHeight="1" x14ac:dyDescent="0.25">
      <c r="A123" s="12" t="s">
        <v>3023</v>
      </c>
      <c r="B123" s="23">
        <v>1</v>
      </c>
      <c r="C123" s="23"/>
      <c r="D123" s="23"/>
    </row>
    <row r="124" spans="1:4" ht="30" customHeight="1" x14ac:dyDescent="0.25">
      <c r="A124" s="12" t="s">
        <v>3205</v>
      </c>
      <c r="B124" s="23">
        <v>2</v>
      </c>
      <c r="C124" s="23"/>
      <c r="D124" s="23"/>
    </row>
    <row r="125" spans="1:4" ht="30" customHeight="1" x14ac:dyDescent="0.25">
      <c r="A125" s="12" t="s">
        <v>3151</v>
      </c>
      <c r="B125" s="23">
        <v>2</v>
      </c>
      <c r="C125" s="23">
        <v>1</v>
      </c>
      <c r="D125" s="23"/>
    </row>
    <row r="126" spans="1:4" x14ac:dyDescent="0.25">
      <c r="A126" s="12" t="s">
        <v>1188</v>
      </c>
      <c r="B126" s="23">
        <v>1</v>
      </c>
      <c r="C126" s="23"/>
      <c r="D126" s="23"/>
    </row>
    <row r="127" spans="1:4" ht="18" customHeight="1" x14ac:dyDescent="0.25">
      <c r="A127" s="12" t="s">
        <v>3204</v>
      </c>
      <c r="B127" s="23">
        <v>1</v>
      </c>
      <c r="C127" s="23"/>
      <c r="D127" s="23"/>
    </row>
    <row r="128" spans="1:4" ht="30" customHeight="1" x14ac:dyDescent="0.25">
      <c r="A128" s="12" t="s">
        <v>3260</v>
      </c>
      <c r="B128" s="23">
        <v>2</v>
      </c>
      <c r="C128" s="23">
        <v>2</v>
      </c>
      <c r="D128" s="23"/>
    </row>
    <row r="129" spans="1:4" ht="27" customHeight="1" x14ac:dyDescent="0.25">
      <c r="A129" s="12" t="s">
        <v>3282</v>
      </c>
      <c r="B129" s="23">
        <v>2</v>
      </c>
      <c r="C129" s="23">
        <v>2</v>
      </c>
      <c r="D129" s="23">
        <v>2</v>
      </c>
    </row>
    <row r="130" spans="1:4" ht="15" customHeight="1" x14ac:dyDescent="0.25">
      <c r="A130" s="12" t="s">
        <v>3283</v>
      </c>
      <c r="B130" s="23">
        <v>2</v>
      </c>
      <c r="C130" s="23">
        <v>2</v>
      </c>
      <c r="D130" s="23">
        <v>2</v>
      </c>
    </row>
    <row r="131" spans="1:4" ht="30" customHeight="1" x14ac:dyDescent="0.25">
      <c r="A131" s="12" t="s">
        <v>3357</v>
      </c>
      <c r="B131" s="23">
        <v>1</v>
      </c>
      <c r="C131" s="23">
        <v>1</v>
      </c>
      <c r="D131" s="23"/>
    </row>
    <row r="132" spans="1:4" x14ac:dyDescent="0.25">
      <c r="A132" s="21" t="s">
        <v>2810</v>
      </c>
      <c r="B132" s="23">
        <v>78</v>
      </c>
      <c r="C132" s="23">
        <v>53</v>
      </c>
      <c r="D132" s="23">
        <v>7</v>
      </c>
    </row>
    <row r="133" spans="1:4" x14ac:dyDescent="0.25">
      <c r="A133"/>
    </row>
    <row r="134" spans="1:4" x14ac:dyDescent="0.25">
      <c r="A134"/>
    </row>
    <row r="135" spans="1:4" x14ac:dyDescent="0.25">
      <c r="A135"/>
    </row>
    <row r="136" spans="1:4" x14ac:dyDescent="0.25">
      <c r="A136" s="8" t="s">
        <v>24</v>
      </c>
      <c r="B136" t="s">
        <v>1743</v>
      </c>
    </row>
    <row r="138" spans="1:4" ht="60" x14ac:dyDescent="0.25">
      <c r="A138" s="8" t="s">
        <v>3289</v>
      </c>
      <c r="B138" s="13" t="s">
        <v>2833</v>
      </c>
      <c r="C138" s="13" t="s">
        <v>2834</v>
      </c>
      <c r="D138" s="13" t="s">
        <v>2835</v>
      </c>
    </row>
    <row r="139" spans="1:4" x14ac:dyDescent="0.25">
      <c r="A139" s="21">
        <v>2020</v>
      </c>
      <c r="B139" s="23">
        <v>17</v>
      </c>
      <c r="C139" s="23">
        <v>16</v>
      </c>
      <c r="D139" s="23">
        <v>3</v>
      </c>
    </row>
    <row r="140" spans="1:4" x14ac:dyDescent="0.25">
      <c r="A140" s="24" t="s">
        <v>67</v>
      </c>
      <c r="B140" s="23">
        <v>9</v>
      </c>
      <c r="C140" s="23">
        <v>9</v>
      </c>
      <c r="D140" s="23">
        <v>3</v>
      </c>
    </row>
    <row r="141" spans="1:4" x14ac:dyDescent="0.25">
      <c r="A141" s="186">
        <v>107</v>
      </c>
      <c r="B141" s="23">
        <v>9</v>
      </c>
      <c r="C141" s="23">
        <v>9</v>
      </c>
      <c r="D141" s="23">
        <v>3</v>
      </c>
    </row>
    <row r="142" spans="1:4" x14ac:dyDescent="0.25">
      <c r="A142" s="24" t="s">
        <v>1723</v>
      </c>
      <c r="B142" s="23">
        <v>8</v>
      </c>
      <c r="C142" s="23">
        <v>7</v>
      </c>
      <c r="D142" s="23"/>
    </row>
    <row r="143" spans="1:4" x14ac:dyDescent="0.25">
      <c r="A143" s="186">
        <v>112</v>
      </c>
      <c r="B143" s="23">
        <v>1</v>
      </c>
      <c r="C143" s="23">
        <v>1</v>
      </c>
      <c r="D143" s="23"/>
    </row>
    <row r="144" spans="1:4" x14ac:dyDescent="0.25">
      <c r="A144" s="186">
        <v>117</v>
      </c>
      <c r="B144" s="23">
        <v>7</v>
      </c>
      <c r="C144" s="23">
        <v>6</v>
      </c>
      <c r="D144" s="23"/>
    </row>
    <row r="145" spans="1:4" x14ac:dyDescent="0.25">
      <c r="A145" s="21">
        <v>2021</v>
      </c>
      <c r="B145" s="23">
        <v>61</v>
      </c>
      <c r="C145" s="23">
        <v>37</v>
      </c>
      <c r="D145" s="23">
        <v>4</v>
      </c>
    </row>
    <row r="146" spans="1:4" x14ac:dyDescent="0.25">
      <c r="A146" s="24" t="s">
        <v>67</v>
      </c>
      <c r="B146" s="23">
        <v>39</v>
      </c>
      <c r="C146" s="23">
        <v>22</v>
      </c>
      <c r="D146" s="23"/>
    </row>
    <row r="147" spans="1:4" x14ac:dyDescent="0.25">
      <c r="A147" s="186">
        <v>97</v>
      </c>
      <c r="B147" s="23">
        <v>39</v>
      </c>
      <c r="C147" s="23">
        <v>22</v>
      </c>
      <c r="D147" s="23"/>
    </row>
    <row r="148" spans="1:4" x14ac:dyDescent="0.25">
      <c r="A148" s="24" t="s">
        <v>1723</v>
      </c>
      <c r="B148" s="23">
        <v>18</v>
      </c>
      <c r="C148" s="23">
        <v>11</v>
      </c>
      <c r="D148" s="23"/>
    </row>
    <row r="149" spans="1:4" x14ac:dyDescent="0.25">
      <c r="A149" s="186">
        <v>102</v>
      </c>
      <c r="B149" s="23">
        <v>8</v>
      </c>
      <c r="C149" s="23">
        <v>6</v>
      </c>
      <c r="D149" s="23"/>
    </row>
    <row r="150" spans="1:4" x14ac:dyDescent="0.25">
      <c r="A150" s="186">
        <v>107</v>
      </c>
      <c r="B150" s="23">
        <v>10</v>
      </c>
      <c r="C150" s="23">
        <v>5</v>
      </c>
      <c r="D150" s="23"/>
    </row>
    <row r="151" spans="1:4" x14ac:dyDescent="0.25">
      <c r="A151" s="24" t="s">
        <v>1452</v>
      </c>
      <c r="B151" s="23">
        <v>4</v>
      </c>
      <c r="C151" s="23">
        <v>4</v>
      </c>
      <c r="D151" s="23">
        <v>4</v>
      </c>
    </row>
    <row r="152" spans="1:4" x14ac:dyDescent="0.25">
      <c r="A152" s="186">
        <v>509</v>
      </c>
      <c r="B152" s="23">
        <v>4</v>
      </c>
      <c r="C152" s="23">
        <v>4</v>
      </c>
      <c r="D152" s="23">
        <v>4</v>
      </c>
    </row>
    <row r="153" spans="1:4" x14ac:dyDescent="0.25">
      <c r="A153" s="21" t="s">
        <v>2810</v>
      </c>
      <c r="B153" s="23">
        <v>78</v>
      </c>
      <c r="C153" s="23">
        <v>53</v>
      </c>
      <c r="D153" s="23">
        <v>7</v>
      </c>
    </row>
    <row r="154" spans="1:4" x14ac:dyDescent="0.25">
      <c r="A154"/>
    </row>
    <row r="155" spans="1:4" x14ac:dyDescent="0.25">
      <c r="A155"/>
    </row>
    <row r="156" spans="1:4" x14ac:dyDescent="0.25">
      <c r="A156"/>
    </row>
    <row r="157" spans="1:4" x14ac:dyDescent="0.25">
      <c r="A157"/>
    </row>
    <row r="158" spans="1:4" x14ac:dyDescent="0.25">
      <c r="A158"/>
    </row>
    <row r="159" spans="1:4" x14ac:dyDescent="0.25">
      <c r="A159"/>
    </row>
    <row r="160" spans="1:4"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sheetData>
  <mergeCells count="2">
    <mergeCell ref="A25:D25"/>
    <mergeCell ref="A1:B1"/>
  </mergeCell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80"/>
  <sheetViews>
    <sheetView zoomScaleNormal="100" workbookViewId="0">
      <selection activeCell="A53" sqref="A53"/>
    </sheetView>
  </sheetViews>
  <sheetFormatPr baseColWidth="10" defaultRowHeight="15" x14ac:dyDescent="0.25"/>
  <cols>
    <col min="1" max="1" width="11.28515625" customWidth="1"/>
    <col min="2" max="2" width="12.140625" customWidth="1"/>
    <col min="3" max="3" width="26.42578125" customWidth="1"/>
    <col min="4" max="4" width="4.28515625" customWidth="1"/>
    <col min="5" max="5" width="9.5703125" customWidth="1"/>
    <col min="6" max="6" width="6.28515625" customWidth="1"/>
    <col min="7" max="7" width="8.5703125" customWidth="1"/>
    <col min="8" max="8" width="5.5703125" customWidth="1"/>
    <col min="9" max="15" width="11.42578125" customWidth="1"/>
    <col min="16" max="16" width="7.85546875"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9.42578125" customWidth="1"/>
    <col min="28" max="28" width="32.42578125" customWidth="1"/>
    <col min="29" max="31" width="11.42578125" customWidth="1"/>
    <col min="32" max="32" width="16.140625" style="10" customWidth="1"/>
    <col min="33" max="33" width="18.140625" customWidth="1"/>
    <col min="34" max="34" width="69.28515625" customWidth="1"/>
  </cols>
  <sheetData>
    <row r="1" spans="1:34" ht="15.75" x14ac:dyDescent="0.25">
      <c r="A1" s="120" t="s">
        <v>0</v>
      </c>
    </row>
    <row r="2" spans="1:34" ht="42.75" customHeight="1" x14ac:dyDescent="0.25">
      <c r="A2" s="18" t="s">
        <v>2</v>
      </c>
      <c r="B2" s="2" t="s">
        <v>3</v>
      </c>
      <c r="C2" s="2" t="s">
        <v>4</v>
      </c>
      <c r="D2" s="2" t="s">
        <v>5</v>
      </c>
      <c r="E2" s="2" t="s">
        <v>6</v>
      </c>
      <c r="F2" s="2" t="s">
        <v>7</v>
      </c>
      <c r="G2" s="2" t="s">
        <v>8</v>
      </c>
      <c r="H2" s="2" t="s">
        <v>9</v>
      </c>
      <c r="I2" s="2" t="s">
        <v>10</v>
      </c>
      <c r="J2" s="2" t="s">
        <v>11</v>
      </c>
      <c r="K2" s="121" t="s">
        <v>12</v>
      </c>
      <c r="L2" s="121" t="s">
        <v>13</v>
      </c>
      <c r="M2" s="121" t="s">
        <v>14</v>
      </c>
      <c r="N2" s="122" t="s">
        <v>2828</v>
      </c>
      <c r="O2" s="122" t="s">
        <v>2829</v>
      </c>
      <c r="P2" s="122" t="s">
        <v>2830</v>
      </c>
      <c r="Q2" s="121" t="s">
        <v>15</v>
      </c>
      <c r="R2" s="121" t="s">
        <v>16</v>
      </c>
      <c r="S2" s="121" t="s">
        <v>17</v>
      </c>
      <c r="T2" s="121" t="s">
        <v>18</v>
      </c>
      <c r="U2" s="121" t="s">
        <v>19</v>
      </c>
      <c r="V2" s="2" t="s">
        <v>20</v>
      </c>
      <c r="W2" s="2" t="s">
        <v>21</v>
      </c>
      <c r="X2" s="2" t="s">
        <v>22</v>
      </c>
      <c r="Y2" s="2" t="s">
        <v>23</v>
      </c>
      <c r="Z2" s="2" t="s">
        <v>24</v>
      </c>
      <c r="AA2" s="6" t="s">
        <v>3025</v>
      </c>
      <c r="AB2" s="6" t="s">
        <v>3026</v>
      </c>
      <c r="AC2" s="6" t="s">
        <v>2798</v>
      </c>
      <c r="AD2" s="6" t="s">
        <v>2799</v>
      </c>
      <c r="AE2" s="6" t="s">
        <v>2800</v>
      </c>
      <c r="AF2" s="7" t="s">
        <v>2801</v>
      </c>
      <c r="AG2" s="6" t="s">
        <v>2802</v>
      </c>
      <c r="AH2" s="6" t="s">
        <v>2803</v>
      </c>
    </row>
    <row r="3" spans="1:34" s="15" customFormat="1" ht="14.25" customHeight="1" x14ac:dyDescent="0.25">
      <c r="A3" s="140" t="s">
        <v>2916</v>
      </c>
      <c r="B3" s="140" t="s">
        <v>26</v>
      </c>
      <c r="C3" s="140" t="s">
        <v>27</v>
      </c>
      <c r="D3" s="140" t="s">
        <v>28</v>
      </c>
      <c r="E3" s="140">
        <v>2020</v>
      </c>
      <c r="F3" s="140">
        <v>107</v>
      </c>
      <c r="G3" s="140" t="s">
        <v>1975</v>
      </c>
      <c r="H3" s="140">
        <v>2</v>
      </c>
      <c r="I3" s="140" t="s">
        <v>30</v>
      </c>
      <c r="J3" s="140" t="s">
        <v>67</v>
      </c>
      <c r="K3" s="140" t="s">
        <v>32</v>
      </c>
      <c r="L3" s="140" t="s">
        <v>424</v>
      </c>
      <c r="M3" s="140" t="s">
        <v>2917</v>
      </c>
      <c r="N3" s="124" t="s">
        <v>2831</v>
      </c>
      <c r="O3" s="124" t="s">
        <v>2831</v>
      </c>
      <c r="P3" s="123"/>
      <c r="Q3" s="140" t="s">
        <v>2942</v>
      </c>
      <c r="R3" s="140" t="s">
        <v>2943</v>
      </c>
      <c r="S3" s="140" t="s">
        <v>2944</v>
      </c>
      <c r="T3" s="140" t="s">
        <v>2945</v>
      </c>
      <c r="U3" s="140">
        <v>1</v>
      </c>
      <c r="V3" s="140" t="s">
        <v>2946</v>
      </c>
      <c r="W3" s="140" t="s">
        <v>2941</v>
      </c>
      <c r="X3" s="167" t="s">
        <v>3053</v>
      </c>
      <c r="Y3" s="140" t="s">
        <v>42</v>
      </c>
      <c r="Z3" s="140" t="s">
        <v>1743</v>
      </c>
      <c r="AA3" s="17" t="s">
        <v>2971</v>
      </c>
      <c r="AB3" s="98" t="s">
        <v>2946</v>
      </c>
      <c r="AC3" s="19">
        <v>100</v>
      </c>
      <c r="AD3" s="19">
        <v>100</v>
      </c>
      <c r="AE3" s="103" t="s">
        <v>43</v>
      </c>
      <c r="AF3" s="16">
        <v>44568</v>
      </c>
      <c r="AG3" s="17" t="s">
        <v>3027</v>
      </c>
      <c r="AH3" s="176" t="s">
        <v>3358</v>
      </c>
    </row>
    <row r="4" spans="1:34" s="15" customFormat="1" ht="14.25" customHeight="1" x14ac:dyDescent="0.25">
      <c r="A4" s="140" t="s">
        <v>2916</v>
      </c>
      <c r="B4" s="140" t="s">
        <v>26</v>
      </c>
      <c r="C4" s="140" t="s">
        <v>27</v>
      </c>
      <c r="D4" s="140" t="s">
        <v>28</v>
      </c>
      <c r="E4" s="140">
        <v>2020</v>
      </c>
      <c r="F4" s="140">
        <v>107</v>
      </c>
      <c r="G4" s="17" t="s">
        <v>2067</v>
      </c>
      <c r="H4" s="140">
        <v>1</v>
      </c>
      <c r="I4" s="140" t="s">
        <v>30</v>
      </c>
      <c r="J4" s="140" t="s">
        <v>67</v>
      </c>
      <c r="K4" s="140" t="s">
        <v>32</v>
      </c>
      <c r="L4" s="140" t="s">
        <v>424</v>
      </c>
      <c r="M4" s="140" t="s">
        <v>2918</v>
      </c>
      <c r="N4" s="124" t="s">
        <v>2831</v>
      </c>
      <c r="O4" s="124" t="s">
        <v>2831</v>
      </c>
      <c r="P4" s="123"/>
      <c r="Q4" s="140" t="s">
        <v>2949</v>
      </c>
      <c r="R4" s="140" t="s">
        <v>2950</v>
      </c>
      <c r="S4" s="140" t="s">
        <v>2951</v>
      </c>
      <c r="T4" s="140" t="s">
        <v>2952</v>
      </c>
      <c r="U4" s="140">
        <v>1</v>
      </c>
      <c r="V4" s="140" t="s">
        <v>1984</v>
      </c>
      <c r="W4" s="140" t="s">
        <v>2948</v>
      </c>
      <c r="X4" s="167" t="s">
        <v>2953</v>
      </c>
      <c r="Y4" s="140" t="s">
        <v>42</v>
      </c>
      <c r="Z4" s="140" t="s">
        <v>1743</v>
      </c>
      <c r="AA4" s="14" t="s">
        <v>2005</v>
      </c>
      <c r="AB4" s="98" t="s">
        <v>1984</v>
      </c>
      <c r="AC4" s="19">
        <v>100</v>
      </c>
      <c r="AD4" s="19">
        <v>100</v>
      </c>
      <c r="AE4" s="103" t="s">
        <v>43</v>
      </c>
      <c r="AF4" s="16">
        <v>44385</v>
      </c>
      <c r="AG4" s="143" t="s">
        <v>2812</v>
      </c>
      <c r="AH4" s="176" t="s">
        <v>3207</v>
      </c>
    </row>
    <row r="5" spans="1:34" s="15" customFormat="1" ht="14.25" customHeight="1" x14ac:dyDescent="0.25">
      <c r="A5" s="140" t="s">
        <v>2916</v>
      </c>
      <c r="B5" s="140" t="s">
        <v>26</v>
      </c>
      <c r="C5" s="140" t="s">
        <v>27</v>
      </c>
      <c r="D5" s="140" t="s">
        <v>28</v>
      </c>
      <c r="E5" s="140">
        <v>2020</v>
      </c>
      <c r="F5" s="140">
        <v>107</v>
      </c>
      <c r="G5" s="17" t="s">
        <v>2919</v>
      </c>
      <c r="H5" s="140">
        <v>1</v>
      </c>
      <c r="I5" s="140" t="s">
        <v>30</v>
      </c>
      <c r="J5" s="140" t="s">
        <v>67</v>
      </c>
      <c r="K5" s="140" t="s">
        <v>32</v>
      </c>
      <c r="L5" s="140" t="s">
        <v>424</v>
      </c>
      <c r="M5" s="140" t="s">
        <v>2920</v>
      </c>
      <c r="N5" s="124" t="s">
        <v>2831</v>
      </c>
      <c r="O5" s="124" t="s">
        <v>2831</v>
      </c>
      <c r="P5" s="123"/>
      <c r="Q5" s="140" t="s">
        <v>2954</v>
      </c>
      <c r="R5" s="17" t="s">
        <v>2955</v>
      </c>
      <c r="S5" s="140" t="s">
        <v>2956</v>
      </c>
      <c r="T5" s="140" t="s">
        <v>2957</v>
      </c>
      <c r="U5" s="140">
        <v>1</v>
      </c>
      <c r="V5" s="140" t="s">
        <v>2805</v>
      </c>
      <c r="W5" s="140" t="s">
        <v>2948</v>
      </c>
      <c r="X5" s="167" t="s">
        <v>2953</v>
      </c>
      <c r="Y5" s="140" t="s">
        <v>42</v>
      </c>
      <c r="Z5" s="140" t="s">
        <v>1743</v>
      </c>
      <c r="AA5" s="14" t="s">
        <v>2005</v>
      </c>
      <c r="AB5" s="98" t="s">
        <v>2805</v>
      </c>
      <c r="AC5" s="19">
        <v>100</v>
      </c>
      <c r="AD5" s="19">
        <v>100</v>
      </c>
      <c r="AE5" s="103" t="s">
        <v>43</v>
      </c>
      <c r="AF5" s="16">
        <v>44379</v>
      </c>
      <c r="AG5" s="143" t="s">
        <v>2812</v>
      </c>
      <c r="AH5" s="176" t="s">
        <v>3042</v>
      </c>
    </row>
    <row r="6" spans="1:34" s="15" customFormat="1" ht="14.25" customHeight="1" x14ac:dyDescent="0.25">
      <c r="A6" s="140" t="s">
        <v>2916</v>
      </c>
      <c r="B6" s="140" t="s">
        <v>26</v>
      </c>
      <c r="C6" s="140" t="s">
        <v>27</v>
      </c>
      <c r="D6" s="140" t="s">
        <v>28</v>
      </c>
      <c r="E6" s="140">
        <v>2020</v>
      </c>
      <c r="F6" s="140">
        <v>107</v>
      </c>
      <c r="G6" s="140" t="s">
        <v>2919</v>
      </c>
      <c r="H6" s="140">
        <v>2</v>
      </c>
      <c r="I6" s="140" t="s">
        <v>30</v>
      </c>
      <c r="J6" s="140" t="s">
        <v>67</v>
      </c>
      <c r="K6" s="140" t="s">
        <v>32</v>
      </c>
      <c r="L6" s="140" t="s">
        <v>424</v>
      </c>
      <c r="M6" s="140" t="s">
        <v>2920</v>
      </c>
      <c r="N6" s="124" t="s">
        <v>2831</v>
      </c>
      <c r="O6" s="124" t="s">
        <v>2831</v>
      </c>
      <c r="P6" s="123"/>
      <c r="Q6" s="140" t="s">
        <v>2958</v>
      </c>
      <c r="R6" s="140" t="s">
        <v>2959</v>
      </c>
      <c r="S6" s="140" t="s">
        <v>2956</v>
      </c>
      <c r="T6" s="140" t="s">
        <v>2957</v>
      </c>
      <c r="U6" s="140">
        <v>1</v>
      </c>
      <c r="V6" s="140" t="s">
        <v>2805</v>
      </c>
      <c r="W6" s="140" t="s">
        <v>2948</v>
      </c>
      <c r="X6" s="167" t="s">
        <v>2953</v>
      </c>
      <c r="Y6" s="140" t="s">
        <v>42</v>
      </c>
      <c r="Z6" s="140" t="s">
        <v>1743</v>
      </c>
      <c r="AA6" s="14" t="s">
        <v>2005</v>
      </c>
      <c r="AB6" s="98" t="s">
        <v>2805</v>
      </c>
      <c r="AC6" s="19">
        <v>100</v>
      </c>
      <c r="AD6" s="19">
        <v>100</v>
      </c>
      <c r="AE6" s="103" t="s">
        <v>43</v>
      </c>
      <c r="AF6" s="16">
        <v>44350</v>
      </c>
      <c r="AG6" s="143" t="s">
        <v>2812</v>
      </c>
      <c r="AH6" s="176" t="s">
        <v>3043</v>
      </c>
    </row>
    <row r="7" spans="1:34" s="15" customFormat="1" ht="14.25" customHeight="1" x14ac:dyDescent="0.25">
      <c r="A7" s="140" t="s">
        <v>2916</v>
      </c>
      <c r="B7" s="140" t="s">
        <v>26</v>
      </c>
      <c r="C7" s="140" t="s">
        <v>27</v>
      </c>
      <c r="D7" s="140" t="s">
        <v>28</v>
      </c>
      <c r="E7" s="140">
        <v>2020</v>
      </c>
      <c r="F7" s="140">
        <v>107</v>
      </c>
      <c r="G7" s="140" t="s">
        <v>2921</v>
      </c>
      <c r="H7" s="140">
        <v>1</v>
      </c>
      <c r="I7" s="140" t="s">
        <v>30</v>
      </c>
      <c r="J7" s="140" t="s">
        <v>67</v>
      </c>
      <c r="K7" s="140" t="s">
        <v>32</v>
      </c>
      <c r="L7" s="140" t="s">
        <v>424</v>
      </c>
      <c r="M7" s="140" t="s">
        <v>2922</v>
      </c>
      <c r="N7" s="124" t="s">
        <v>2831</v>
      </c>
      <c r="O7" s="124" t="s">
        <v>2831</v>
      </c>
      <c r="P7" s="123" t="s">
        <v>2831</v>
      </c>
      <c r="Q7" s="140" t="s">
        <v>2960</v>
      </c>
      <c r="R7" s="140" t="s">
        <v>2961</v>
      </c>
      <c r="S7" s="140" t="s">
        <v>1422</v>
      </c>
      <c r="T7" s="140" t="s">
        <v>2947</v>
      </c>
      <c r="U7" s="140">
        <v>1</v>
      </c>
      <c r="V7" s="140" t="s">
        <v>2805</v>
      </c>
      <c r="W7" s="140" t="s">
        <v>2948</v>
      </c>
      <c r="X7" s="167" t="s">
        <v>2953</v>
      </c>
      <c r="Y7" s="140" t="s">
        <v>42</v>
      </c>
      <c r="Z7" s="166" t="s">
        <v>1743</v>
      </c>
      <c r="AA7" s="14" t="s">
        <v>2005</v>
      </c>
      <c r="AB7" s="98" t="s">
        <v>2805</v>
      </c>
      <c r="AC7" s="19">
        <v>100</v>
      </c>
      <c r="AD7" s="19">
        <v>100</v>
      </c>
      <c r="AE7" s="103" t="s">
        <v>43</v>
      </c>
      <c r="AF7" s="16">
        <v>44379</v>
      </c>
      <c r="AG7" s="17" t="s">
        <v>2812</v>
      </c>
      <c r="AH7" s="176" t="s">
        <v>3206</v>
      </c>
    </row>
    <row r="8" spans="1:34" s="15" customFormat="1" ht="14.25" customHeight="1" x14ac:dyDescent="0.25">
      <c r="A8" s="140" t="s">
        <v>2916</v>
      </c>
      <c r="B8" s="140" t="s">
        <v>26</v>
      </c>
      <c r="C8" s="140" t="s">
        <v>27</v>
      </c>
      <c r="D8" s="140" t="s">
        <v>28</v>
      </c>
      <c r="E8" s="140">
        <v>2020</v>
      </c>
      <c r="F8" s="140">
        <v>107</v>
      </c>
      <c r="G8" s="140" t="s">
        <v>2923</v>
      </c>
      <c r="H8" s="140">
        <v>1</v>
      </c>
      <c r="I8" s="140" t="s">
        <v>30</v>
      </c>
      <c r="J8" s="140" t="s">
        <v>67</v>
      </c>
      <c r="K8" s="140" t="s">
        <v>32</v>
      </c>
      <c r="L8" s="140" t="s">
        <v>424</v>
      </c>
      <c r="M8" s="140" t="s">
        <v>2924</v>
      </c>
      <c r="N8" s="124" t="s">
        <v>2831</v>
      </c>
      <c r="O8" s="124" t="s">
        <v>2831</v>
      </c>
      <c r="P8" s="123"/>
      <c r="Q8" s="140" t="s">
        <v>2954</v>
      </c>
      <c r="R8" s="140" t="s">
        <v>2959</v>
      </c>
      <c r="S8" s="140" t="s">
        <v>2956</v>
      </c>
      <c r="T8" s="140" t="s">
        <v>2957</v>
      </c>
      <c r="U8" s="140">
        <v>1</v>
      </c>
      <c r="V8" s="140" t="s">
        <v>2805</v>
      </c>
      <c r="W8" s="140" t="s">
        <v>2948</v>
      </c>
      <c r="X8" s="167" t="s">
        <v>2953</v>
      </c>
      <c r="Y8" s="140" t="s">
        <v>42</v>
      </c>
      <c r="Z8" s="166" t="s">
        <v>1743</v>
      </c>
      <c r="AA8" s="14" t="s">
        <v>2005</v>
      </c>
      <c r="AB8" s="98" t="s">
        <v>2805</v>
      </c>
      <c r="AC8" s="19">
        <v>100</v>
      </c>
      <c r="AD8" s="19">
        <v>100</v>
      </c>
      <c r="AE8" s="103" t="s">
        <v>43</v>
      </c>
      <c r="AF8" s="16">
        <v>44350</v>
      </c>
      <c r="AG8" s="17" t="s">
        <v>2812</v>
      </c>
      <c r="AH8" s="176" t="s">
        <v>3044</v>
      </c>
    </row>
    <row r="9" spans="1:34" s="15" customFormat="1" ht="14.25" customHeight="1" x14ac:dyDescent="0.25">
      <c r="A9" s="140" t="s">
        <v>2916</v>
      </c>
      <c r="B9" s="140" t="s">
        <v>26</v>
      </c>
      <c r="C9" s="140" t="s">
        <v>27</v>
      </c>
      <c r="D9" s="140" t="s">
        <v>28</v>
      </c>
      <c r="E9" s="140">
        <v>2020</v>
      </c>
      <c r="F9" s="140">
        <v>107</v>
      </c>
      <c r="G9" s="140" t="s">
        <v>2923</v>
      </c>
      <c r="H9" s="140">
        <v>2</v>
      </c>
      <c r="I9" s="140" t="s">
        <v>30</v>
      </c>
      <c r="J9" s="140" t="s">
        <v>67</v>
      </c>
      <c r="K9" s="140" t="s">
        <v>32</v>
      </c>
      <c r="L9" s="140" t="s">
        <v>424</v>
      </c>
      <c r="M9" s="140" t="s">
        <v>2924</v>
      </c>
      <c r="N9" s="124" t="s">
        <v>2831</v>
      </c>
      <c r="O9" s="124" t="s">
        <v>2831</v>
      </c>
      <c r="P9" s="123"/>
      <c r="Q9" s="140" t="s">
        <v>2962</v>
      </c>
      <c r="R9" s="140" t="s">
        <v>2959</v>
      </c>
      <c r="S9" s="140" t="s">
        <v>2956</v>
      </c>
      <c r="T9" s="140" t="s">
        <v>2957</v>
      </c>
      <c r="U9" s="140">
        <v>1</v>
      </c>
      <c r="V9" s="140" t="s">
        <v>2805</v>
      </c>
      <c r="W9" s="140" t="s">
        <v>2948</v>
      </c>
      <c r="X9" s="167" t="s">
        <v>2953</v>
      </c>
      <c r="Y9" s="140" t="s">
        <v>42</v>
      </c>
      <c r="Z9" s="166" t="s">
        <v>1743</v>
      </c>
      <c r="AA9" s="14" t="s">
        <v>2005</v>
      </c>
      <c r="AB9" s="98" t="s">
        <v>2805</v>
      </c>
      <c r="AC9" s="19">
        <v>100</v>
      </c>
      <c r="AD9" s="19">
        <v>100</v>
      </c>
      <c r="AE9" s="103" t="s">
        <v>43</v>
      </c>
      <c r="AF9" s="16">
        <v>44350</v>
      </c>
      <c r="AG9" s="17" t="s">
        <v>2812</v>
      </c>
      <c r="AH9" s="176" t="s">
        <v>3045</v>
      </c>
    </row>
    <row r="10" spans="1:34" s="15" customFormat="1" ht="14.25" customHeight="1" x14ac:dyDescent="0.25">
      <c r="A10" s="140" t="s">
        <v>2916</v>
      </c>
      <c r="B10" s="140" t="s">
        <v>26</v>
      </c>
      <c r="C10" s="140" t="s">
        <v>27</v>
      </c>
      <c r="D10" s="140" t="s">
        <v>28</v>
      </c>
      <c r="E10" s="140">
        <v>2020</v>
      </c>
      <c r="F10" s="140">
        <v>107</v>
      </c>
      <c r="G10" s="140" t="s">
        <v>2925</v>
      </c>
      <c r="H10" s="140">
        <v>1</v>
      </c>
      <c r="I10" s="140" t="s">
        <v>30</v>
      </c>
      <c r="J10" s="140" t="s">
        <v>67</v>
      </c>
      <c r="K10" s="140" t="s">
        <v>32</v>
      </c>
      <c r="L10" s="140" t="s">
        <v>424</v>
      </c>
      <c r="M10" s="140" t="s">
        <v>2926</v>
      </c>
      <c r="N10" s="124" t="s">
        <v>2831</v>
      </c>
      <c r="O10" s="124" t="s">
        <v>2831</v>
      </c>
      <c r="P10" s="123" t="s">
        <v>2831</v>
      </c>
      <c r="Q10" s="140" t="s">
        <v>2963</v>
      </c>
      <c r="R10" s="140" t="s">
        <v>2964</v>
      </c>
      <c r="S10" s="140" t="s">
        <v>2965</v>
      </c>
      <c r="T10" s="140" t="s">
        <v>460</v>
      </c>
      <c r="U10" s="140">
        <v>1</v>
      </c>
      <c r="V10" s="140" t="s">
        <v>1984</v>
      </c>
      <c r="W10" s="140" t="s">
        <v>2948</v>
      </c>
      <c r="X10" s="167" t="s">
        <v>2953</v>
      </c>
      <c r="Y10" s="140" t="s">
        <v>42</v>
      </c>
      <c r="Z10" s="166" t="s">
        <v>1743</v>
      </c>
      <c r="AA10" s="14" t="s">
        <v>2005</v>
      </c>
      <c r="AB10" s="98" t="s">
        <v>1984</v>
      </c>
      <c r="AC10" s="19">
        <v>100</v>
      </c>
      <c r="AD10" s="19">
        <v>100</v>
      </c>
      <c r="AE10" s="103" t="s">
        <v>43</v>
      </c>
      <c r="AF10" s="16">
        <v>44174</v>
      </c>
      <c r="AG10" s="17" t="s">
        <v>2812</v>
      </c>
      <c r="AH10" s="176" t="s">
        <v>2986</v>
      </c>
    </row>
    <row r="11" spans="1:34" s="15" customFormat="1" ht="14.25" customHeight="1" x14ac:dyDescent="0.25">
      <c r="A11" s="140" t="s">
        <v>2916</v>
      </c>
      <c r="B11" s="140" t="s">
        <v>26</v>
      </c>
      <c r="C11" s="140" t="s">
        <v>27</v>
      </c>
      <c r="D11" s="140" t="s">
        <v>28</v>
      </c>
      <c r="E11" s="140">
        <v>2020</v>
      </c>
      <c r="F11" s="140">
        <v>107</v>
      </c>
      <c r="G11" s="140" t="s">
        <v>2925</v>
      </c>
      <c r="H11" s="140">
        <v>2</v>
      </c>
      <c r="I11" s="140" t="s">
        <v>30</v>
      </c>
      <c r="J11" s="140" t="s">
        <v>67</v>
      </c>
      <c r="K11" s="140" t="s">
        <v>32</v>
      </c>
      <c r="L11" s="140" t="s">
        <v>424</v>
      </c>
      <c r="M11" s="140" t="s">
        <v>2926</v>
      </c>
      <c r="N11" s="124" t="s">
        <v>2831</v>
      </c>
      <c r="O11" s="124" t="s">
        <v>2831</v>
      </c>
      <c r="P11" s="123" t="s">
        <v>2831</v>
      </c>
      <c r="Q11" s="140" t="s">
        <v>2966</v>
      </c>
      <c r="R11" s="140" t="s">
        <v>2967</v>
      </c>
      <c r="S11" s="140" t="s">
        <v>2968</v>
      </c>
      <c r="T11" s="140" t="s">
        <v>2969</v>
      </c>
      <c r="U11" s="140">
        <v>1</v>
      </c>
      <c r="V11" s="140" t="s">
        <v>1984</v>
      </c>
      <c r="W11" s="140" t="s">
        <v>2948</v>
      </c>
      <c r="X11" s="167" t="s">
        <v>2953</v>
      </c>
      <c r="Y11" s="140" t="s">
        <v>42</v>
      </c>
      <c r="Z11" s="166" t="s">
        <v>1743</v>
      </c>
      <c r="AA11" s="14" t="s">
        <v>2005</v>
      </c>
      <c r="AB11" s="98" t="s">
        <v>1984</v>
      </c>
      <c r="AC11" s="19">
        <v>100</v>
      </c>
      <c r="AD11" s="19">
        <v>100</v>
      </c>
      <c r="AE11" s="142" t="s">
        <v>43</v>
      </c>
      <c r="AF11" s="16">
        <v>44379</v>
      </c>
      <c r="AG11" s="17" t="s">
        <v>2812</v>
      </c>
      <c r="AH11" s="176" t="s">
        <v>3041</v>
      </c>
    </row>
    <row r="12" spans="1:34" s="15" customFormat="1" ht="14.25" customHeight="1" x14ac:dyDescent="0.25">
      <c r="A12" s="140" t="s">
        <v>2973</v>
      </c>
      <c r="B12" s="140" t="s">
        <v>26</v>
      </c>
      <c r="C12" s="140" t="s">
        <v>27</v>
      </c>
      <c r="D12" s="140" t="s">
        <v>28</v>
      </c>
      <c r="E12" s="140">
        <v>2020</v>
      </c>
      <c r="F12" s="140">
        <v>112</v>
      </c>
      <c r="G12" s="140" t="s">
        <v>2974</v>
      </c>
      <c r="H12" s="140">
        <v>1</v>
      </c>
      <c r="I12" s="140" t="s">
        <v>30</v>
      </c>
      <c r="J12" s="140" t="s">
        <v>1723</v>
      </c>
      <c r="K12" s="140" t="s">
        <v>32</v>
      </c>
      <c r="L12" s="140" t="s">
        <v>424</v>
      </c>
      <c r="M12" s="140" t="s">
        <v>2975</v>
      </c>
      <c r="N12" s="124" t="s">
        <v>2831</v>
      </c>
      <c r="O12" s="124" t="s">
        <v>2831</v>
      </c>
      <c r="P12" s="124"/>
      <c r="Q12" s="124" t="s">
        <v>2976</v>
      </c>
      <c r="R12" s="124" t="s">
        <v>2977</v>
      </c>
      <c r="S12" s="123" t="s">
        <v>2978</v>
      </c>
      <c r="T12" s="140" t="s">
        <v>2979</v>
      </c>
      <c r="U12" s="140">
        <v>1</v>
      </c>
      <c r="V12" s="140" t="s">
        <v>2804</v>
      </c>
      <c r="W12" s="140" t="s">
        <v>2980</v>
      </c>
      <c r="X12" s="167" t="s">
        <v>2981</v>
      </c>
      <c r="Y12" s="140" t="s">
        <v>42</v>
      </c>
      <c r="Z12" s="140" t="s">
        <v>1743</v>
      </c>
      <c r="AA12" s="17" t="s">
        <v>2804</v>
      </c>
      <c r="AB12" s="140" t="s">
        <v>2804</v>
      </c>
      <c r="AC12" s="19">
        <v>100</v>
      </c>
      <c r="AD12" s="19">
        <v>100</v>
      </c>
      <c r="AE12" s="103" t="s">
        <v>43</v>
      </c>
      <c r="AF12" s="16">
        <v>44475</v>
      </c>
      <c r="AG12" s="17" t="s">
        <v>2818</v>
      </c>
      <c r="AH12" s="177" t="s">
        <v>3221</v>
      </c>
    </row>
    <row r="13" spans="1:34" s="15" customFormat="1" ht="14.25" customHeight="1" x14ac:dyDescent="0.25">
      <c r="A13" s="140" t="s">
        <v>2987</v>
      </c>
      <c r="B13" s="140" t="s">
        <v>26</v>
      </c>
      <c r="C13" s="140" t="s">
        <v>27</v>
      </c>
      <c r="D13" s="140" t="s">
        <v>28</v>
      </c>
      <c r="E13" s="140">
        <v>2020</v>
      </c>
      <c r="F13" s="140">
        <v>117</v>
      </c>
      <c r="G13" s="140" t="s">
        <v>1722</v>
      </c>
      <c r="H13" s="140">
        <v>1</v>
      </c>
      <c r="I13" s="140" t="s">
        <v>30</v>
      </c>
      <c r="J13" s="140" t="s">
        <v>1723</v>
      </c>
      <c r="K13" s="140" t="s">
        <v>32</v>
      </c>
      <c r="L13" s="140" t="s">
        <v>424</v>
      </c>
      <c r="M13" s="140" t="s">
        <v>2988</v>
      </c>
      <c r="N13" s="124" t="s">
        <v>2831</v>
      </c>
      <c r="O13" s="124" t="s">
        <v>2831</v>
      </c>
      <c r="P13" s="124"/>
      <c r="Q13" s="124" t="s">
        <v>2989</v>
      </c>
      <c r="R13" s="124" t="s">
        <v>2990</v>
      </c>
      <c r="S13" s="124" t="s">
        <v>2991</v>
      </c>
      <c r="T13" s="124" t="s">
        <v>2992</v>
      </c>
      <c r="U13" s="124">
        <v>2</v>
      </c>
      <c r="V13" s="123" t="s">
        <v>2740</v>
      </c>
      <c r="W13" s="140" t="s">
        <v>2993</v>
      </c>
      <c r="X13" s="167" t="s">
        <v>2994</v>
      </c>
      <c r="Y13" s="140" t="s">
        <v>42</v>
      </c>
      <c r="Z13" s="140" t="s">
        <v>1743</v>
      </c>
      <c r="AA13" s="17" t="s">
        <v>2804</v>
      </c>
      <c r="AB13" s="123" t="s">
        <v>2740</v>
      </c>
      <c r="AC13" s="19">
        <v>100</v>
      </c>
      <c r="AD13" s="19">
        <v>100</v>
      </c>
      <c r="AE13" s="103" t="s">
        <v>43</v>
      </c>
      <c r="AF13" s="16">
        <v>44508</v>
      </c>
      <c r="AG13" s="17" t="s">
        <v>2818</v>
      </c>
      <c r="AH13" s="177" t="s">
        <v>3284</v>
      </c>
    </row>
    <row r="14" spans="1:34" s="15" customFormat="1" ht="14.25" customHeight="1" x14ac:dyDescent="0.25">
      <c r="A14" s="140" t="s">
        <v>2987</v>
      </c>
      <c r="B14" s="140" t="s">
        <v>26</v>
      </c>
      <c r="C14" s="140" t="s">
        <v>27</v>
      </c>
      <c r="D14" s="140" t="s">
        <v>28</v>
      </c>
      <c r="E14" s="140">
        <v>2020</v>
      </c>
      <c r="F14" s="140">
        <v>117</v>
      </c>
      <c r="G14" s="140" t="s">
        <v>1722</v>
      </c>
      <c r="H14" s="140">
        <v>2</v>
      </c>
      <c r="I14" s="140" t="s">
        <v>30</v>
      </c>
      <c r="J14" s="140" t="s">
        <v>1723</v>
      </c>
      <c r="K14" s="140" t="s">
        <v>32</v>
      </c>
      <c r="L14" s="140" t="s">
        <v>424</v>
      </c>
      <c r="M14" s="140" t="s">
        <v>2988</v>
      </c>
      <c r="N14" s="124" t="s">
        <v>2831</v>
      </c>
      <c r="O14" s="124" t="s">
        <v>2831</v>
      </c>
      <c r="P14" s="124"/>
      <c r="Q14" s="124" t="s">
        <v>2989</v>
      </c>
      <c r="R14" s="124" t="s">
        <v>2995</v>
      </c>
      <c r="S14" s="124" t="s">
        <v>2996</v>
      </c>
      <c r="T14" s="124" t="s">
        <v>2997</v>
      </c>
      <c r="U14" s="124">
        <v>1</v>
      </c>
      <c r="V14" s="123" t="s">
        <v>2740</v>
      </c>
      <c r="W14" s="140" t="s">
        <v>2993</v>
      </c>
      <c r="X14" s="167" t="s">
        <v>2994</v>
      </c>
      <c r="Y14" s="140" t="s">
        <v>42</v>
      </c>
      <c r="Z14" s="140" t="s">
        <v>1743</v>
      </c>
      <c r="AA14" s="17" t="s">
        <v>2804</v>
      </c>
      <c r="AB14" s="123" t="s">
        <v>2740</v>
      </c>
      <c r="AC14" s="19">
        <v>100</v>
      </c>
      <c r="AD14" s="19">
        <v>100</v>
      </c>
      <c r="AE14" s="103" t="s">
        <v>43</v>
      </c>
      <c r="AF14" s="16">
        <v>44508</v>
      </c>
      <c r="AG14" s="17" t="s">
        <v>2818</v>
      </c>
      <c r="AH14" s="177" t="s">
        <v>3285</v>
      </c>
    </row>
    <row r="15" spans="1:34" s="15" customFormat="1" ht="14.25" customHeight="1" x14ac:dyDescent="0.25">
      <c r="A15" s="140" t="s">
        <v>2987</v>
      </c>
      <c r="B15" s="140" t="s">
        <v>26</v>
      </c>
      <c r="C15" s="140" t="s">
        <v>27</v>
      </c>
      <c r="D15" s="140" t="s">
        <v>28</v>
      </c>
      <c r="E15" s="140">
        <v>2020</v>
      </c>
      <c r="F15" s="140">
        <v>117</v>
      </c>
      <c r="G15" s="140" t="s">
        <v>1802</v>
      </c>
      <c r="H15" s="140">
        <v>1</v>
      </c>
      <c r="I15" s="140" t="s">
        <v>30</v>
      </c>
      <c r="J15" s="140" t="s">
        <v>1723</v>
      </c>
      <c r="K15" s="140" t="s">
        <v>32</v>
      </c>
      <c r="L15" s="140" t="s">
        <v>424</v>
      </c>
      <c r="M15" s="140" t="s">
        <v>2998</v>
      </c>
      <c r="N15" s="124" t="s">
        <v>2831</v>
      </c>
      <c r="O15" s="124" t="s">
        <v>2831</v>
      </c>
      <c r="P15" s="124"/>
      <c r="Q15" s="124" t="s">
        <v>2999</v>
      </c>
      <c r="R15" s="124" t="s">
        <v>3000</v>
      </c>
      <c r="S15" s="124" t="s">
        <v>3001</v>
      </c>
      <c r="T15" s="124" t="s">
        <v>3002</v>
      </c>
      <c r="U15" s="124">
        <v>1</v>
      </c>
      <c r="V15" s="123" t="s">
        <v>2740</v>
      </c>
      <c r="W15" s="140" t="s">
        <v>2993</v>
      </c>
      <c r="X15" s="167" t="s">
        <v>2994</v>
      </c>
      <c r="Y15" s="140" t="s">
        <v>42</v>
      </c>
      <c r="Z15" s="140" t="s">
        <v>1743</v>
      </c>
      <c r="AA15" s="17" t="s">
        <v>2804</v>
      </c>
      <c r="AB15" s="123" t="s">
        <v>2740</v>
      </c>
      <c r="AC15" s="19">
        <v>100</v>
      </c>
      <c r="AD15" s="19">
        <v>100</v>
      </c>
      <c r="AE15" s="103" t="s">
        <v>43</v>
      </c>
      <c r="AF15" s="16">
        <v>44508</v>
      </c>
      <c r="AG15" s="17" t="s">
        <v>2818</v>
      </c>
      <c r="AH15" s="177" t="s">
        <v>3286</v>
      </c>
    </row>
    <row r="16" spans="1:34" s="15" customFormat="1" ht="14.25" customHeight="1" x14ac:dyDescent="0.25">
      <c r="A16" s="140" t="s">
        <v>2987</v>
      </c>
      <c r="B16" s="140" t="s">
        <v>26</v>
      </c>
      <c r="C16" s="140" t="s">
        <v>27</v>
      </c>
      <c r="D16" s="140" t="s">
        <v>28</v>
      </c>
      <c r="E16" s="140">
        <v>2020</v>
      </c>
      <c r="F16" s="140">
        <v>117</v>
      </c>
      <c r="G16" s="140" t="s">
        <v>1968</v>
      </c>
      <c r="H16" s="140">
        <v>1</v>
      </c>
      <c r="I16" s="140" t="s">
        <v>30</v>
      </c>
      <c r="J16" s="140" t="s">
        <v>1723</v>
      </c>
      <c r="K16" s="140" t="s">
        <v>32</v>
      </c>
      <c r="L16" s="140" t="s">
        <v>424</v>
      </c>
      <c r="M16" s="140" t="s">
        <v>3003</v>
      </c>
      <c r="N16" s="124" t="s">
        <v>2831</v>
      </c>
      <c r="O16" s="124"/>
      <c r="P16" s="124"/>
      <c r="Q16" s="124" t="s">
        <v>3004</v>
      </c>
      <c r="R16" s="124" t="s">
        <v>3005</v>
      </c>
      <c r="S16" s="124" t="s">
        <v>3006</v>
      </c>
      <c r="T16" s="124" t="s">
        <v>3007</v>
      </c>
      <c r="U16" s="124">
        <v>1</v>
      </c>
      <c r="V16" s="123" t="s">
        <v>3008</v>
      </c>
      <c r="W16" s="140" t="s">
        <v>2993</v>
      </c>
      <c r="X16" s="167" t="s">
        <v>2994</v>
      </c>
      <c r="Y16" s="140" t="s">
        <v>42</v>
      </c>
      <c r="Z16" s="140" t="s">
        <v>1743</v>
      </c>
      <c r="AA16" s="17" t="s">
        <v>3023</v>
      </c>
      <c r="AB16" s="124" t="s">
        <v>3024</v>
      </c>
      <c r="AC16" s="19">
        <v>100</v>
      </c>
      <c r="AD16" s="19">
        <v>100</v>
      </c>
      <c r="AE16" s="103" t="s">
        <v>43</v>
      </c>
      <c r="AF16" s="16">
        <v>44384</v>
      </c>
      <c r="AG16" s="17" t="s">
        <v>2818</v>
      </c>
      <c r="AH16" s="177" t="s">
        <v>3208</v>
      </c>
    </row>
    <row r="17" spans="1:34" s="15" customFormat="1" ht="14.25" customHeight="1" x14ac:dyDescent="0.25">
      <c r="A17" s="140" t="s">
        <v>2987</v>
      </c>
      <c r="B17" s="140" t="s">
        <v>26</v>
      </c>
      <c r="C17" s="140" t="s">
        <v>27</v>
      </c>
      <c r="D17" s="140" t="s">
        <v>28</v>
      </c>
      <c r="E17" s="140">
        <v>2020</v>
      </c>
      <c r="F17" s="140">
        <v>117</v>
      </c>
      <c r="G17" s="140" t="s">
        <v>2246</v>
      </c>
      <c r="H17" s="140">
        <v>1</v>
      </c>
      <c r="I17" s="140" t="s">
        <v>30</v>
      </c>
      <c r="J17" s="140" t="s">
        <v>1723</v>
      </c>
      <c r="K17" s="140" t="s">
        <v>32</v>
      </c>
      <c r="L17" s="140" t="s">
        <v>424</v>
      </c>
      <c r="M17" s="140" t="s">
        <v>3009</v>
      </c>
      <c r="N17" s="124" t="s">
        <v>2831</v>
      </c>
      <c r="O17" s="124" t="s">
        <v>2831</v>
      </c>
      <c r="P17" s="124"/>
      <c r="Q17" s="124" t="s">
        <v>3010</v>
      </c>
      <c r="R17" s="124" t="s">
        <v>3011</v>
      </c>
      <c r="S17" s="124" t="s">
        <v>3012</v>
      </c>
      <c r="T17" s="124" t="s">
        <v>3013</v>
      </c>
      <c r="U17" s="124">
        <v>1</v>
      </c>
      <c r="V17" s="123" t="s">
        <v>3014</v>
      </c>
      <c r="W17" s="140" t="s">
        <v>2993</v>
      </c>
      <c r="X17" s="167" t="s">
        <v>3015</v>
      </c>
      <c r="Y17" s="140" t="s">
        <v>42</v>
      </c>
      <c r="Z17" s="140" t="s">
        <v>1743</v>
      </c>
      <c r="AA17" s="17" t="s">
        <v>2804</v>
      </c>
      <c r="AB17" s="123" t="s">
        <v>3014</v>
      </c>
      <c r="AC17" s="19">
        <v>100</v>
      </c>
      <c r="AD17" s="19">
        <v>100</v>
      </c>
      <c r="AE17" s="103" t="s">
        <v>43</v>
      </c>
      <c r="AF17" s="16">
        <v>44384</v>
      </c>
      <c r="AG17" s="17" t="s">
        <v>2818</v>
      </c>
      <c r="AH17" s="177" t="s">
        <v>3209</v>
      </c>
    </row>
    <row r="18" spans="1:34" s="15" customFormat="1" ht="14.25" customHeight="1" x14ac:dyDescent="0.25">
      <c r="A18" s="140" t="s">
        <v>2987</v>
      </c>
      <c r="B18" s="140" t="s">
        <v>26</v>
      </c>
      <c r="C18" s="140" t="s">
        <v>27</v>
      </c>
      <c r="D18" s="140" t="s">
        <v>28</v>
      </c>
      <c r="E18" s="140">
        <v>2020</v>
      </c>
      <c r="F18" s="140">
        <v>117</v>
      </c>
      <c r="G18" s="140" t="s">
        <v>2246</v>
      </c>
      <c r="H18" s="140">
        <v>2</v>
      </c>
      <c r="I18" s="140" t="s">
        <v>30</v>
      </c>
      <c r="J18" s="140" t="s">
        <v>1723</v>
      </c>
      <c r="K18" s="140" t="s">
        <v>32</v>
      </c>
      <c r="L18" s="140" t="s">
        <v>424</v>
      </c>
      <c r="M18" s="140" t="s">
        <v>3009</v>
      </c>
      <c r="N18" s="124" t="s">
        <v>2831</v>
      </c>
      <c r="O18" s="124" t="s">
        <v>2831</v>
      </c>
      <c r="P18" s="124"/>
      <c r="Q18" s="124" t="s">
        <v>3016</v>
      </c>
      <c r="R18" s="124" t="s">
        <v>3017</v>
      </c>
      <c r="S18" s="124" t="s">
        <v>3018</v>
      </c>
      <c r="T18" s="124" t="s">
        <v>3019</v>
      </c>
      <c r="U18" s="124">
        <v>2</v>
      </c>
      <c r="V18" s="123" t="s">
        <v>3014</v>
      </c>
      <c r="W18" s="140" t="s">
        <v>2993</v>
      </c>
      <c r="X18" s="167" t="s">
        <v>3015</v>
      </c>
      <c r="Y18" s="140" t="s">
        <v>42</v>
      </c>
      <c r="Z18" s="140" t="s">
        <v>1743</v>
      </c>
      <c r="AA18" s="17" t="s">
        <v>2804</v>
      </c>
      <c r="AB18" s="123" t="s">
        <v>3014</v>
      </c>
      <c r="AC18" s="19">
        <v>100</v>
      </c>
      <c r="AD18" s="19">
        <v>100</v>
      </c>
      <c r="AE18" s="103" t="s">
        <v>43</v>
      </c>
      <c r="AF18" s="16">
        <v>44384</v>
      </c>
      <c r="AG18" s="17" t="s">
        <v>2818</v>
      </c>
      <c r="AH18" s="177" t="s">
        <v>3210</v>
      </c>
    </row>
    <row r="19" spans="1:34" s="15" customFormat="1" ht="14.25" customHeight="1" x14ac:dyDescent="0.25">
      <c r="A19" s="140" t="s">
        <v>2987</v>
      </c>
      <c r="B19" s="140" t="s">
        <v>26</v>
      </c>
      <c r="C19" s="140" t="s">
        <v>27</v>
      </c>
      <c r="D19" s="140" t="s">
        <v>28</v>
      </c>
      <c r="E19" s="140">
        <v>2020</v>
      </c>
      <c r="F19" s="140">
        <v>117</v>
      </c>
      <c r="G19" s="140" t="s">
        <v>2246</v>
      </c>
      <c r="H19" s="140">
        <v>3</v>
      </c>
      <c r="I19" s="140" t="s">
        <v>30</v>
      </c>
      <c r="J19" s="140" t="s">
        <v>1723</v>
      </c>
      <c r="K19" s="140" t="s">
        <v>32</v>
      </c>
      <c r="L19" s="140" t="s">
        <v>424</v>
      </c>
      <c r="M19" s="140" t="s">
        <v>3009</v>
      </c>
      <c r="N19" s="124" t="s">
        <v>2831</v>
      </c>
      <c r="O19" s="124" t="s">
        <v>2831</v>
      </c>
      <c r="P19" s="124"/>
      <c r="Q19" s="124" t="s">
        <v>3016</v>
      </c>
      <c r="R19" s="124" t="s">
        <v>3020</v>
      </c>
      <c r="S19" s="124" t="s">
        <v>3021</v>
      </c>
      <c r="T19" s="124" t="s">
        <v>3022</v>
      </c>
      <c r="U19" s="124">
        <v>6</v>
      </c>
      <c r="V19" s="123" t="s">
        <v>3014</v>
      </c>
      <c r="W19" s="140" t="s">
        <v>2993</v>
      </c>
      <c r="X19" s="167" t="s">
        <v>2994</v>
      </c>
      <c r="Y19" s="140" t="s">
        <v>42</v>
      </c>
      <c r="Z19" s="140" t="s">
        <v>1743</v>
      </c>
      <c r="AA19" s="17" t="s">
        <v>2804</v>
      </c>
      <c r="AB19" s="123" t="s">
        <v>3014</v>
      </c>
      <c r="AC19" s="19">
        <v>100</v>
      </c>
      <c r="AD19" s="19">
        <v>100</v>
      </c>
      <c r="AE19" s="103" t="s">
        <v>43</v>
      </c>
      <c r="AF19" s="16">
        <v>44568</v>
      </c>
      <c r="AG19" s="17" t="s">
        <v>2818</v>
      </c>
      <c r="AH19" s="177" t="s">
        <v>3379</v>
      </c>
    </row>
    <row r="20" spans="1:34" s="15" customFormat="1" ht="14.25" customHeight="1" x14ac:dyDescent="0.25">
      <c r="A20" s="175" t="s">
        <v>3046</v>
      </c>
      <c r="B20" s="175" t="s">
        <v>26</v>
      </c>
      <c r="C20" s="175" t="s">
        <v>27</v>
      </c>
      <c r="D20" s="175" t="s">
        <v>28</v>
      </c>
      <c r="E20" s="175">
        <v>2021</v>
      </c>
      <c r="F20" s="175">
        <v>97</v>
      </c>
      <c r="G20" s="175" t="s">
        <v>1975</v>
      </c>
      <c r="H20" s="175">
        <v>1</v>
      </c>
      <c r="I20" s="175" t="s">
        <v>30</v>
      </c>
      <c r="J20" s="175" t="s">
        <v>67</v>
      </c>
      <c r="K20" s="175" t="s">
        <v>32</v>
      </c>
      <c r="L20" s="175" t="s">
        <v>424</v>
      </c>
      <c r="M20" s="175" t="s">
        <v>3047</v>
      </c>
      <c r="N20" s="175" t="s">
        <v>2831</v>
      </c>
      <c r="O20" s="175" t="s">
        <v>2831</v>
      </c>
      <c r="P20" s="124"/>
      <c r="Q20" s="175" t="s">
        <v>3048</v>
      </c>
      <c r="R20" s="175" t="s">
        <v>3049</v>
      </c>
      <c r="S20" s="17" t="s">
        <v>3050</v>
      </c>
      <c r="T20" s="175" t="s">
        <v>3051</v>
      </c>
      <c r="U20" s="175">
        <v>1</v>
      </c>
      <c r="V20" s="175" t="s">
        <v>1984</v>
      </c>
      <c r="W20" s="175" t="s">
        <v>3052</v>
      </c>
      <c r="X20" s="167" t="s">
        <v>3053</v>
      </c>
      <c r="Y20" s="175" t="s">
        <v>42</v>
      </c>
      <c r="Z20" s="175" t="s">
        <v>1743</v>
      </c>
      <c r="AA20" s="14" t="s">
        <v>2005</v>
      </c>
      <c r="AB20" s="175" t="s">
        <v>1984</v>
      </c>
      <c r="AC20" s="19">
        <v>100</v>
      </c>
      <c r="AD20" s="19">
        <v>100</v>
      </c>
      <c r="AE20" s="142" t="s">
        <v>43</v>
      </c>
      <c r="AF20" s="16">
        <v>44539</v>
      </c>
      <c r="AG20" s="17" t="s">
        <v>2812</v>
      </c>
      <c r="AH20" s="177" t="s">
        <v>3292</v>
      </c>
    </row>
    <row r="21" spans="1:34" s="15" customFormat="1" ht="14.25" customHeight="1" x14ac:dyDescent="0.25">
      <c r="A21" s="175" t="s">
        <v>3046</v>
      </c>
      <c r="B21" s="175" t="s">
        <v>26</v>
      </c>
      <c r="C21" s="175" t="s">
        <v>27</v>
      </c>
      <c r="D21" s="175" t="s">
        <v>28</v>
      </c>
      <c r="E21" s="175">
        <v>2021</v>
      </c>
      <c r="F21" s="175">
        <v>97</v>
      </c>
      <c r="G21" s="175" t="s">
        <v>3054</v>
      </c>
      <c r="H21" s="175">
        <v>1</v>
      </c>
      <c r="I21" s="175" t="s">
        <v>30</v>
      </c>
      <c r="J21" s="175" t="s">
        <v>67</v>
      </c>
      <c r="K21" s="175" t="s">
        <v>32</v>
      </c>
      <c r="L21" s="175" t="s">
        <v>424</v>
      </c>
      <c r="M21" s="175" t="s">
        <v>3055</v>
      </c>
      <c r="N21" s="175" t="s">
        <v>2831</v>
      </c>
      <c r="O21" s="175" t="s">
        <v>2831</v>
      </c>
      <c r="P21" s="124"/>
      <c r="Q21" s="175" t="s">
        <v>3056</v>
      </c>
      <c r="R21" s="175" t="s">
        <v>3057</v>
      </c>
      <c r="S21" s="175" t="s">
        <v>3050</v>
      </c>
      <c r="T21" s="175" t="s">
        <v>3051</v>
      </c>
      <c r="U21" s="175">
        <v>1</v>
      </c>
      <c r="V21" s="175" t="s">
        <v>1984</v>
      </c>
      <c r="W21" s="175" t="s">
        <v>3052</v>
      </c>
      <c r="X21" s="167" t="s">
        <v>3053</v>
      </c>
      <c r="Y21" s="175" t="s">
        <v>42</v>
      </c>
      <c r="Z21" s="175" t="s">
        <v>1743</v>
      </c>
      <c r="AA21" s="14" t="s">
        <v>2005</v>
      </c>
      <c r="AB21" s="175" t="s">
        <v>1984</v>
      </c>
      <c r="AC21" s="19">
        <v>100</v>
      </c>
      <c r="AD21" s="19">
        <v>100</v>
      </c>
      <c r="AE21" s="142" t="s">
        <v>43</v>
      </c>
      <c r="AF21" s="16">
        <v>44539</v>
      </c>
      <c r="AG21" s="17" t="s">
        <v>2812</v>
      </c>
      <c r="AH21" s="177" t="s">
        <v>3293</v>
      </c>
    </row>
    <row r="22" spans="1:34" s="15" customFormat="1" ht="14.25" customHeight="1" x14ac:dyDescent="0.25">
      <c r="A22" s="175" t="s">
        <v>3046</v>
      </c>
      <c r="B22" s="175" t="s">
        <v>26</v>
      </c>
      <c r="C22" s="175" t="s">
        <v>27</v>
      </c>
      <c r="D22" s="175" t="s">
        <v>28</v>
      </c>
      <c r="E22" s="175">
        <v>2021</v>
      </c>
      <c r="F22" s="175">
        <v>97</v>
      </c>
      <c r="G22" s="17" t="s">
        <v>3058</v>
      </c>
      <c r="H22" s="175">
        <v>1</v>
      </c>
      <c r="I22" s="175" t="s">
        <v>30</v>
      </c>
      <c r="J22" s="175" t="s">
        <v>67</v>
      </c>
      <c r="K22" s="175" t="s">
        <v>32</v>
      </c>
      <c r="L22" s="175" t="s">
        <v>424</v>
      </c>
      <c r="M22" s="175" t="s">
        <v>3059</v>
      </c>
      <c r="N22" s="175" t="s">
        <v>2831</v>
      </c>
      <c r="O22" s="175" t="s">
        <v>2831</v>
      </c>
      <c r="P22" s="124"/>
      <c r="Q22" s="175" t="s">
        <v>3060</v>
      </c>
      <c r="R22" s="175" t="s">
        <v>3061</v>
      </c>
      <c r="S22" s="17" t="s">
        <v>1749</v>
      </c>
      <c r="T22" s="175" t="s">
        <v>3062</v>
      </c>
      <c r="U22" s="175">
        <v>1</v>
      </c>
      <c r="V22" s="17" t="s">
        <v>42</v>
      </c>
      <c r="W22" s="175" t="s">
        <v>3052</v>
      </c>
      <c r="X22" s="167" t="s">
        <v>3053</v>
      </c>
      <c r="Y22" s="175" t="s">
        <v>42</v>
      </c>
      <c r="Z22" s="175" t="s">
        <v>1743</v>
      </c>
      <c r="AA22" s="14" t="s">
        <v>2005</v>
      </c>
      <c r="AB22" s="175" t="s">
        <v>1984</v>
      </c>
      <c r="AC22" s="19">
        <v>100</v>
      </c>
      <c r="AD22" s="19">
        <v>100</v>
      </c>
      <c r="AE22" s="142" t="s">
        <v>43</v>
      </c>
      <c r="AF22" s="16">
        <v>44566</v>
      </c>
      <c r="AG22" s="17" t="s">
        <v>2812</v>
      </c>
      <c r="AH22" s="177" t="s">
        <v>3299</v>
      </c>
    </row>
    <row r="23" spans="1:34" s="15" customFormat="1" ht="14.25" customHeight="1" x14ac:dyDescent="0.25">
      <c r="A23" s="175" t="s">
        <v>3046</v>
      </c>
      <c r="B23" s="175" t="s">
        <v>26</v>
      </c>
      <c r="C23" s="175" t="s">
        <v>27</v>
      </c>
      <c r="D23" s="175" t="s">
        <v>28</v>
      </c>
      <c r="E23" s="175">
        <v>2021</v>
      </c>
      <c r="F23" s="175">
        <v>97</v>
      </c>
      <c r="G23" s="175" t="s">
        <v>3063</v>
      </c>
      <c r="H23" s="175">
        <v>1</v>
      </c>
      <c r="I23" s="175" t="s">
        <v>30</v>
      </c>
      <c r="J23" s="175" t="s">
        <v>67</v>
      </c>
      <c r="K23" s="175" t="s">
        <v>32</v>
      </c>
      <c r="L23" s="175" t="s">
        <v>424</v>
      </c>
      <c r="M23" s="175" t="s">
        <v>3064</v>
      </c>
      <c r="N23" s="175" t="s">
        <v>2831</v>
      </c>
      <c r="O23" s="175" t="s">
        <v>2831</v>
      </c>
      <c r="P23" s="124"/>
      <c r="Q23" s="175" t="s">
        <v>3065</v>
      </c>
      <c r="R23" s="175" t="s">
        <v>3066</v>
      </c>
      <c r="S23" s="175" t="s">
        <v>3067</v>
      </c>
      <c r="T23" s="175" t="s">
        <v>3068</v>
      </c>
      <c r="U23" s="175">
        <v>1</v>
      </c>
      <c r="V23" s="175" t="s">
        <v>1984</v>
      </c>
      <c r="W23" s="175" t="s">
        <v>3052</v>
      </c>
      <c r="X23" s="167" t="s">
        <v>3053</v>
      </c>
      <c r="Y23" s="175" t="s">
        <v>42</v>
      </c>
      <c r="Z23" s="175" t="s">
        <v>1743</v>
      </c>
      <c r="AA23" s="14" t="s">
        <v>2005</v>
      </c>
      <c r="AB23" s="175" t="s">
        <v>1984</v>
      </c>
      <c r="AC23" s="19">
        <v>100</v>
      </c>
      <c r="AD23" s="19">
        <v>100</v>
      </c>
      <c r="AE23" s="142" t="s">
        <v>43</v>
      </c>
      <c r="AF23" s="16">
        <v>44539</v>
      </c>
      <c r="AG23" s="17" t="s">
        <v>2812</v>
      </c>
      <c r="AH23" s="177" t="s">
        <v>3290</v>
      </c>
    </row>
    <row r="24" spans="1:34" ht="14.25" customHeight="1" x14ac:dyDescent="0.25">
      <c r="A24" s="168" t="s">
        <v>3046</v>
      </c>
      <c r="B24" s="168" t="s">
        <v>26</v>
      </c>
      <c r="C24" s="168" t="s">
        <v>27</v>
      </c>
      <c r="D24" s="168" t="s">
        <v>28</v>
      </c>
      <c r="E24" s="168">
        <v>2021</v>
      </c>
      <c r="F24" s="168">
        <v>97</v>
      </c>
      <c r="G24" s="168" t="s">
        <v>2067</v>
      </c>
      <c r="H24" s="168">
        <v>1</v>
      </c>
      <c r="I24" s="168" t="s">
        <v>30</v>
      </c>
      <c r="J24" s="168" t="s">
        <v>67</v>
      </c>
      <c r="K24" s="168" t="s">
        <v>32</v>
      </c>
      <c r="L24" s="168" t="s">
        <v>424</v>
      </c>
      <c r="M24" s="168" t="s">
        <v>3069</v>
      </c>
      <c r="N24" s="168" t="s">
        <v>2831</v>
      </c>
      <c r="O24" s="168" t="s">
        <v>2831</v>
      </c>
      <c r="P24" s="124"/>
      <c r="Q24" s="168" t="s">
        <v>3070</v>
      </c>
      <c r="R24" s="168" t="s">
        <v>3071</v>
      </c>
      <c r="S24" s="168" t="s">
        <v>3072</v>
      </c>
      <c r="T24" s="168" t="s">
        <v>3073</v>
      </c>
      <c r="U24" s="168">
        <v>1</v>
      </c>
      <c r="V24" s="168" t="s">
        <v>307</v>
      </c>
      <c r="W24" s="168" t="s">
        <v>3074</v>
      </c>
      <c r="X24" s="167" t="s">
        <v>3075</v>
      </c>
      <c r="Y24" s="168" t="s">
        <v>42</v>
      </c>
      <c r="Z24" s="168" t="s">
        <v>1743</v>
      </c>
      <c r="AA24" s="17" t="s">
        <v>2809</v>
      </c>
      <c r="AB24" s="168" t="s">
        <v>307</v>
      </c>
      <c r="AC24" s="19">
        <v>100</v>
      </c>
      <c r="AD24" s="19">
        <v>100</v>
      </c>
      <c r="AE24" s="103" t="s">
        <v>43</v>
      </c>
      <c r="AF24" s="16">
        <v>44447</v>
      </c>
      <c r="AG24" s="17" t="s">
        <v>2984</v>
      </c>
      <c r="AH24" s="178" t="s">
        <v>3216</v>
      </c>
    </row>
    <row r="25" spans="1:34" ht="14.25" customHeight="1" x14ac:dyDescent="0.25">
      <c r="A25" s="168" t="s">
        <v>3046</v>
      </c>
      <c r="B25" s="168" t="s">
        <v>26</v>
      </c>
      <c r="C25" s="168" t="s">
        <v>27</v>
      </c>
      <c r="D25" s="168" t="s">
        <v>28</v>
      </c>
      <c r="E25" s="168">
        <v>2021</v>
      </c>
      <c r="F25" s="168">
        <v>97</v>
      </c>
      <c r="G25" s="168" t="s">
        <v>2067</v>
      </c>
      <c r="H25" s="168">
        <v>2</v>
      </c>
      <c r="I25" s="168" t="s">
        <v>30</v>
      </c>
      <c r="J25" s="168" t="s">
        <v>67</v>
      </c>
      <c r="K25" s="168" t="s">
        <v>32</v>
      </c>
      <c r="L25" s="168" t="s">
        <v>424</v>
      </c>
      <c r="M25" s="168" t="s">
        <v>3069</v>
      </c>
      <c r="N25" s="168" t="s">
        <v>2831</v>
      </c>
      <c r="O25" s="168" t="s">
        <v>2831</v>
      </c>
      <c r="P25" s="124"/>
      <c r="Q25" s="168" t="s">
        <v>3070</v>
      </c>
      <c r="R25" s="168" t="s">
        <v>3076</v>
      </c>
      <c r="S25" s="168" t="s">
        <v>3077</v>
      </c>
      <c r="T25" s="168" t="s">
        <v>3078</v>
      </c>
      <c r="U25" s="168">
        <v>10</v>
      </c>
      <c r="V25" s="168" t="s">
        <v>307</v>
      </c>
      <c r="W25" s="168" t="s">
        <v>3079</v>
      </c>
      <c r="X25" s="167" t="s">
        <v>3080</v>
      </c>
      <c r="Y25" s="168" t="s">
        <v>42</v>
      </c>
      <c r="Z25" s="168" t="s">
        <v>1743</v>
      </c>
      <c r="AA25" s="17" t="s">
        <v>2809</v>
      </c>
      <c r="AB25" s="168" t="s">
        <v>307</v>
      </c>
      <c r="AC25" s="19">
        <v>0</v>
      </c>
      <c r="AD25" s="19">
        <v>0</v>
      </c>
      <c r="AE25" s="103" t="s">
        <v>1743</v>
      </c>
      <c r="AF25" s="16">
        <v>44567</v>
      </c>
      <c r="AG25" s="17" t="s">
        <v>2984</v>
      </c>
      <c r="AH25" s="178" t="s">
        <v>3375</v>
      </c>
    </row>
    <row r="26" spans="1:34" ht="14.25" customHeight="1" x14ac:dyDescent="0.25">
      <c r="A26" s="168" t="s">
        <v>3046</v>
      </c>
      <c r="B26" s="168" t="s">
        <v>26</v>
      </c>
      <c r="C26" s="168" t="s">
        <v>27</v>
      </c>
      <c r="D26" s="168" t="s">
        <v>28</v>
      </c>
      <c r="E26" s="168">
        <v>2021</v>
      </c>
      <c r="F26" s="168">
        <v>97</v>
      </c>
      <c r="G26" s="168" t="s">
        <v>2067</v>
      </c>
      <c r="H26" s="168">
        <v>3</v>
      </c>
      <c r="I26" s="168" t="s">
        <v>30</v>
      </c>
      <c r="J26" s="168" t="s">
        <v>67</v>
      </c>
      <c r="K26" s="168" t="s">
        <v>32</v>
      </c>
      <c r="L26" s="168" t="s">
        <v>424</v>
      </c>
      <c r="M26" s="168" t="s">
        <v>3069</v>
      </c>
      <c r="N26" s="168" t="s">
        <v>2831</v>
      </c>
      <c r="O26" s="168" t="s">
        <v>2831</v>
      </c>
      <c r="P26" s="124"/>
      <c r="Q26" s="168" t="s">
        <v>3070</v>
      </c>
      <c r="R26" s="168" t="s">
        <v>3081</v>
      </c>
      <c r="S26" s="168" t="s">
        <v>3082</v>
      </c>
      <c r="T26" s="168" t="s">
        <v>3083</v>
      </c>
      <c r="U26" s="168">
        <v>5</v>
      </c>
      <c r="V26" s="168" t="s">
        <v>307</v>
      </c>
      <c r="W26" s="168" t="s">
        <v>3079</v>
      </c>
      <c r="X26" s="167" t="s">
        <v>3080</v>
      </c>
      <c r="Y26" s="168" t="s">
        <v>42</v>
      </c>
      <c r="Z26" s="168" t="s">
        <v>1743</v>
      </c>
      <c r="AA26" s="17" t="s">
        <v>2809</v>
      </c>
      <c r="AB26" s="168" t="s">
        <v>307</v>
      </c>
      <c r="AC26" s="19">
        <v>0</v>
      </c>
      <c r="AD26" s="19">
        <v>0</v>
      </c>
      <c r="AE26" s="103" t="s">
        <v>1743</v>
      </c>
      <c r="AF26" s="16">
        <v>44567</v>
      </c>
      <c r="AG26" s="17" t="s">
        <v>2984</v>
      </c>
      <c r="AH26" s="178" t="s">
        <v>3376</v>
      </c>
    </row>
    <row r="27" spans="1:34" ht="14.25" customHeight="1" x14ac:dyDescent="0.25">
      <c r="A27" s="168" t="s">
        <v>3046</v>
      </c>
      <c r="B27" s="168" t="s">
        <v>26</v>
      </c>
      <c r="C27" s="168" t="s">
        <v>27</v>
      </c>
      <c r="D27" s="168" t="s">
        <v>28</v>
      </c>
      <c r="E27" s="168">
        <v>2021</v>
      </c>
      <c r="F27" s="168">
        <v>97</v>
      </c>
      <c r="G27" s="168" t="s">
        <v>2073</v>
      </c>
      <c r="H27" s="168">
        <v>1</v>
      </c>
      <c r="I27" s="168" t="s">
        <v>30</v>
      </c>
      <c r="J27" s="168" t="s">
        <v>67</v>
      </c>
      <c r="K27" s="168" t="s">
        <v>32</v>
      </c>
      <c r="L27" s="168" t="s">
        <v>424</v>
      </c>
      <c r="M27" s="168" t="s">
        <v>3084</v>
      </c>
      <c r="N27" s="168" t="s">
        <v>2831</v>
      </c>
      <c r="O27" s="168" t="s">
        <v>2831</v>
      </c>
      <c r="P27" s="124"/>
      <c r="Q27" s="168" t="s">
        <v>3070</v>
      </c>
      <c r="R27" s="168" t="s">
        <v>3085</v>
      </c>
      <c r="S27" s="168" t="s">
        <v>3086</v>
      </c>
      <c r="T27" s="168" t="s">
        <v>3087</v>
      </c>
      <c r="U27" s="168">
        <v>1</v>
      </c>
      <c r="V27" s="168" t="s">
        <v>307</v>
      </c>
      <c r="W27" s="168" t="s">
        <v>3074</v>
      </c>
      <c r="X27" s="167" t="s">
        <v>3075</v>
      </c>
      <c r="Y27" s="168" t="s">
        <v>42</v>
      </c>
      <c r="Z27" s="168" t="s">
        <v>1743</v>
      </c>
      <c r="AA27" s="17" t="s">
        <v>2809</v>
      </c>
      <c r="AB27" s="168" t="s">
        <v>307</v>
      </c>
      <c r="AC27" s="19">
        <v>100</v>
      </c>
      <c r="AD27" s="19">
        <v>100</v>
      </c>
      <c r="AE27" s="103" t="s">
        <v>43</v>
      </c>
      <c r="AF27" s="16">
        <v>44447</v>
      </c>
      <c r="AG27" s="17" t="s">
        <v>2984</v>
      </c>
      <c r="AH27" s="178" t="s">
        <v>3217</v>
      </c>
    </row>
    <row r="28" spans="1:34" ht="14.25" customHeight="1" x14ac:dyDescent="0.25">
      <c r="A28" s="168" t="s">
        <v>3046</v>
      </c>
      <c r="B28" s="168" t="s">
        <v>26</v>
      </c>
      <c r="C28" s="168" t="s">
        <v>27</v>
      </c>
      <c r="D28" s="168" t="s">
        <v>28</v>
      </c>
      <c r="E28" s="168">
        <v>2021</v>
      </c>
      <c r="F28" s="168">
        <v>97</v>
      </c>
      <c r="G28" s="168" t="s">
        <v>2073</v>
      </c>
      <c r="H28" s="168">
        <v>2</v>
      </c>
      <c r="I28" s="168" t="s">
        <v>30</v>
      </c>
      <c r="J28" s="168" t="s">
        <v>67</v>
      </c>
      <c r="K28" s="168" t="s">
        <v>32</v>
      </c>
      <c r="L28" s="168" t="s">
        <v>424</v>
      </c>
      <c r="M28" s="168" t="s">
        <v>3084</v>
      </c>
      <c r="N28" s="168" t="s">
        <v>2831</v>
      </c>
      <c r="O28" s="168" t="s">
        <v>2831</v>
      </c>
      <c r="P28" s="124"/>
      <c r="Q28" s="168" t="s">
        <v>3070</v>
      </c>
      <c r="R28" s="168" t="s">
        <v>3071</v>
      </c>
      <c r="S28" s="168" t="s">
        <v>3088</v>
      </c>
      <c r="T28" s="168" t="s">
        <v>3073</v>
      </c>
      <c r="U28" s="168">
        <v>1</v>
      </c>
      <c r="V28" s="168" t="s">
        <v>307</v>
      </c>
      <c r="W28" s="168" t="s">
        <v>3074</v>
      </c>
      <c r="X28" s="167" t="s">
        <v>3075</v>
      </c>
      <c r="Y28" s="168" t="s">
        <v>42</v>
      </c>
      <c r="Z28" s="168" t="s">
        <v>1743</v>
      </c>
      <c r="AA28" s="17" t="s">
        <v>2809</v>
      </c>
      <c r="AB28" s="168" t="s">
        <v>307</v>
      </c>
      <c r="AC28" s="19">
        <v>100</v>
      </c>
      <c r="AD28" s="19">
        <v>100</v>
      </c>
      <c r="AE28" s="103" t="s">
        <v>43</v>
      </c>
      <c r="AF28" s="16">
        <v>44447</v>
      </c>
      <c r="AG28" s="17" t="s">
        <v>2984</v>
      </c>
      <c r="AH28" s="178" t="s">
        <v>3216</v>
      </c>
    </row>
    <row r="29" spans="1:34" ht="14.25" customHeight="1" x14ac:dyDescent="0.25">
      <c r="A29" s="168" t="s">
        <v>3046</v>
      </c>
      <c r="B29" s="168" t="s">
        <v>26</v>
      </c>
      <c r="C29" s="168" t="s">
        <v>27</v>
      </c>
      <c r="D29" s="168" t="s">
        <v>28</v>
      </c>
      <c r="E29" s="168">
        <v>2021</v>
      </c>
      <c r="F29" s="168">
        <v>97</v>
      </c>
      <c r="G29" s="168" t="s">
        <v>2073</v>
      </c>
      <c r="H29" s="168">
        <v>3</v>
      </c>
      <c r="I29" s="168" t="s">
        <v>30</v>
      </c>
      <c r="J29" s="168" t="s">
        <v>67</v>
      </c>
      <c r="K29" s="168" t="s">
        <v>32</v>
      </c>
      <c r="L29" s="168" t="s">
        <v>424</v>
      </c>
      <c r="M29" s="168" t="s">
        <v>3084</v>
      </c>
      <c r="N29" s="168" t="s">
        <v>2831</v>
      </c>
      <c r="O29" s="168" t="s">
        <v>2831</v>
      </c>
      <c r="P29" s="124"/>
      <c r="Q29" s="168" t="s">
        <v>3070</v>
      </c>
      <c r="R29" s="168" t="s">
        <v>3076</v>
      </c>
      <c r="S29" s="168" t="s">
        <v>3089</v>
      </c>
      <c r="T29" s="168" t="s">
        <v>3078</v>
      </c>
      <c r="U29" s="168">
        <v>10</v>
      </c>
      <c r="V29" s="168" t="s">
        <v>307</v>
      </c>
      <c r="W29" s="168" t="s">
        <v>3079</v>
      </c>
      <c r="X29" s="167" t="s">
        <v>3080</v>
      </c>
      <c r="Y29" s="168" t="s">
        <v>42</v>
      </c>
      <c r="Z29" s="168" t="s">
        <v>1743</v>
      </c>
      <c r="AA29" s="17" t="s">
        <v>2809</v>
      </c>
      <c r="AB29" s="168" t="s">
        <v>307</v>
      </c>
      <c r="AC29" s="19">
        <v>0</v>
      </c>
      <c r="AD29" s="19">
        <v>0</v>
      </c>
      <c r="AE29" s="103" t="s">
        <v>1743</v>
      </c>
      <c r="AF29" s="16">
        <v>44567</v>
      </c>
      <c r="AG29" s="17" t="s">
        <v>2984</v>
      </c>
      <c r="AH29" s="178" t="s">
        <v>3377</v>
      </c>
    </row>
    <row r="30" spans="1:34" ht="14.25" customHeight="1" x14ac:dyDescent="0.25">
      <c r="A30" s="168" t="s">
        <v>3046</v>
      </c>
      <c r="B30" s="168" t="s">
        <v>26</v>
      </c>
      <c r="C30" s="168" t="s">
        <v>27</v>
      </c>
      <c r="D30" s="168" t="s">
        <v>28</v>
      </c>
      <c r="E30" s="168">
        <v>2021</v>
      </c>
      <c r="F30" s="168">
        <v>97</v>
      </c>
      <c r="G30" s="168" t="s">
        <v>2073</v>
      </c>
      <c r="H30" s="168">
        <v>4</v>
      </c>
      <c r="I30" s="168" t="s">
        <v>30</v>
      </c>
      <c r="J30" s="168" t="s">
        <v>67</v>
      </c>
      <c r="K30" s="168" t="s">
        <v>32</v>
      </c>
      <c r="L30" s="168" t="s">
        <v>424</v>
      </c>
      <c r="M30" s="168" t="s">
        <v>3084</v>
      </c>
      <c r="N30" s="168" t="s">
        <v>2831</v>
      </c>
      <c r="O30" s="168" t="s">
        <v>2831</v>
      </c>
      <c r="P30" s="124"/>
      <c r="Q30" s="168" t="s">
        <v>3070</v>
      </c>
      <c r="R30" s="168" t="s">
        <v>3081</v>
      </c>
      <c r="S30" s="168" t="s">
        <v>3090</v>
      </c>
      <c r="T30" s="168" t="s">
        <v>3083</v>
      </c>
      <c r="U30" s="168">
        <v>5</v>
      </c>
      <c r="V30" s="168" t="s">
        <v>307</v>
      </c>
      <c r="W30" s="168" t="s">
        <v>3079</v>
      </c>
      <c r="X30" s="167" t="s">
        <v>3080</v>
      </c>
      <c r="Y30" s="168" t="s">
        <v>42</v>
      </c>
      <c r="Z30" s="168" t="s">
        <v>1743</v>
      </c>
      <c r="AA30" s="17" t="s">
        <v>2809</v>
      </c>
      <c r="AB30" s="168" t="s">
        <v>307</v>
      </c>
      <c r="AC30" s="19">
        <v>0</v>
      </c>
      <c r="AD30" s="19">
        <v>0</v>
      </c>
      <c r="AE30" s="103" t="s">
        <v>1743</v>
      </c>
      <c r="AF30" s="16">
        <v>44567</v>
      </c>
      <c r="AG30" s="17" t="s">
        <v>2984</v>
      </c>
      <c r="AH30" s="178" t="s">
        <v>3377</v>
      </c>
    </row>
    <row r="31" spans="1:34" s="15" customFormat="1" ht="14.25" customHeight="1" x14ac:dyDescent="0.25">
      <c r="A31" s="175" t="s">
        <v>3046</v>
      </c>
      <c r="B31" s="175" t="s">
        <v>26</v>
      </c>
      <c r="C31" s="175" t="s">
        <v>27</v>
      </c>
      <c r="D31" s="175" t="s">
        <v>28</v>
      </c>
      <c r="E31" s="175">
        <v>2021</v>
      </c>
      <c r="F31" s="175">
        <v>97</v>
      </c>
      <c r="G31" s="175" t="s">
        <v>2085</v>
      </c>
      <c r="H31" s="175">
        <v>1</v>
      </c>
      <c r="I31" s="175" t="s">
        <v>30</v>
      </c>
      <c r="J31" s="175" t="s">
        <v>67</v>
      </c>
      <c r="K31" s="175" t="s">
        <v>32</v>
      </c>
      <c r="L31" s="175" t="s">
        <v>424</v>
      </c>
      <c r="M31" s="175" t="s">
        <v>3091</v>
      </c>
      <c r="N31" s="175" t="s">
        <v>2831</v>
      </c>
      <c r="O31" s="175" t="s">
        <v>2831</v>
      </c>
      <c r="P31" s="124"/>
      <c r="Q31" s="175" t="s">
        <v>3092</v>
      </c>
      <c r="R31" s="175" t="s">
        <v>3093</v>
      </c>
      <c r="S31" s="175" t="s">
        <v>3094</v>
      </c>
      <c r="T31" s="175" t="s">
        <v>3095</v>
      </c>
      <c r="U31" s="175">
        <v>0.3</v>
      </c>
      <c r="V31" s="175" t="s">
        <v>1984</v>
      </c>
      <c r="W31" s="175" t="s">
        <v>3052</v>
      </c>
      <c r="X31" s="167" t="s">
        <v>3096</v>
      </c>
      <c r="Y31" s="175" t="s">
        <v>42</v>
      </c>
      <c r="Z31" s="175" t="s">
        <v>1743</v>
      </c>
      <c r="AA31" s="14" t="s">
        <v>2005</v>
      </c>
      <c r="AB31" s="175" t="s">
        <v>1984</v>
      </c>
      <c r="AC31" s="19">
        <v>0</v>
      </c>
      <c r="AD31" s="19">
        <v>0</v>
      </c>
      <c r="AE31" s="103" t="s">
        <v>1743</v>
      </c>
      <c r="AF31" s="16">
        <v>44566</v>
      </c>
      <c r="AG31" s="17" t="s">
        <v>2812</v>
      </c>
      <c r="AH31" s="177" t="s">
        <v>3302</v>
      </c>
    </row>
    <row r="32" spans="1:34" s="15" customFormat="1" ht="14.25" customHeight="1" x14ac:dyDescent="0.25">
      <c r="A32" s="175" t="s">
        <v>3046</v>
      </c>
      <c r="B32" s="175" t="s">
        <v>26</v>
      </c>
      <c r="C32" s="175" t="s">
        <v>27</v>
      </c>
      <c r="D32" s="175" t="s">
        <v>28</v>
      </c>
      <c r="E32" s="175">
        <v>2021</v>
      </c>
      <c r="F32" s="175">
        <v>97</v>
      </c>
      <c r="G32" s="17" t="s">
        <v>2085</v>
      </c>
      <c r="H32" s="175">
        <v>2</v>
      </c>
      <c r="I32" s="175" t="s">
        <v>30</v>
      </c>
      <c r="J32" s="175" t="s">
        <v>67</v>
      </c>
      <c r="K32" s="175" t="s">
        <v>32</v>
      </c>
      <c r="L32" s="175" t="s">
        <v>424</v>
      </c>
      <c r="M32" s="175" t="s">
        <v>3091</v>
      </c>
      <c r="N32" s="175" t="s">
        <v>2831</v>
      </c>
      <c r="O32" s="175" t="s">
        <v>2831</v>
      </c>
      <c r="P32" s="124"/>
      <c r="Q32" s="175" t="s">
        <v>3092</v>
      </c>
      <c r="R32" s="175" t="s">
        <v>3097</v>
      </c>
      <c r="S32" s="175" t="s">
        <v>3098</v>
      </c>
      <c r="T32" s="175" t="s">
        <v>3099</v>
      </c>
      <c r="U32" s="175">
        <v>1</v>
      </c>
      <c r="V32" s="175" t="s">
        <v>1984</v>
      </c>
      <c r="W32" s="175" t="s">
        <v>3052</v>
      </c>
      <c r="X32" s="167" t="s">
        <v>3096</v>
      </c>
      <c r="Y32" s="175" t="s">
        <v>42</v>
      </c>
      <c r="Z32" s="175" t="s">
        <v>1743</v>
      </c>
      <c r="AA32" s="14" t="s">
        <v>2005</v>
      </c>
      <c r="AB32" s="175" t="s">
        <v>1984</v>
      </c>
      <c r="AC32" s="19">
        <v>0</v>
      </c>
      <c r="AD32" s="19">
        <v>0</v>
      </c>
      <c r="AE32" s="103" t="s">
        <v>1743</v>
      </c>
      <c r="AF32" s="16">
        <v>44566</v>
      </c>
      <c r="AG32" s="17" t="s">
        <v>2812</v>
      </c>
      <c r="AH32" s="177" t="s">
        <v>3300</v>
      </c>
    </row>
    <row r="33" spans="1:34" s="15" customFormat="1" ht="14.25" customHeight="1" x14ac:dyDescent="0.25">
      <c r="A33" s="175" t="s">
        <v>3046</v>
      </c>
      <c r="B33" s="175" t="s">
        <v>26</v>
      </c>
      <c r="C33" s="175" t="s">
        <v>27</v>
      </c>
      <c r="D33" s="175" t="s">
        <v>28</v>
      </c>
      <c r="E33" s="175">
        <v>2021</v>
      </c>
      <c r="F33" s="175">
        <v>97</v>
      </c>
      <c r="G33" s="175" t="s">
        <v>2085</v>
      </c>
      <c r="H33" s="175">
        <v>3</v>
      </c>
      <c r="I33" s="175" t="s">
        <v>30</v>
      </c>
      <c r="J33" s="175" t="s">
        <v>67</v>
      </c>
      <c r="K33" s="175" t="s">
        <v>32</v>
      </c>
      <c r="L33" s="175" t="s">
        <v>424</v>
      </c>
      <c r="M33" s="175" t="s">
        <v>3091</v>
      </c>
      <c r="N33" s="175" t="s">
        <v>2831</v>
      </c>
      <c r="O33" s="175" t="s">
        <v>2831</v>
      </c>
      <c r="P33" s="124"/>
      <c r="Q33" s="175" t="s">
        <v>3092</v>
      </c>
      <c r="R33" s="175" t="s">
        <v>3100</v>
      </c>
      <c r="S33" s="175" t="s">
        <v>3101</v>
      </c>
      <c r="T33" s="175" t="s">
        <v>3102</v>
      </c>
      <c r="U33" s="175">
        <v>1</v>
      </c>
      <c r="V33" s="175" t="s">
        <v>1984</v>
      </c>
      <c r="W33" s="175" t="s">
        <v>3052</v>
      </c>
      <c r="X33" s="167" t="s">
        <v>3096</v>
      </c>
      <c r="Y33" s="175" t="s">
        <v>42</v>
      </c>
      <c r="Z33" s="175" t="s">
        <v>1743</v>
      </c>
      <c r="AA33" s="14" t="s">
        <v>2005</v>
      </c>
      <c r="AB33" s="175" t="s">
        <v>1984</v>
      </c>
      <c r="AC33" s="19">
        <v>0</v>
      </c>
      <c r="AD33" s="19">
        <v>0</v>
      </c>
      <c r="AE33" s="103" t="s">
        <v>1743</v>
      </c>
      <c r="AF33" s="16">
        <v>44566</v>
      </c>
      <c r="AG33" s="17" t="s">
        <v>2812</v>
      </c>
      <c r="AH33" s="177" t="s">
        <v>3301</v>
      </c>
    </row>
    <row r="34" spans="1:34" s="15" customFormat="1" ht="14.25" customHeight="1" x14ac:dyDescent="0.25">
      <c r="A34" s="175" t="s">
        <v>3046</v>
      </c>
      <c r="B34" s="175" t="s">
        <v>26</v>
      </c>
      <c r="C34" s="175" t="s">
        <v>27</v>
      </c>
      <c r="D34" s="175" t="s">
        <v>28</v>
      </c>
      <c r="E34" s="175">
        <v>2021</v>
      </c>
      <c r="F34" s="175">
        <v>97</v>
      </c>
      <c r="G34" s="175" t="s">
        <v>2103</v>
      </c>
      <c r="H34" s="175">
        <v>1</v>
      </c>
      <c r="I34" s="175" t="s">
        <v>30</v>
      </c>
      <c r="J34" s="175" t="s">
        <v>67</v>
      </c>
      <c r="K34" s="175" t="s">
        <v>32</v>
      </c>
      <c r="L34" s="175" t="s">
        <v>424</v>
      </c>
      <c r="M34" s="175" t="s">
        <v>3103</v>
      </c>
      <c r="N34" s="175" t="s">
        <v>2831</v>
      </c>
      <c r="O34" s="175" t="s">
        <v>2831</v>
      </c>
      <c r="P34" s="124"/>
      <c r="Q34" s="175" t="s">
        <v>3104</v>
      </c>
      <c r="R34" s="175" t="s">
        <v>3105</v>
      </c>
      <c r="S34" s="175" t="s">
        <v>3106</v>
      </c>
      <c r="T34" s="17" t="s">
        <v>3107</v>
      </c>
      <c r="U34" s="175">
        <v>1</v>
      </c>
      <c r="V34" s="175" t="s">
        <v>1910</v>
      </c>
      <c r="W34" s="175" t="s">
        <v>3052</v>
      </c>
      <c r="X34" s="167" t="s">
        <v>3096</v>
      </c>
      <c r="Y34" s="175" t="s">
        <v>42</v>
      </c>
      <c r="Z34" s="175" t="s">
        <v>1743</v>
      </c>
      <c r="AA34" s="14" t="s">
        <v>2005</v>
      </c>
      <c r="AB34" s="175" t="s">
        <v>1910</v>
      </c>
      <c r="AC34" s="19">
        <v>0</v>
      </c>
      <c r="AD34" s="19">
        <v>0</v>
      </c>
      <c r="AE34" s="103" t="s">
        <v>1743</v>
      </c>
      <c r="AF34" s="16">
        <v>44564</v>
      </c>
      <c r="AG34" s="17" t="s">
        <v>2812</v>
      </c>
      <c r="AH34" s="177" t="s">
        <v>3295</v>
      </c>
    </row>
    <row r="35" spans="1:34" s="15" customFormat="1" ht="14.25" customHeight="1" x14ac:dyDescent="0.25">
      <c r="A35" s="175" t="s">
        <v>3046</v>
      </c>
      <c r="B35" s="175" t="s">
        <v>26</v>
      </c>
      <c r="C35" s="175" t="s">
        <v>27</v>
      </c>
      <c r="D35" s="175" t="s">
        <v>28</v>
      </c>
      <c r="E35" s="175">
        <v>2021</v>
      </c>
      <c r="F35" s="175">
        <v>97</v>
      </c>
      <c r="G35" s="175" t="s">
        <v>2103</v>
      </c>
      <c r="H35" s="175">
        <v>2</v>
      </c>
      <c r="I35" s="175" t="s">
        <v>30</v>
      </c>
      <c r="J35" s="175" t="s">
        <v>67</v>
      </c>
      <c r="K35" s="175" t="s">
        <v>32</v>
      </c>
      <c r="L35" s="175" t="s">
        <v>424</v>
      </c>
      <c r="M35" s="175" t="s">
        <v>3103</v>
      </c>
      <c r="N35" s="175" t="s">
        <v>2831</v>
      </c>
      <c r="O35" s="175" t="s">
        <v>2831</v>
      </c>
      <c r="P35" s="124"/>
      <c r="Q35" s="175" t="s">
        <v>3104</v>
      </c>
      <c r="R35" s="175" t="s">
        <v>3108</v>
      </c>
      <c r="S35" s="175" t="s">
        <v>3109</v>
      </c>
      <c r="T35" s="175" t="s">
        <v>3110</v>
      </c>
      <c r="U35" s="175">
        <v>0.1</v>
      </c>
      <c r="V35" s="175" t="s">
        <v>1910</v>
      </c>
      <c r="W35" s="175" t="s">
        <v>3111</v>
      </c>
      <c r="X35" s="167" t="s">
        <v>3096</v>
      </c>
      <c r="Y35" s="175" t="s">
        <v>42</v>
      </c>
      <c r="Z35" s="175" t="s">
        <v>1743</v>
      </c>
      <c r="AA35" s="14" t="s">
        <v>2005</v>
      </c>
      <c r="AB35" s="175" t="s">
        <v>1910</v>
      </c>
      <c r="AC35" s="19">
        <v>0</v>
      </c>
      <c r="AD35" s="19">
        <v>0</v>
      </c>
      <c r="AE35" s="103" t="s">
        <v>1743</v>
      </c>
      <c r="AF35" s="16">
        <v>44564</v>
      </c>
      <c r="AG35" s="17" t="s">
        <v>2812</v>
      </c>
      <c r="AH35" s="177" t="s">
        <v>3296</v>
      </c>
    </row>
    <row r="36" spans="1:34" s="15" customFormat="1" ht="14.25" customHeight="1" x14ac:dyDescent="0.25">
      <c r="A36" s="175" t="s">
        <v>3046</v>
      </c>
      <c r="B36" s="175" t="s">
        <v>26</v>
      </c>
      <c r="C36" s="175" t="s">
        <v>27</v>
      </c>
      <c r="D36" s="175" t="s">
        <v>28</v>
      </c>
      <c r="E36" s="175">
        <v>2021</v>
      </c>
      <c r="F36" s="175">
        <v>97</v>
      </c>
      <c r="G36" s="175" t="s">
        <v>3112</v>
      </c>
      <c r="H36" s="175">
        <v>1</v>
      </c>
      <c r="I36" s="175" t="s">
        <v>30</v>
      </c>
      <c r="J36" s="175" t="s">
        <v>67</v>
      </c>
      <c r="K36" s="175" t="s">
        <v>32</v>
      </c>
      <c r="L36" s="175" t="s">
        <v>424</v>
      </c>
      <c r="M36" s="175" t="s">
        <v>3113</v>
      </c>
      <c r="N36" s="197" t="s">
        <v>2831</v>
      </c>
      <c r="O36" s="175" t="s">
        <v>2831</v>
      </c>
      <c r="P36" s="124"/>
      <c r="Q36" s="175" t="s">
        <v>3114</v>
      </c>
      <c r="R36" s="175" t="s">
        <v>3115</v>
      </c>
      <c r="S36" s="175" t="s">
        <v>3116</v>
      </c>
      <c r="T36" s="175" t="s">
        <v>3117</v>
      </c>
      <c r="U36" s="175">
        <v>1</v>
      </c>
      <c r="V36" s="175" t="s">
        <v>1910</v>
      </c>
      <c r="W36" s="175" t="s">
        <v>3052</v>
      </c>
      <c r="X36" s="167" t="s">
        <v>3053</v>
      </c>
      <c r="Y36" s="175" t="s">
        <v>42</v>
      </c>
      <c r="Z36" s="175" t="s">
        <v>1743</v>
      </c>
      <c r="AA36" s="14" t="s">
        <v>2005</v>
      </c>
      <c r="AB36" s="175" t="s">
        <v>1910</v>
      </c>
      <c r="AC36" s="19">
        <v>100</v>
      </c>
      <c r="AD36" s="19">
        <v>100</v>
      </c>
      <c r="AE36" s="142" t="s">
        <v>43</v>
      </c>
      <c r="AF36" s="16">
        <v>44567</v>
      </c>
      <c r="AG36" s="17" t="s">
        <v>2812</v>
      </c>
      <c r="AH36" s="177" t="s">
        <v>3307</v>
      </c>
    </row>
    <row r="37" spans="1:34" s="15" customFormat="1" ht="14.25" customHeight="1" x14ac:dyDescent="0.25">
      <c r="A37" s="175" t="s">
        <v>3046</v>
      </c>
      <c r="B37" s="175" t="s">
        <v>26</v>
      </c>
      <c r="C37" s="175" t="s">
        <v>27</v>
      </c>
      <c r="D37" s="175" t="s">
        <v>28</v>
      </c>
      <c r="E37" s="175">
        <v>2021</v>
      </c>
      <c r="F37" s="175">
        <v>97</v>
      </c>
      <c r="G37" s="175" t="s">
        <v>2927</v>
      </c>
      <c r="H37" s="175">
        <v>1</v>
      </c>
      <c r="I37" s="175" t="s">
        <v>30</v>
      </c>
      <c r="J37" s="175" t="s">
        <v>67</v>
      </c>
      <c r="K37" s="175" t="s">
        <v>1017</v>
      </c>
      <c r="L37" s="175" t="s">
        <v>2928</v>
      </c>
      <c r="M37" s="175" t="s">
        <v>3118</v>
      </c>
      <c r="N37" s="175" t="s">
        <v>2831</v>
      </c>
      <c r="O37" s="175"/>
      <c r="P37" s="124"/>
      <c r="Q37" s="175" t="s">
        <v>3119</v>
      </c>
      <c r="R37" s="175" t="s">
        <v>3120</v>
      </c>
      <c r="S37" s="175" t="s">
        <v>3121</v>
      </c>
      <c r="T37" s="175" t="s">
        <v>3122</v>
      </c>
      <c r="U37" s="175">
        <v>1</v>
      </c>
      <c r="V37" s="175" t="s">
        <v>2005</v>
      </c>
      <c r="W37" s="175" t="s">
        <v>3052</v>
      </c>
      <c r="X37" s="167" t="s">
        <v>3053</v>
      </c>
      <c r="Y37" s="175" t="s">
        <v>42</v>
      </c>
      <c r="Z37" s="175" t="s">
        <v>1743</v>
      </c>
      <c r="AA37" s="14" t="s">
        <v>2005</v>
      </c>
      <c r="AB37" s="175" t="s">
        <v>2005</v>
      </c>
      <c r="AC37" s="19">
        <v>100</v>
      </c>
      <c r="AD37" s="19">
        <v>100</v>
      </c>
      <c r="AE37" s="142" t="s">
        <v>43</v>
      </c>
      <c r="AF37" s="16">
        <v>44564</v>
      </c>
      <c r="AG37" s="17" t="s">
        <v>2812</v>
      </c>
      <c r="AH37" s="177" t="s">
        <v>3297</v>
      </c>
    </row>
    <row r="38" spans="1:34" ht="14.25" customHeight="1" x14ac:dyDescent="0.25">
      <c r="A38" s="168" t="s">
        <v>3046</v>
      </c>
      <c r="B38" s="168" t="s">
        <v>26</v>
      </c>
      <c r="C38" s="168" t="s">
        <v>27</v>
      </c>
      <c r="D38" s="168" t="s">
        <v>28</v>
      </c>
      <c r="E38" s="168">
        <v>2021</v>
      </c>
      <c r="F38" s="168">
        <v>97</v>
      </c>
      <c r="G38" s="168" t="s">
        <v>2927</v>
      </c>
      <c r="H38" s="168">
        <v>2</v>
      </c>
      <c r="I38" s="168" t="s">
        <v>30</v>
      </c>
      <c r="J38" s="168" t="s">
        <v>67</v>
      </c>
      <c r="K38" s="168" t="s">
        <v>1017</v>
      </c>
      <c r="L38" s="168" t="s">
        <v>2928</v>
      </c>
      <c r="M38" s="168" t="s">
        <v>3118</v>
      </c>
      <c r="N38" s="168" t="s">
        <v>2831</v>
      </c>
      <c r="O38" s="168"/>
      <c r="P38" s="124"/>
      <c r="Q38" s="168" t="s">
        <v>3119</v>
      </c>
      <c r="R38" s="168" t="s">
        <v>3123</v>
      </c>
      <c r="S38" s="168" t="s">
        <v>912</v>
      </c>
      <c r="T38" s="168" t="s">
        <v>3124</v>
      </c>
      <c r="U38" s="168">
        <v>1</v>
      </c>
      <c r="V38" s="168" t="s">
        <v>1787</v>
      </c>
      <c r="W38" s="168" t="s">
        <v>3125</v>
      </c>
      <c r="X38" s="167" t="s">
        <v>3126</v>
      </c>
      <c r="Y38" s="168" t="s">
        <v>42</v>
      </c>
      <c r="Z38" s="168" t="s">
        <v>1743</v>
      </c>
      <c r="AA38" s="168" t="s">
        <v>1787</v>
      </c>
      <c r="AB38" s="168" t="s">
        <v>1787</v>
      </c>
      <c r="AC38" s="179">
        <v>100</v>
      </c>
      <c r="AD38" s="179">
        <v>100</v>
      </c>
      <c r="AE38" s="180" t="s">
        <v>43</v>
      </c>
      <c r="AF38" s="181">
        <v>44539</v>
      </c>
      <c r="AG38" s="182" t="s">
        <v>3218</v>
      </c>
      <c r="AH38" s="183" t="s">
        <v>3219</v>
      </c>
    </row>
    <row r="39" spans="1:34" ht="14.25" customHeight="1" x14ac:dyDescent="0.25">
      <c r="A39" s="168" t="s">
        <v>3046</v>
      </c>
      <c r="B39" s="168" t="s">
        <v>26</v>
      </c>
      <c r="C39" s="168" t="s">
        <v>27</v>
      </c>
      <c r="D39" s="168" t="s">
        <v>28</v>
      </c>
      <c r="E39" s="168">
        <v>2021</v>
      </c>
      <c r="F39" s="168">
        <v>97</v>
      </c>
      <c r="G39" s="168" t="s">
        <v>2927</v>
      </c>
      <c r="H39" s="168">
        <v>3</v>
      </c>
      <c r="I39" s="168" t="s">
        <v>30</v>
      </c>
      <c r="J39" s="168" t="s">
        <v>67</v>
      </c>
      <c r="K39" s="168" t="s">
        <v>1017</v>
      </c>
      <c r="L39" s="168" t="s">
        <v>2928</v>
      </c>
      <c r="M39" s="168" t="s">
        <v>3118</v>
      </c>
      <c r="N39" s="168" t="s">
        <v>2831</v>
      </c>
      <c r="O39" s="168"/>
      <c r="P39" s="124"/>
      <c r="Q39" s="168" t="s">
        <v>3119</v>
      </c>
      <c r="R39" s="168" t="s">
        <v>3127</v>
      </c>
      <c r="S39" s="168" t="s">
        <v>3128</v>
      </c>
      <c r="T39" s="168" t="s">
        <v>3129</v>
      </c>
      <c r="U39" s="168">
        <v>1</v>
      </c>
      <c r="V39" s="168" t="s">
        <v>3130</v>
      </c>
      <c r="W39" s="168" t="s">
        <v>3131</v>
      </c>
      <c r="X39" s="167" t="s">
        <v>3132</v>
      </c>
      <c r="Y39" s="168" t="s">
        <v>42</v>
      </c>
      <c r="Z39" s="168" t="s">
        <v>1743</v>
      </c>
      <c r="AA39" s="168" t="s">
        <v>3205</v>
      </c>
      <c r="AB39" s="168" t="s">
        <v>3130</v>
      </c>
      <c r="AC39" s="19">
        <v>0</v>
      </c>
      <c r="AD39" s="19">
        <v>0</v>
      </c>
      <c r="AE39" s="103" t="s">
        <v>1743</v>
      </c>
      <c r="AF39" s="16">
        <v>44539</v>
      </c>
      <c r="AG39" s="17"/>
      <c r="AH39" s="178"/>
    </row>
    <row r="40" spans="1:34" s="15" customFormat="1" ht="14.25" customHeight="1" x14ac:dyDescent="0.25">
      <c r="A40" s="175" t="s">
        <v>3046</v>
      </c>
      <c r="B40" s="175" t="s">
        <v>26</v>
      </c>
      <c r="C40" s="175" t="s">
        <v>27</v>
      </c>
      <c r="D40" s="175" t="s">
        <v>28</v>
      </c>
      <c r="E40" s="175">
        <v>2021</v>
      </c>
      <c r="F40" s="175">
        <v>97</v>
      </c>
      <c r="G40" s="17" t="s">
        <v>2929</v>
      </c>
      <c r="H40" s="175">
        <v>1</v>
      </c>
      <c r="I40" s="175" t="s">
        <v>30</v>
      </c>
      <c r="J40" s="175" t="s">
        <v>67</v>
      </c>
      <c r="K40" s="175" t="s">
        <v>1017</v>
      </c>
      <c r="L40" s="175" t="s">
        <v>2928</v>
      </c>
      <c r="M40" s="175" t="s">
        <v>3133</v>
      </c>
      <c r="N40" s="175" t="s">
        <v>2831</v>
      </c>
      <c r="O40" s="175"/>
      <c r="P40" s="124"/>
      <c r="Q40" s="175" t="s">
        <v>3119</v>
      </c>
      <c r="R40" s="175" t="s">
        <v>3134</v>
      </c>
      <c r="S40" s="175" t="s">
        <v>3121</v>
      </c>
      <c r="T40" s="175" t="s">
        <v>3135</v>
      </c>
      <c r="U40" s="175">
        <v>1</v>
      </c>
      <c r="V40" s="175" t="s">
        <v>2807</v>
      </c>
      <c r="W40" s="175" t="s">
        <v>3052</v>
      </c>
      <c r="X40" s="167" t="s">
        <v>3053</v>
      </c>
      <c r="Y40" s="175" t="s">
        <v>42</v>
      </c>
      <c r="Z40" s="175" t="s">
        <v>1743</v>
      </c>
      <c r="AA40" s="175" t="s">
        <v>2807</v>
      </c>
      <c r="AB40" s="175" t="s">
        <v>2807</v>
      </c>
      <c r="AC40" s="19">
        <v>100</v>
      </c>
      <c r="AD40" s="19">
        <v>100</v>
      </c>
      <c r="AE40" s="103" t="s">
        <v>43</v>
      </c>
      <c r="AF40" s="16">
        <v>44572</v>
      </c>
      <c r="AG40" s="17" t="s">
        <v>3380</v>
      </c>
      <c r="AH40" s="177" t="s">
        <v>3381</v>
      </c>
    </row>
    <row r="41" spans="1:34" ht="14.25" customHeight="1" x14ac:dyDescent="0.25">
      <c r="A41" s="168" t="s">
        <v>3046</v>
      </c>
      <c r="B41" s="168" t="s">
        <v>26</v>
      </c>
      <c r="C41" s="168" t="s">
        <v>27</v>
      </c>
      <c r="D41" s="168" t="s">
        <v>28</v>
      </c>
      <c r="E41" s="168">
        <v>2021</v>
      </c>
      <c r="F41" s="168">
        <v>97</v>
      </c>
      <c r="G41" s="168" t="s">
        <v>2929</v>
      </c>
      <c r="H41" s="168">
        <v>2</v>
      </c>
      <c r="I41" s="168" t="s">
        <v>30</v>
      </c>
      <c r="J41" s="168" t="s">
        <v>67</v>
      </c>
      <c r="K41" s="168" t="s">
        <v>1017</v>
      </c>
      <c r="L41" s="168" t="s">
        <v>2928</v>
      </c>
      <c r="M41" s="168" t="s">
        <v>3133</v>
      </c>
      <c r="N41" s="168" t="s">
        <v>2831</v>
      </c>
      <c r="O41" s="168"/>
      <c r="P41" s="124"/>
      <c r="Q41" s="168" t="s">
        <v>3119</v>
      </c>
      <c r="R41" s="168" t="s">
        <v>3123</v>
      </c>
      <c r="S41" s="168" t="s">
        <v>912</v>
      </c>
      <c r="T41" s="168" t="s">
        <v>3124</v>
      </c>
      <c r="U41" s="168">
        <v>1</v>
      </c>
      <c r="V41" s="168" t="s">
        <v>1787</v>
      </c>
      <c r="W41" s="168" t="s">
        <v>3125</v>
      </c>
      <c r="X41" s="167" t="s">
        <v>3126</v>
      </c>
      <c r="Y41" s="168" t="s">
        <v>42</v>
      </c>
      <c r="Z41" s="168" t="s">
        <v>1743</v>
      </c>
      <c r="AA41" s="168" t="s">
        <v>1787</v>
      </c>
      <c r="AB41" s="168" t="s">
        <v>1787</v>
      </c>
      <c r="AC41" s="179">
        <v>100</v>
      </c>
      <c r="AD41" s="179">
        <v>100</v>
      </c>
      <c r="AE41" s="184" t="s">
        <v>43</v>
      </c>
      <c r="AF41" s="181">
        <v>44539</v>
      </c>
      <c r="AG41" s="182" t="s">
        <v>3218</v>
      </c>
      <c r="AH41" s="183" t="s">
        <v>3220</v>
      </c>
    </row>
    <row r="42" spans="1:34" ht="14.25" customHeight="1" x14ac:dyDescent="0.25">
      <c r="A42" s="168" t="s">
        <v>3046</v>
      </c>
      <c r="B42" s="168" t="s">
        <v>26</v>
      </c>
      <c r="C42" s="168" t="s">
        <v>27</v>
      </c>
      <c r="D42" s="168" t="s">
        <v>28</v>
      </c>
      <c r="E42" s="168">
        <v>2021</v>
      </c>
      <c r="F42" s="168">
        <v>97</v>
      </c>
      <c r="G42" s="168" t="s">
        <v>2929</v>
      </c>
      <c r="H42" s="168">
        <v>3</v>
      </c>
      <c r="I42" s="168" t="s">
        <v>30</v>
      </c>
      <c r="J42" s="168" t="s">
        <v>67</v>
      </c>
      <c r="K42" s="168" t="s">
        <v>1017</v>
      </c>
      <c r="L42" s="168" t="s">
        <v>2928</v>
      </c>
      <c r="M42" s="168" t="s">
        <v>3133</v>
      </c>
      <c r="N42" s="168" t="s">
        <v>2831</v>
      </c>
      <c r="O42" s="168"/>
      <c r="P42" s="124"/>
      <c r="Q42" s="168" t="s">
        <v>3119</v>
      </c>
      <c r="R42" s="168" t="s">
        <v>3127</v>
      </c>
      <c r="S42" s="168" t="s">
        <v>3128</v>
      </c>
      <c r="T42" s="168" t="s">
        <v>3129</v>
      </c>
      <c r="U42" s="168">
        <v>1</v>
      </c>
      <c r="V42" s="168" t="s">
        <v>3130</v>
      </c>
      <c r="W42" s="168" t="s">
        <v>3131</v>
      </c>
      <c r="X42" s="167" t="s">
        <v>3132</v>
      </c>
      <c r="Y42" s="168" t="s">
        <v>42</v>
      </c>
      <c r="Z42" s="168" t="s">
        <v>1743</v>
      </c>
      <c r="AA42" s="168" t="s">
        <v>3205</v>
      </c>
      <c r="AB42" s="168" t="s">
        <v>3130</v>
      </c>
      <c r="AC42" s="19">
        <v>0</v>
      </c>
      <c r="AD42" s="19">
        <v>0</v>
      </c>
      <c r="AE42" s="103" t="s">
        <v>1743</v>
      </c>
      <c r="AF42" s="16">
        <v>44539</v>
      </c>
      <c r="AG42" s="17"/>
      <c r="AH42" s="178"/>
    </row>
    <row r="43" spans="1:34" s="195" customFormat="1" ht="14.25" customHeight="1" x14ac:dyDescent="0.25">
      <c r="A43" s="187" t="s">
        <v>3046</v>
      </c>
      <c r="B43" s="187" t="s">
        <v>26</v>
      </c>
      <c r="C43" s="187" t="s">
        <v>27</v>
      </c>
      <c r="D43" s="187" t="s">
        <v>28</v>
      </c>
      <c r="E43" s="187">
        <v>2021</v>
      </c>
      <c r="F43" s="187">
        <v>97</v>
      </c>
      <c r="G43" s="187" t="s">
        <v>2930</v>
      </c>
      <c r="H43" s="187">
        <v>1</v>
      </c>
      <c r="I43" s="187" t="s">
        <v>30</v>
      </c>
      <c r="J43" s="187" t="s">
        <v>67</v>
      </c>
      <c r="K43" s="187" t="s">
        <v>1017</v>
      </c>
      <c r="L43" s="187" t="s">
        <v>2928</v>
      </c>
      <c r="M43" s="187" t="s">
        <v>3136</v>
      </c>
      <c r="N43" s="187" t="s">
        <v>2831</v>
      </c>
      <c r="O43" s="187"/>
      <c r="P43" s="188"/>
      <c r="Q43" s="187" t="s">
        <v>3137</v>
      </c>
      <c r="R43" s="187" t="s">
        <v>3138</v>
      </c>
      <c r="S43" s="187" t="s">
        <v>3139</v>
      </c>
      <c r="T43" s="187" t="s">
        <v>3140</v>
      </c>
      <c r="U43" s="187">
        <v>0.8</v>
      </c>
      <c r="V43" s="187" t="s">
        <v>2005</v>
      </c>
      <c r="W43" s="187" t="s">
        <v>3052</v>
      </c>
      <c r="X43" s="189" t="s">
        <v>3053</v>
      </c>
      <c r="Y43" s="187" t="s">
        <v>42</v>
      </c>
      <c r="Z43" s="187" t="s">
        <v>1743</v>
      </c>
      <c r="AA43" s="190" t="s">
        <v>2005</v>
      </c>
      <c r="AB43" s="187" t="s">
        <v>2005</v>
      </c>
      <c r="AC43" s="191">
        <v>100</v>
      </c>
      <c r="AD43" s="191">
        <v>100</v>
      </c>
      <c r="AE43" s="192" t="s">
        <v>43</v>
      </c>
      <c r="AF43" s="193">
        <v>44566</v>
      </c>
      <c r="AG43" s="187" t="s">
        <v>2812</v>
      </c>
      <c r="AH43" s="194" t="s">
        <v>3303</v>
      </c>
    </row>
    <row r="44" spans="1:34" s="15" customFormat="1" ht="14.25" customHeight="1" x14ac:dyDescent="0.25">
      <c r="A44" s="175" t="s">
        <v>3046</v>
      </c>
      <c r="B44" s="175" t="s">
        <v>26</v>
      </c>
      <c r="C44" s="175" t="s">
        <v>27</v>
      </c>
      <c r="D44" s="175" t="s">
        <v>28</v>
      </c>
      <c r="E44" s="175">
        <v>2021</v>
      </c>
      <c r="F44" s="175">
        <v>97</v>
      </c>
      <c r="G44" s="175" t="s">
        <v>3141</v>
      </c>
      <c r="H44" s="175">
        <v>1</v>
      </c>
      <c r="I44" s="175" t="s">
        <v>30</v>
      </c>
      <c r="J44" s="175" t="s">
        <v>67</v>
      </c>
      <c r="K44" s="175" t="s">
        <v>1017</v>
      </c>
      <c r="L44" s="175" t="s">
        <v>2928</v>
      </c>
      <c r="M44" s="175" t="s">
        <v>3142</v>
      </c>
      <c r="N44" s="175" t="s">
        <v>2831</v>
      </c>
      <c r="O44" s="175" t="s">
        <v>2831</v>
      </c>
      <c r="P44" s="124"/>
      <c r="Q44" s="175" t="s">
        <v>3143</v>
      </c>
      <c r="R44" s="175" t="s">
        <v>3144</v>
      </c>
      <c r="S44" s="175" t="s">
        <v>3145</v>
      </c>
      <c r="T44" s="175" t="s">
        <v>3146</v>
      </c>
      <c r="U44" s="175">
        <v>1</v>
      </c>
      <c r="V44" s="175" t="s">
        <v>3147</v>
      </c>
      <c r="W44" s="175" t="s">
        <v>3111</v>
      </c>
      <c r="X44" s="167" t="s">
        <v>3053</v>
      </c>
      <c r="Y44" s="175" t="s">
        <v>42</v>
      </c>
      <c r="Z44" s="175" t="s">
        <v>1743</v>
      </c>
      <c r="AA44" s="14" t="s">
        <v>2005</v>
      </c>
      <c r="AB44" s="175" t="s">
        <v>2005</v>
      </c>
      <c r="AC44" s="19">
        <v>100</v>
      </c>
      <c r="AD44" s="19">
        <v>100</v>
      </c>
      <c r="AE44" s="142" t="s">
        <v>43</v>
      </c>
      <c r="AF44" s="16">
        <v>44564</v>
      </c>
      <c r="AG44" s="17" t="s">
        <v>2812</v>
      </c>
      <c r="AH44" s="177" t="s">
        <v>3305</v>
      </c>
    </row>
    <row r="45" spans="1:34" ht="14.25" customHeight="1" x14ac:dyDescent="0.25">
      <c r="A45" s="168" t="s">
        <v>3046</v>
      </c>
      <c r="B45" s="168" t="s">
        <v>26</v>
      </c>
      <c r="C45" s="168" t="s">
        <v>27</v>
      </c>
      <c r="D45" s="168" t="s">
        <v>28</v>
      </c>
      <c r="E45" s="168">
        <v>2021</v>
      </c>
      <c r="F45" s="168">
        <v>97</v>
      </c>
      <c r="G45" s="168" t="s">
        <v>2931</v>
      </c>
      <c r="H45" s="168">
        <v>1</v>
      </c>
      <c r="I45" s="168" t="s">
        <v>30</v>
      </c>
      <c r="J45" s="168" t="s">
        <v>67</v>
      </c>
      <c r="K45" s="168" t="s">
        <v>1286</v>
      </c>
      <c r="L45" s="168" t="s">
        <v>2932</v>
      </c>
      <c r="M45" s="168" t="s">
        <v>3148</v>
      </c>
      <c r="N45" s="168" t="s">
        <v>2831</v>
      </c>
      <c r="O45" s="168" t="s">
        <v>2831</v>
      </c>
      <c r="P45" s="124"/>
      <c r="Q45" s="168" t="s">
        <v>3149</v>
      </c>
      <c r="R45" s="168" t="s">
        <v>3150</v>
      </c>
      <c r="S45" s="168" t="s">
        <v>2135</v>
      </c>
      <c r="T45" s="168" t="s">
        <v>2982</v>
      </c>
      <c r="U45" s="168">
        <v>12</v>
      </c>
      <c r="V45" s="168" t="s">
        <v>3151</v>
      </c>
      <c r="W45" s="168" t="s">
        <v>3052</v>
      </c>
      <c r="X45" s="167" t="s">
        <v>3080</v>
      </c>
      <c r="Y45" s="168" t="s">
        <v>42</v>
      </c>
      <c r="Z45" s="168" t="s">
        <v>1743</v>
      </c>
      <c r="AA45" s="168" t="s">
        <v>3151</v>
      </c>
      <c r="AB45" s="168" t="s">
        <v>3151</v>
      </c>
      <c r="AC45" s="19">
        <v>0</v>
      </c>
      <c r="AD45" s="19">
        <v>0</v>
      </c>
      <c r="AE45" s="103" t="s">
        <v>1743</v>
      </c>
      <c r="AF45" s="16">
        <v>44568</v>
      </c>
      <c r="AG45" s="17" t="s">
        <v>3027</v>
      </c>
      <c r="AH45" s="178" t="s">
        <v>3359</v>
      </c>
    </row>
    <row r="46" spans="1:34" s="15" customFormat="1" ht="14.25" customHeight="1" x14ac:dyDescent="0.25">
      <c r="A46" s="175" t="s">
        <v>3046</v>
      </c>
      <c r="B46" s="175" t="s">
        <v>26</v>
      </c>
      <c r="C46" s="175" t="s">
        <v>27</v>
      </c>
      <c r="D46" s="175" t="s">
        <v>28</v>
      </c>
      <c r="E46" s="175">
        <v>2021</v>
      </c>
      <c r="F46" s="175">
        <v>97</v>
      </c>
      <c r="G46" s="175" t="s">
        <v>3152</v>
      </c>
      <c r="H46" s="175">
        <v>1</v>
      </c>
      <c r="I46" s="175" t="s">
        <v>30</v>
      </c>
      <c r="J46" s="175" t="s">
        <v>67</v>
      </c>
      <c r="K46" s="175" t="s">
        <v>1286</v>
      </c>
      <c r="L46" s="175" t="s">
        <v>2932</v>
      </c>
      <c r="M46" s="175" t="s">
        <v>3153</v>
      </c>
      <c r="N46" s="175" t="s">
        <v>2831</v>
      </c>
      <c r="O46" s="175" t="s">
        <v>2831</v>
      </c>
      <c r="P46" s="124"/>
      <c r="Q46" s="175" t="s">
        <v>3154</v>
      </c>
      <c r="R46" s="175" t="s">
        <v>3155</v>
      </c>
      <c r="S46" s="175" t="s">
        <v>3156</v>
      </c>
      <c r="T46" s="175" t="s">
        <v>3157</v>
      </c>
      <c r="U46" s="175">
        <v>1</v>
      </c>
      <c r="V46" s="175" t="s">
        <v>481</v>
      </c>
      <c r="W46" s="175" t="s">
        <v>3052</v>
      </c>
      <c r="X46" s="167" t="s">
        <v>3053</v>
      </c>
      <c r="Y46" s="175" t="s">
        <v>42</v>
      </c>
      <c r="Z46" s="175" t="s">
        <v>1743</v>
      </c>
      <c r="AA46" s="17" t="s">
        <v>2809</v>
      </c>
      <c r="AB46" s="175" t="s">
        <v>481</v>
      </c>
      <c r="AC46" s="19">
        <v>100</v>
      </c>
      <c r="AD46" s="19">
        <v>100</v>
      </c>
      <c r="AE46" s="103" t="s">
        <v>43</v>
      </c>
      <c r="AF46" s="16">
        <v>44567</v>
      </c>
      <c r="AG46" s="17" t="s">
        <v>2984</v>
      </c>
      <c r="AH46" s="177" t="s">
        <v>3367</v>
      </c>
    </row>
    <row r="47" spans="1:34" s="15" customFormat="1" ht="14.25" customHeight="1" x14ac:dyDescent="0.25">
      <c r="A47" s="175" t="s">
        <v>3046</v>
      </c>
      <c r="B47" s="175" t="s">
        <v>26</v>
      </c>
      <c r="C47" s="175" t="s">
        <v>27</v>
      </c>
      <c r="D47" s="175" t="s">
        <v>28</v>
      </c>
      <c r="E47" s="175">
        <v>2021</v>
      </c>
      <c r="F47" s="175">
        <v>97</v>
      </c>
      <c r="G47" s="175" t="s">
        <v>3152</v>
      </c>
      <c r="H47" s="175">
        <v>2</v>
      </c>
      <c r="I47" s="175" t="s">
        <v>30</v>
      </c>
      <c r="J47" s="175" t="s">
        <v>67</v>
      </c>
      <c r="K47" s="175" t="s">
        <v>1286</v>
      </c>
      <c r="L47" s="175" t="s">
        <v>2932</v>
      </c>
      <c r="M47" s="175" t="s">
        <v>3153</v>
      </c>
      <c r="N47" s="175" t="s">
        <v>2831</v>
      </c>
      <c r="O47" s="175" t="s">
        <v>2831</v>
      </c>
      <c r="P47" s="124"/>
      <c r="Q47" s="175" t="s">
        <v>3154</v>
      </c>
      <c r="R47" s="175" t="s">
        <v>3158</v>
      </c>
      <c r="S47" s="175" t="s">
        <v>1835</v>
      </c>
      <c r="T47" s="175" t="s">
        <v>3159</v>
      </c>
      <c r="U47" s="175">
        <v>1</v>
      </c>
      <c r="V47" s="175" t="s">
        <v>481</v>
      </c>
      <c r="W47" s="175" t="s">
        <v>3052</v>
      </c>
      <c r="X47" s="167" t="s">
        <v>3053</v>
      </c>
      <c r="Y47" s="175" t="s">
        <v>42</v>
      </c>
      <c r="Z47" s="175" t="s">
        <v>1743</v>
      </c>
      <c r="AA47" s="17" t="s">
        <v>2809</v>
      </c>
      <c r="AB47" s="175" t="s">
        <v>481</v>
      </c>
      <c r="AC47" s="19">
        <v>100</v>
      </c>
      <c r="AD47" s="19">
        <v>100</v>
      </c>
      <c r="AE47" s="103" t="s">
        <v>43</v>
      </c>
      <c r="AF47" s="16">
        <v>44567</v>
      </c>
      <c r="AG47" s="17" t="s">
        <v>2984</v>
      </c>
      <c r="AH47" s="177" t="s">
        <v>3368</v>
      </c>
    </row>
    <row r="48" spans="1:34" s="15" customFormat="1" ht="14.25" customHeight="1" x14ac:dyDescent="0.25">
      <c r="A48" s="175" t="s">
        <v>3046</v>
      </c>
      <c r="B48" s="175" t="s">
        <v>26</v>
      </c>
      <c r="C48" s="175" t="s">
        <v>27</v>
      </c>
      <c r="D48" s="175" t="s">
        <v>28</v>
      </c>
      <c r="E48" s="175">
        <v>2021</v>
      </c>
      <c r="F48" s="175">
        <v>97</v>
      </c>
      <c r="G48" s="175" t="s">
        <v>2933</v>
      </c>
      <c r="H48" s="175">
        <v>1</v>
      </c>
      <c r="I48" s="175" t="s">
        <v>30</v>
      </c>
      <c r="J48" s="175" t="s">
        <v>67</v>
      </c>
      <c r="K48" s="175" t="s">
        <v>1286</v>
      </c>
      <c r="L48" s="175" t="s">
        <v>2932</v>
      </c>
      <c r="M48" s="175" t="s">
        <v>3160</v>
      </c>
      <c r="N48" s="175" t="s">
        <v>2831</v>
      </c>
      <c r="O48" s="175"/>
      <c r="P48" s="124"/>
      <c r="Q48" s="175" t="s">
        <v>3161</v>
      </c>
      <c r="R48" s="175" t="s">
        <v>3162</v>
      </c>
      <c r="S48" s="175" t="s">
        <v>3163</v>
      </c>
      <c r="T48" s="175" t="s">
        <v>2982</v>
      </c>
      <c r="U48" s="175">
        <v>2</v>
      </c>
      <c r="V48" s="175" t="s">
        <v>3164</v>
      </c>
      <c r="W48" s="175" t="s">
        <v>3052</v>
      </c>
      <c r="X48" s="167" t="s">
        <v>3053</v>
      </c>
      <c r="Y48" s="175" t="s">
        <v>42</v>
      </c>
      <c r="Z48" s="175" t="s">
        <v>1743</v>
      </c>
      <c r="AA48" s="17" t="s">
        <v>2809</v>
      </c>
      <c r="AB48" s="175" t="s">
        <v>3164</v>
      </c>
      <c r="AC48" s="19">
        <v>100</v>
      </c>
      <c r="AD48" s="19">
        <v>100</v>
      </c>
      <c r="AE48" s="103" t="s">
        <v>43</v>
      </c>
      <c r="AF48" s="16">
        <v>44567</v>
      </c>
      <c r="AG48" s="17" t="s">
        <v>2984</v>
      </c>
      <c r="AH48" s="177" t="s">
        <v>3369</v>
      </c>
    </row>
    <row r="49" spans="1:34" ht="14.25" customHeight="1" x14ac:dyDescent="0.25">
      <c r="A49" s="168" t="s">
        <v>3046</v>
      </c>
      <c r="B49" s="168" t="s">
        <v>26</v>
      </c>
      <c r="C49" s="168" t="s">
        <v>27</v>
      </c>
      <c r="D49" s="168" t="s">
        <v>28</v>
      </c>
      <c r="E49" s="168">
        <v>2021</v>
      </c>
      <c r="F49" s="168">
        <v>97</v>
      </c>
      <c r="G49" s="168" t="s">
        <v>2933</v>
      </c>
      <c r="H49" s="168">
        <v>2</v>
      </c>
      <c r="I49" s="168" t="s">
        <v>30</v>
      </c>
      <c r="J49" s="168" t="s">
        <v>67</v>
      </c>
      <c r="K49" s="168" t="s">
        <v>1286</v>
      </c>
      <c r="L49" s="168" t="s">
        <v>2932</v>
      </c>
      <c r="M49" s="168" t="s">
        <v>3160</v>
      </c>
      <c r="N49" s="168" t="s">
        <v>2831</v>
      </c>
      <c r="O49" s="168"/>
      <c r="P49" s="124"/>
      <c r="Q49" s="168" t="s">
        <v>3165</v>
      </c>
      <c r="R49" s="168" t="s">
        <v>3166</v>
      </c>
      <c r="S49" s="168" t="s">
        <v>3163</v>
      </c>
      <c r="T49" s="168" t="s">
        <v>2982</v>
      </c>
      <c r="U49" s="168">
        <v>4</v>
      </c>
      <c r="V49" s="168" t="s">
        <v>3167</v>
      </c>
      <c r="W49" s="168" t="s">
        <v>3052</v>
      </c>
      <c r="X49" s="167" t="s">
        <v>3080</v>
      </c>
      <c r="Y49" s="168" t="s">
        <v>42</v>
      </c>
      <c r="Z49" s="168" t="s">
        <v>1743</v>
      </c>
      <c r="AA49" s="168" t="s">
        <v>3151</v>
      </c>
      <c r="AB49" s="168" t="s">
        <v>3167</v>
      </c>
      <c r="AC49" s="19">
        <v>0</v>
      </c>
      <c r="AD49" s="19">
        <v>0</v>
      </c>
      <c r="AE49" s="103" t="s">
        <v>1743</v>
      </c>
      <c r="AF49" s="16">
        <v>44568</v>
      </c>
      <c r="AG49" s="17" t="s">
        <v>3027</v>
      </c>
      <c r="AH49" s="178" t="s">
        <v>3360</v>
      </c>
    </row>
    <row r="50" spans="1:34" ht="14.25" customHeight="1" x14ac:dyDescent="0.25">
      <c r="A50" s="168" t="s">
        <v>3046</v>
      </c>
      <c r="B50" s="168" t="s">
        <v>26</v>
      </c>
      <c r="C50" s="168" t="s">
        <v>27</v>
      </c>
      <c r="D50" s="168" t="s">
        <v>28</v>
      </c>
      <c r="E50" s="168">
        <v>2021</v>
      </c>
      <c r="F50" s="168">
        <v>97</v>
      </c>
      <c r="G50" s="168" t="s">
        <v>3168</v>
      </c>
      <c r="H50" s="168">
        <v>1</v>
      </c>
      <c r="I50" s="168" t="s">
        <v>30</v>
      </c>
      <c r="J50" s="168" t="s">
        <v>67</v>
      </c>
      <c r="K50" s="168" t="s">
        <v>1286</v>
      </c>
      <c r="L50" s="168" t="s">
        <v>2932</v>
      </c>
      <c r="M50" s="168" t="s">
        <v>3169</v>
      </c>
      <c r="N50" s="168" t="s">
        <v>2831</v>
      </c>
      <c r="O50" s="168"/>
      <c r="P50" s="124"/>
      <c r="Q50" s="168" t="s">
        <v>3170</v>
      </c>
      <c r="R50" s="168" t="s">
        <v>3171</v>
      </c>
      <c r="S50" s="168" t="s">
        <v>3172</v>
      </c>
      <c r="T50" s="168" t="s">
        <v>3173</v>
      </c>
      <c r="U50" s="168">
        <v>1</v>
      </c>
      <c r="V50" s="168" t="s">
        <v>3174</v>
      </c>
      <c r="W50" s="168" t="s">
        <v>3052</v>
      </c>
      <c r="X50" s="167" t="s">
        <v>3080</v>
      </c>
      <c r="Y50" s="168" t="s">
        <v>42</v>
      </c>
      <c r="Z50" s="168" t="s">
        <v>1743</v>
      </c>
      <c r="AA50" s="17" t="s">
        <v>2808</v>
      </c>
      <c r="AB50" s="168" t="s">
        <v>3174</v>
      </c>
      <c r="AC50" s="19">
        <v>0</v>
      </c>
      <c r="AD50" s="19">
        <v>0</v>
      </c>
      <c r="AE50" s="103" t="s">
        <v>1743</v>
      </c>
      <c r="AF50" s="16">
        <v>44568</v>
      </c>
      <c r="AG50" s="17" t="s">
        <v>3027</v>
      </c>
      <c r="AH50" s="178" t="s">
        <v>3361</v>
      </c>
    </row>
    <row r="51" spans="1:34" s="15" customFormat="1" ht="14.25" customHeight="1" x14ac:dyDescent="0.25">
      <c r="A51" s="175" t="s">
        <v>3046</v>
      </c>
      <c r="B51" s="175" t="s">
        <v>26</v>
      </c>
      <c r="C51" s="175" t="s">
        <v>27</v>
      </c>
      <c r="D51" s="175" t="s">
        <v>28</v>
      </c>
      <c r="E51" s="175">
        <v>2021</v>
      </c>
      <c r="F51" s="175">
        <v>97</v>
      </c>
      <c r="G51" s="175" t="s">
        <v>2934</v>
      </c>
      <c r="H51" s="175">
        <v>1</v>
      </c>
      <c r="I51" s="175" t="s">
        <v>30</v>
      </c>
      <c r="J51" s="175" t="s">
        <v>67</v>
      </c>
      <c r="K51" s="175" t="s">
        <v>1286</v>
      </c>
      <c r="L51" s="175" t="s">
        <v>2932</v>
      </c>
      <c r="M51" s="175" t="s">
        <v>3175</v>
      </c>
      <c r="N51" s="175" t="s">
        <v>2831</v>
      </c>
      <c r="O51" s="175" t="s">
        <v>2831</v>
      </c>
      <c r="P51" s="124"/>
      <c r="Q51" s="175" t="s">
        <v>3176</v>
      </c>
      <c r="R51" s="175" t="s">
        <v>3177</v>
      </c>
      <c r="S51" s="175" t="s">
        <v>3178</v>
      </c>
      <c r="T51" s="175" t="s">
        <v>3179</v>
      </c>
      <c r="U51" s="175">
        <v>1</v>
      </c>
      <c r="V51" s="175" t="s">
        <v>481</v>
      </c>
      <c r="W51" s="175" t="s">
        <v>3052</v>
      </c>
      <c r="X51" s="167" t="s">
        <v>3080</v>
      </c>
      <c r="Y51" s="175" t="s">
        <v>42</v>
      </c>
      <c r="Z51" s="175" t="s">
        <v>1743</v>
      </c>
      <c r="AA51" s="17" t="s">
        <v>2809</v>
      </c>
      <c r="AB51" s="175" t="s">
        <v>481</v>
      </c>
      <c r="AC51" s="19">
        <v>0</v>
      </c>
      <c r="AD51" s="19">
        <v>0</v>
      </c>
      <c r="AE51" s="103" t="s">
        <v>1743</v>
      </c>
      <c r="AF51" s="16">
        <v>44567</v>
      </c>
      <c r="AG51" s="17" t="s">
        <v>2984</v>
      </c>
      <c r="AH51" s="177" t="s">
        <v>3378</v>
      </c>
    </row>
    <row r="52" spans="1:34" s="15" customFormat="1" ht="14.25" customHeight="1" x14ac:dyDescent="0.25">
      <c r="A52" s="175" t="s">
        <v>3046</v>
      </c>
      <c r="B52" s="175" t="s">
        <v>26</v>
      </c>
      <c r="C52" s="175" t="s">
        <v>27</v>
      </c>
      <c r="D52" s="175" t="s">
        <v>28</v>
      </c>
      <c r="E52" s="175">
        <v>2021</v>
      </c>
      <c r="F52" s="175">
        <v>97</v>
      </c>
      <c r="G52" s="175" t="s">
        <v>2935</v>
      </c>
      <c r="H52" s="175">
        <v>1</v>
      </c>
      <c r="I52" s="175" t="s">
        <v>30</v>
      </c>
      <c r="J52" s="175" t="s">
        <v>67</v>
      </c>
      <c r="K52" s="175" t="s">
        <v>1286</v>
      </c>
      <c r="L52" s="175" t="s">
        <v>2932</v>
      </c>
      <c r="M52" s="175" t="s">
        <v>3180</v>
      </c>
      <c r="N52" s="175" t="s">
        <v>2831</v>
      </c>
      <c r="O52" s="175"/>
      <c r="P52" s="124"/>
      <c r="Q52" s="175" t="s">
        <v>3181</v>
      </c>
      <c r="R52" s="175" t="s">
        <v>3182</v>
      </c>
      <c r="S52" s="175" t="s">
        <v>3183</v>
      </c>
      <c r="T52" s="175" t="s">
        <v>503</v>
      </c>
      <c r="U52" s="175">
        <v>1</v>
      </c>
      <c r="V52" s="175" t="s">
        <v>481</v>
      </c>
      <c r="W52" s="175" t="s">
        <v>3052</v>
      </c>
      <c r="X52" s="167" t="s">
        <v>3053</v>
      </c>
      <c r="Y52" s="175" t="s">
        <v>42</v>
      </c>
      <c r="Z52" s="175" t="s">
        <v>1743</v>
      </c>
      <c r="AA52" s="17" t="s">
        <v>2809</v>
      </c>
      <c r="AB52" s="175" t="s">
        <v>481</v>
      </c>
      <c r="AC52" s="19">
        <v>100</v>
      </c>
      <c r="AD52" s="19">
        <v>100</v>
      </c>
      <c r="AE52" s="103" t="s">
        <v>43</v>
      </c>
      <c r="AF52" s="16">
        <v>44567</v>
      </c>
      <c r="AG52" s="17" t="s">
        <v>2984</v>
      </c>
      <c r="AH52" s="177" t="s">
        <v>3370</v>
      </c>
    </row>
    <row r="53" spans="1:34" s="15" customFormat="1" ht="14.25" customHeight="1" x14ac:dyDescent="0.25">
      <c r="A53" s="175" t="s">
        <v>3046</v>
      </c>
      <c r="B53" s="175" t="s">
        <v>26</v>
      </c>
      <c r="C53" s="175" t="s">
        <v>27</v>
      </c>
      <c r="D53" s="175" t="s">
        <v>28</v>
      </c>
      <c r="E53" s="175">
        <v>2021</v>
      </c>
      <c r="F53" s="175">
        <v>97</v>
      </c>
      <c r="G53" s="175" t="s">
        <v>2936</v>
      </c>
      <c r="H53" s="175">
        <v>1</v>
      </c>
      <c r="I53" s="175" t="s">
        <v>30</v>
      </c>
      <c r="J53" s="175" t="s">
        <v>67</v>
      </c>
      <c r="K53" s="175" t="s">
        <v>1286</v>
      </c>
      <c r="L53" s="175" t="s">
        <v>2932</v>
      </c>
      <c r="M53" s="175" t="s">
        <v>2937</v>
      </c>
      <c r="N53" s="175" t="s">
        <v>2831</v>
      </c>
      <c r="O53" s="175"/>
      <c r="P53" s="124"/>
      <c r="Q53" s="175" t="s">
        <v>3184</v>
      </c>
      <c r="R53" s="175" t="s">
        <v>3185</v>
      </c>
      <c r="S53" s="175" t="s">
        <v>3186</v>
      </c>
      <c r="T53" s="175" t="s">
        <v>3187</v>
      </c>
      <c r="U53" s="175">
        <v>1</v>
      </c>
      <c r="V53" s="175" t="s">
        <v>481</v>
      </c>
      <c r="W53" s="175" t="s">
        <v>3052</v>
      </c>
      <c r="X53" s="167" t="s">
        <v>3053</v>
      </c>
      <c r="Y53" s="175" t="s">
        <v>42</v>
      </c>
      <c r="Z53" s="175" t="s">
        <v>1743</v>
      </c>
      <c r="AA53" s="17" t="s">
        <v>2809</v>
      </c>
      <c r="AB53" s="175" t="s">
        <v>481</v>
      </c>
      <c r="AC53" s="19">
        <v>100</v>
      </c>
      <c r="AD53" s="19">
        <v>100</v>
      </c>
      <c r="AE53" s="103" t="s">
        <v>43</v>
      </c>
      <c r="AF53" s="16">
        <v>44567</v>
      </c>
      <c r="AG53" s="17" t="s">
        <v>2984</v>
      </c>
      <c r="AH53" s="177" t="s">
        <v>3371</v>
      </c>
    </row>
    <row r="54" spans="1:34" s="15" customFormat="1" ht="14.25" customHeight="1" x14ac:dyDescent="0.25">
      <c r="A54" s="175" t="s">
        <v>3046</v>
      </c>
      <c r="B54" s="175" t="s">
        <v>26</v>
      </c>
      <c r="C54" s="175" t="s">
        <v>27</v>
      </c>
      <c r="D54" s="175" t="s">
        <v>28</v>
      </c>
      <c r="E54" s="175">
        <v>2021</v>
      </c>
      <c r="F54" s="175">
        <v>97</v>
      </c>
      <c r="G54" s="175" t="s">
        <v>2938</v>
      </c>
      <c r="H54" s="175">
        <v>1</v>
      </c>
      <c r="I54" s="175" t="s">
        <v>30</v>
      </c>
      <c r="J54" s="175" t="s">
        <v>67</v>
      </c>
      <c r="K54" s="175" t="s">
        <v>1286</v>
      </c>
      <c r="L54" s="175" t="s">
        <v>2932</v>
      </c>
      <c r="M54" s="175" t="s">
        <v>2939</v>
      </c>
      <c r="N54" s="175" t="s">
        <v>2831</v>
      </c>
      <c r="O54" s="175"/>
      <c r="P54" s="124"/>
      <c r="Q54" s="175" t="s">
        <v>3188</v>
      </c>
      <c r="R54" s="175" t="s">
        <v>2970</v>
      </c>
      <c r="S54" s="175" t="s">
        <v>3189</v>
      </c>
      <c r="T54" s="175" t="s">
        <v>3190</v>
      </c>
      <c r="U54" s="175">
        <v>1</v>
      </c>
      <c r="V54" s="175" t="s">
        <v>481</v>
      </c>
      <c r="W54" s="175" t="s">
        <v>3052</v>
      </c>
      <c r="X54" s="167" t="s">
        <v>3053</v>
      </c>
      <c r="Y54" s="175" t="s">
        <v>42</v>
      </c>
      <c r="Z54" s="175" t="s">
        <v>1743</v>
      </c>
      <c r="AA54" s="17" t="s">
        <v>2809</v>
      </c>
      <c r="AB54" s="175" t="s">
        <v>481</v>
      </c>
      <c r="AC54" s="19">
        <v>100</v>
      </c>
      <c r="AD54" s="19">
        <v>100</v>
      </c>
      <c r="AE54" s="103" t="s">
        <v>43</v>
      </c>
      <c r="AF54" s="16">
        <v>44567</v>
      </c>
      <c r="AG54" s="17" t="s">
        <v>2984</v>
      </c>
      <c r="AH54" s="177" t="s">
        <v>3364</v>
      </c>
    </row>
    <row r="55" spans="1:34" s="15" customFormat="1" ht="14.25" customHeight="1" x14ac:dyDescent="0.25">
      <c r="A55" s="175" t="s">
        <v>3046</v>
      </c>
      <c r="B55" s="175" t="s">
        <v>26</v>
      </c>
      <c r="C55" s="175" t="s">
        <v>27</v>
      </c>
      <c r="D55" s="175" t="s">
        <v>28</v>
      </c>
      <c r="E55" s="175">
        <v>2021</v>
      </c>
      <c r="F55" s="175">
        <v>97</v>
      </c>
      <c r="G55" s="175" t="s">
        <v>2940</v>
      </c>
      <c r="H55" s="175">
        <v>1</v>
      </c>
      <c r="I55" s="175" t="s">
        <v>30</v>
      </c>
      <c r="J55" s="175" t="s">
        <v>67</v>
      </c>
      <c r="K55" s="175" t="s">
        <v>1286</v>
      </c>
      <c r="L55" s="175" t="s">
        <v>926</v>
      </c>
      <c r="M55" s="175" t="s">
        <v>3191</v>
      </c>
      <c r="N55" s="175" t="s">
        <v>2831</v>
      </c>
      <c r="O55" s="175"/>
      <c r="P55" s="124"/>
      <c r="Q55" s="175" t="s">
        <v>3192</v>
      </c>
      <c r="R55" s="175" t="s">
        <v>3193</v>
      </c>
      <c r="S55" s="175" t="s">
        <v>3194</v>
      </c>
      <c r="T55" s="175" t="s">
        <v>3195</v>
      </c>
      <c r="U55" s="175">
        <v>6</v>
      </c>
      <c r="V55" s="175" t="s">
        <v>481</v>
      </c>
      <c r="W55" s="175" t="s">
        <v>3052</v>
      </c>
      <c r="X55" s="167" t="s">
        <v>3053</v>
      </c>
      <c r="Y55" s="175" t="s">
        <v>42</v>
      </c>
      <c r="Z55" s="175" t="s">
        <v>1743</v>
      </c>
      <c r="AA55" s="17" t="s">
        <v>2809</v>
      </c>
      <c r="AB55" s="175" t="s">
        <v>481</v>
      </c>
      <c r="AC55" s="19">
        <v>100</v>
      </c>
      <c r="AD55" s="19">
        <v>100</v>
      </c>
      <c r="AE55" s="103" t="s">
        <v>43</v>
      </c>
      <c r="AF55" s="16">
        <v>44567</v>
      </c>
      <c r="AG55" s="17" t="s">
        <v>2984</v>
      </c>
      <c r="AH55" s="177" t="s">
        <v>3373</v>
      </c>
    </row>
    <row r="56" spans="1:34" s="15" customFormat="1" ht="14.25" customHeight="1" x14ac:dyDescent="0.25">
      <c r="A56" s="175" t="s">
        <v>3046</v>
      </c>
      <c r="B56" s="175" t="s">
        <v>26</v>
      </c>
      <c r="C56" s="175" t="s">
        <v>27</v>
      </c>
      <c r="D56" s="175" t="s">
        <v>28</v>
      </c>
      <c r="E56" s="175">
        <v>2021</v>
      </c>
      <c r="F56" s="175">
        <v>97</v>
      </c>
      <c r="G56" s="175" t="s">
        <v>2940</v>
      </c>
      <c r="H56" s="175">
        <v>2</v>
      </c>
      <c r="I56" s="175" t="s">
        <v>30</v>
      </c>
      <c r="J56" s="175" t="s">
        <v>67</v>
      </c>
      <c r="K56" s="175" t="s">
        <v>1286</v>
      </c>
      <c r="L56" s="175" t="s">
        <v>926</v>
      </c>
      <c r="M56" s="175" t="s">
        <v>3191</v>
      </c>
      <c r="N56" s="175" t="s">
        <v>2831</v>
      </c>
      <c r="O56" s="175"/>
      <c r="P56" s="124"/>
      <c r="Q56" s="175" t="s">
        <v>3192</v>
      </c>
      <c r="R56" s="175" t="s">
        <v>3196</v>
      </c>
      <c r="S56" s="175" t="s">
        <v>3197</v>
      </c>
      <c r="T56" s="175" t="s">
        <v>3198</v>
      </c>
      <c r="U56" s="175">
        <v>1</v>
      </c>
      <c r="V56" s="175" t="s">
        <v>1188</v>
      </c>
      <c r="W56" s="175" t="s">
        <v>3052</v>
      </c>
      <c r="X56" s="167" t="s">
        <v>3053</v>
      </c>
      <c r="Y56" s="175" t="s">
        <v>42</v>
      </c>
      <c r="Z56" s="175" t="s">
        <v>1743</v>
      </c>
      <c r="AA56" s="175" t="s">
        <v>1188</v>
      </c>
      <c r="AB56" s="175" t="s">
        <v>1188</v>
      </c>
      <c r="AC56" s="19">
        <v>100</v>
      </c>
      <c r="AD56" s="19">
        <v>100</v>
      </c>
      <c r="AE56" s="103" t="s">
        <v>43</v>
      </c>
      <c r="AF56" s="16">
        <v>44207</v>
      </c>
      <c r="AG56" s="17" t="s">
        <v>2984</v>
      </c>
      <c r="AH56" s="177" t="s">
        <v>3384</v>
      </c>
    </row>
    <row r="57" spans="1:34" s="15" customFormat="1" ht="14.25" customHeight="1" x14ac:dyDescent="0.25">
      <c r="A57" s="175" t="s">
        <v>3046</v>
      </c>
      <c r="B57" s="175" t="s">
        <v>26</v>
      </c>
      <c r="C57" s="175" t="s">
        <v>27</v>
      </c>
      <c r="D57" s="175" t="s">
        <v>28</v>
      </c>
      <c r="E57" s="175">
        <v>2021</v>
      </c>
      <c r="F57" s="175">
        <v>97</v>
      </c>
      <c r="G57" s="175" t="s">
        <v>2940</v>
      </c>
      <c r="H57" s="175">
        <v>3</v>
      </c>
      <c r="I57" s="175" t="s">
        <v>30</v>
      </c>
      <c r="J57" s="175" t="s">
        <v>67</v>
      </c>
      <c r="K57" s="175" t="s">
        <v>1286</v>
      </c>
      <c r="L57" s="175" t="s">
        <v>926</v>
      </c>
      <c r="M57" s="175" t="s">
        <v>3191</v>
      </c>
      <c r="N57" s="175" t="s">
        <v>2831</v>
      </c>
      <c r="O57" s="175"/>
      <c r="P57" s="124"/>
      <c r="Q57" s="175" t="s">
        <v>3192</v>
      </c>
      <c r="R57" s="175" t="s">
        <v>3199</v>
      </c>
      <c r="S57" s="175" t="s">
        <v>2135</v>
      </c>
      <c r="T57" s="175" t="s">
        <v>2982</v>
      </c>
      <c r="U57" s="175">
        <v>3</v>
      </c>
      <c r="V57" s="175" t="s">
        <v>3200</v>
      </c>
      <c r="W57" s="175" t="s">
        <v>3052</v>
      </c>
      <c r="X57" s="167" t="s">
        <v>3053</v>
      </c>
      <c r="Y57" s="175" t="s">
        <v>42</v>
      </c>
      <c r="Z57" s="175" t="s">
        <v>1743</v>
      </c>
      <c r="AA57" s="175" t="s">
        <v>3204</v>
      </c>
      <c r="AB57" s="175" t="s">
        <v>3200</v>
      </c>
      <c r="AC57" s="19">
        <v>100</v>
      </c>
      <c r="AD57" s="19">
        <v>100</v>
      </c>
      <c r="AE57" s="103" t="s">
        <v>43</v>
      </c>
      <c r="AF57" s="16">
        <v>44568</v>
      </c>
      <c r="AG57" s="17" t="s">
        <v>3027</v>
      </c>
      <c r="AH57" s="177" t="s">
        <v>3382</v>
      </c>
    </row>
    <row r="58" spans="1:34" s="15" customFormat="1" ht="14.25" customHeight="1" x14ac:dyDescent="0.25">
      <c r="A58" s="175" t="s">
        <v>3046</v>
      </c>
      <c r="B58" s="175" t="s">
        <v>26</v>
      </c>
      <c r="C58" s="175" t="s">
        <v>27</v>
      </c>
      <c r="D58" s="175" t="s">
        <v>28</v>
      </c>
      <c r="E58" s="175">
        <v>2021</v>
      </c>
      <c r="F58" s="175">
        <v>97</v>
      </c>
      <c r="G58" s="175" t="s">
        <v>2940</v>
      </c>
      <c r="H58" s="175">
        <v>4</v>
      </c>
      <c r="I58" s="175" t="s">
        <v>30</v>
      </c>
      <c r="J58" s="175" t="s">
        <v>67</v>
      </c>
      <c r="K58" s="175" t="s">
        <v>1286</v>
      </c>
      <c r="L58" s="175" t="s">
        <v>926</v>
      </c>
      <c r="M58" s="175" t="s">
        <v>3191</v>
      </c>
      <c r="N58" s="175" t="s">
        <v>2831</v>
      </c>
      <c r="O58" s="175"/>
      <c r="P58" s="124"/>
      <c r="Q58" s="175" t="s">
        <v>3192</v>
      </c>
      <c r="R58" s="175" t="s">
        <v>3201</v>
      </c>
      <c r="S58" s="175" t="s">
        <v>3202</v>
      </c>
      <c r="T58" s="175" t="s">
        <v>3203</v>
      </c>
      <c r="U58" s="175">
        <v>1</v>
      </c>
      <c r="V58" s="175" t="s">
        <v>481</v>
      </c>
      <c r="W58" s="175" t="s">
        <v>3052</v>
      </c>
      <c r="X58" s="167" t="s">
        <v>3053</v>
      </c>
      <c r="Y58" s="175" t="s">
        <v>42</v>
      </c>
      <c r="Z58" s="175" t="s">
        <v>1743</v>
      </c>
      <c r="AA58" s="17" t="s">
        <v>2809</v>
      </c>
      <c r="AB58" s="175" t="s">
        <v>481</v>
      </c>
      <c r="AC58" s="19">
        <v>100</v>
      </c>
      <c r="AD58" s="19">
        <v>100</v>
      </c>
      <c r="AE58" s="103" t="s">
        <v>43</v>
      </c>
      <c r="AF58" s="16">
        <v>44567</v>
      </c>
      <c r="AG58" s="17" t="s">
        <v>2984</v>
      </c>
      <c r="AH58" s="177" t="s">
        <v>3374</v>
      </c>
    </row>
    <row r="59" spans="1:34" s="15" customFormat="1" ht="19.5" customHeight="1" x14ac:dyDescent="0.25">
      <c r="A59" s="175" t="s">
        <v>3222</v>
      </c>
      <c r="B59" s="175" t="s">
        <v>26</v>
      </c>
      <c r="C59" s="175" t="s">
        <v>27</v>
      </c>
      <c r="D59" s="175" t="s">
        <v>28</v>
      </c>
      <c r="E59" s="175">
        <v>2021</v>
      </c>
      <c r="F59" s="175">
        <v>102</v>
      </c>
      <c r="G59" s="175" t="s">
        <v>3223</v>
      </c>
      <c r="H59" s="175">
        <v>1</v>
      </c>
      <c r="I59" s="175" t="s">
        <v>30</v>
      </c>
      <c r="J59" s="175" t="s">
        <v>1723</v>
      </c>
      <c r="K59" s="175" t="s">
        <v>32</v>
      </c>
      <c r="L59" s="175" t="s">
        <v>424</v>
      </c>
      <c r="M59" s="175" t="s">
        <v>3224</v>
      </c>
      <c r="N59" s="175" t="s">
        <v>2831</v>
      </c>
      <c r="O59" s="175" t="s">
        <v>2831</v>
      </c>
      <c r="P59" s="124"/>
      <c r="Q59" s="175" t="s">
        <v>3225</v>
      </c>
      <c r="R59" s="175" t="s">
        <v>3226</v>
      </c>
      <c r="S59" s="124" t="s">
        <v>3227</v>
      </c>
      <c r="T59" s="175" t="s">
        <v>3228</v>
      </c>
      <c r="U59" s="175">
        <v>1</v>
      </c>
      <c r="V59" s="175" t="s">
        <v>1910</v>
      </c>
      <c r="W59" s="175" t="s">
        <v>3111</v>
      </c>
      <c r="X59" s="175" t="s">
        <v>3229</v>
      </c>
      <c r="Y59" s="175" t="s">
        <v>42</v>
      </c>
      <c r="Z59" s="175" t="s">
        <v>1743</v>
      </c>
      <c r="AA59" s="14" t="s">
        <v>2005</v>
      </c>
      <c r="AB59" s="175" t="s">
        <v>1910</v>
      </c>
      <c r="AC59" s="19">
        <v>100</v>
      </c>
      <c r="AD59" s="19">
        <v>100</v>
      </c>
      <c r="AE59" s="142" t="s">
        <v>43</v>
      </c>
      <c r="AF59" s="16">
        <v>44539</v>
      </c>
      <c r="AG59" s="17" t="s">
        <v>2812</v>
      </c>
      <c r="AH59" s="177" t="s">
        <v>3291</v>
      </c>
    </row>
    <row r="60" spans="1:34" s="15" customFormat="1" ht="14.25" customHeight="1" x14ac:dyDescent="0.25">
      <c r="A60" s="175" t="s">
        <v>3222</v>
      </c>
      <c r="B60" s="175" t="s">
        <v>26</v>
      </c>
      <c r="C60" s="175" t="s">
        <v>27</v>
      </c>
      <c r="D60" s="175" t="s">
        <v>28</v>
      </c>
      <c r="E60" s="175">
        <v>2021</v>
      </c>
      <c r="F60" s="175">
        <v>102</v>
      </c>
      <c r="G60" s="175" t="s">
        <v>3223</v>
      </c>
      <c r="H60" s="175">
        <v>2</v>
      </c>
      <c r="I60" s="175" t="s">
        <v>30</v>
      </c>
      <c r="J60" s="175" t="s">
        <v>1723</v>
      </c>
      <c r="K60" s="175" t="s">
        <v>32</v>
      </c>
      <c r="L60" s="175" t="s">
        <v>424</v>
      </c>
      <c r="M60" s="175" t="s">
        <v>3224</v>
      </c>
      <c r="N60" s="175" t="s">
        <v>2831</v>
      </c>
      <c r="O60" s="175" t="s">
        <v>2831</v>
      </c>
      <c r="P60" s="124"/>
      <c r="Q60" s="175" t="s">
        <v>3225</v>
      </c>
      <c r="R60" s="175" t="s">
        <v>3230</v>
      </c>
      <c r="S60" s="124" t="s">
        <v>2459</v>
      </c>
      <c r="T60" s="175" t="s">
        <v>3231</v>
      </c>
      <c r="U60" s="175">
        <v>2</v>
      </c>
      <c r="V60" s="175" t="s">
        <v>1910</v>
      </c>
      <c r="W60" s="175" t="s">
        <v>3111</v>
      </c>
      <c r="X60" s="175" t="s">
        <v>3232</v>
      </c>
      <c r="Y60" s="175" t="s">
        <v>42</v>
      </c>
      <c r="Z60" s="175" t="s">
        <v>1743</v>
      </c>
      <c r="AA60" s="14" t="s">
        <v>2005</v>
      </c>
      <c r="AB60" s="175" t="s">
        <v>1910</v>
      </c>
      <c r="AC60" s="19">
        <v>100</v>
      </c>
      <c r="AD60" s="19">
        <v>100</v>
      </c>
      <c r="AE60" s="142" t="s">
        <v>43</v>
      </c>
      <c r="AF60" s="16">
        <v>44564</v>
      </c>
      <c r="AG60" s="17" t="s">
        <v>2812</v>
      </c>
      <c r="AH60" s="177" t="s">
        <v>3298</v>
      </c>
    </row>
    <row r="61" spans="1:34" ht="14.25" customHeight="1" x14ac:dyDescent="0.25">
      <c r="A61" s="168" t="s">
        <v>3222</v>
      </c>
      <c r="B61" s="168" t="s">
        <v>26</v>
      </c>
      <c r="C61" s="168" t="s">
        <v>27</v>
      </c>
      <c r="D61" s="168" t="s">
        <v>28</v>
      </c>
      <c r="E61" s="168">
        <v>2021</v>
      </c>
      <c r="F61" s="168">
        <v>102</v>
      </c>
      <c r="G61" s="168" t="s">
        <v>3233</v>
      </c>
      <c r="H61" s="168">
        <v>1</v>
      </c>
      <c r="I61" s="168" t="s">
        <v>30</v>
      </c>
      <c r="J61" s="168" t="s">
        <v>1723</v>
      </c>
      <c r="K61" s="168" t="s">
        <v>32</v>
      </c>
      <c r="L61" s="168" t="s">
        <v>424</v>
      </c>
      <c r="M61" s="168" t="s">
        <v>3234</v>
      </c>
      <c r="N61" s="168" t="s">
        <v>2831</v>
      </c>
      <c r="O61" s="168" t="s">
        <v>2831</v>
      </c>
      <c r="P61" s="124"/>
      <c r="Q61" s="168" t="s">
        <v>3235</v>
      </c>
      <c r="R61" s="168" t="s">
        <v>3236</v>
      </c>
      <c r="S61" s="124" t="s">
        <v>3237</v>
      </c>
      <c r="T61" s="168" t="s">
        <v>3238</v>
      </c>
      <c r="U61" s="168">
        <v>1</v>
      </c>
      <c r="V61" s="182" t="s">
        <v>3239</v>
      </c>
      <c r="W61" s="168" t="s">
        <v>3111</v>
      </c>
      <c r="X61" s="168" t="s">
        <v>3232</v>
      </c>
      <c r="Y61" s="168" t="s">
        <v>42</v>
      </c>
      <c r="Z61" s="168" t="s">
        <v>1743</v>
      </c>
      <c r="AA61" s="182" t="s">
        <v>3260</v>
      </c>
      <c r="AB61" s="182" t="s">
        <v>3239</v>
      </c>
      <c r="AC61" s="19">
        <v>0</v>
      </c>
      <c r="AD61" s="19">
        <v>0</v>
      </c>
      <c r="AE61" s="103" t="s">
        <v>1743</v>
      </c>
      <c r="AF61" s="16">
        <v>44568</v>
      </c>
      <c r="AG61" s="17" t="s">
        <v>3027</v>
      </c>
      <c r="AH61" s="178" t="s">
        <v>3362</v>
      </c>
    </row>
    <row r="62" spans="1:34" ht="14.25" customHeight="1" x14ac:dyDescent="0.25">
      <c r="A62" s="168" t="s">
        <v>3222</v>
      </c>
      <c r="B62" s="168" t="s">
        <v>26</v>
      </c>
      <c r="C62" s="168" t="s">
        <v>27</v>
      </c>
      <c r="D62" s="168" t="s">
        <v>28</v>
      </c>
      <c r="E62" s="168">
        <v>2021</v>
      </c>
      <c r="F62" s="168">
        <v>102</v>
      </c>
      <c r="G62" s="168" t="s">
        <v>3233</v>
      </c>
      <c r="H62" s="168">
        <v>2</v>
      </c>
      <c r="I62" s="168" t="s">
        <v>30</v>
      </c>
      <c r="J62" s="168" t="s">
        <v>1723</v>
      </c>
      <c r="K62" s="168" t="s">
        <v>32</v>
      </c>
      <c r="L62" s="168" t="s">
        <v>424</v>
      </c>
      <c r="M62" s="168" t="s">
        <v>3234</v>
      </c>
      <c r="N62" s="168" t="s">
        <v>2831</v>
      </c>
      <c r="O62" s="168" t="s">
        <v>2831</v>
      </c>
      <c r="P62" s="124"/>
      <c r="Q62" s="168" t="s">
        <v>3240</v>
      </c>
      <c r="R62" s="168" t="s">
        <v>3241</v>
      </c>
      <c r="S62" s="124" t="s">
        <v>3242</v>
      </c>
      <c r="T62" s="168" t="s">
        <v>3243</v>
      </c>
      <c r="U62" s="168">
        <v>1</v>
      </c>
      <c r="V62" s="168" t="s">
        <v>3239</v>
      </c>
      <c r="W62" s="168" t="s">
        <v>3111</v>
      </c>
      <c r="X62" s="168" t="s">
        <v>3244</v>
      </c>
      <c r="Y62" s="168" t="s">
        <v>42</v>
      </c>
      <c r="Z62" s="168" t="s">
        <v>1743</v>
      </c>
      <c r="AA62" s="182" t="s">
        <v>3260</v>
      </c>
      <c r="AB62" s="168" t="s">
        <v>3239</v>
      </c>
      <c r="AC62" s="19">
        <v>0</v>
      </c>
      <c r="AD62" s="19">
        <v>0</v>
      </c>
      <c r="AE62" s="103" t="s">
        <v>1743</v>
      </c>
      <c r="AF62" s="16">
        <v>44568</v>
      </c>
      <c r="AG62" s="17" t="s">
        <v>3027</v>
      </c>
      <c r="AH62" s="178" t="s">
        <v>3363</v>
      </c>
    </row>
    <row r="63" spans="1:34" s="15" customFormat="1" ht="14.25" customHeight="1" x14ac:dyDescent="0.25">
      <c r="A63" s="175" t="s">
        <v>3222</v>
      </c>
      <c r="B63" s="175" t="s">
        <v>26</v>
      </c>
      <c r="C63" s="175" t="s">
        <v>27</v>
      </c>
      <c r="D63" s="175" t="s">
        <v>28</v>
      </c>
      <c r="E63" s="175">
        <v>2021</v>
      </c>
      <c r="F63" s="175">
        <v>102</v>
      </c>
      <c r="G63" s="175" t="s">
        <v>2936</v>
      </c>
      <c r="H63" s="175">
        <v>1</v>
      </c>
      <c r="I63" s="175" t="s">
        <v>30</v>
      </c>
      <c r="J63" s="175" t="s">
        <v>1723</v>
      </c>
      <c r="K63" s="175" t="s">
        <v>32</v>
      </c>
      <c r="L63" s="175" t="s">
        <v>424</v>
      </c>
      <c r="M63" s="175" t="s">
        <v>3245</v>
      </c>
      <c r="N63" s="175" t="s">
        <v>2831</v>
      </c>
      <c r="O63" s="175"/>
      <c r="P63" s="124"/>
      <c r="Q63" s="175" t="s">
        <v>3246</v>
      </c>
      <c r="R63" s="175" t="s">
        <v>3247</v>
      </c>
      <c r="S63" s="124" t="s">
        <v>3248</v>
      </c>
      <c r="T63" s="175" t="s">
        <v>3249</v>
      </c>
      <c r="U63" s="175">
        <v>3</v>
      </c>
      <c r="V63" s="175" t="s">
        <v>3250</v>
      </c>
      <c r="W63" s="175" t="s">
        <v>3111</v>
      </c>
      <c r="X63" s="175" t="s">
        <v>3053</v>
      </c>
      <c r="Y63" s="175" t="s">
        <v>42</v>
      </c>
      <c r="Z63" s="175" t="s">
        <v>1743</v>
      </c>
      <c r="AA63" s="14" t="s">
        <v>2005</v>
      </c>
      <c r="AB63" s="17" t="s">
        <v>3250</v>
      </c>
      <c r="AC63" s="19">
        <v>100</v>
      </c>
      <c r="AD63" s="19">
        <v>100</v>
      </c>
      <c r="AE63" s="142" t="s">
        <v>43</v>
      </c>
      <c r="AF63" s="16">
        <v>44564</v>
      </c>
      <c r="AG63" s="17" t="s">
        <v>2812</v>
      </c>
      <c r="AH63" s="196" t="s">
        <v>3306</v>
      </c>
    </row>
    <row r="64" spans="1:34" s="15" customFormat="1" ht="14.25" customHeight="1" x14ac:dyDescent="0.25">
      <c r="A64" s="175" t="s">
        <v>3222</v>
      </c>
      <c r="B64" s="175" t="s">
        <v>26</v>
      </c>
      <c r="C64" s="175" t="s">
        <v>27</v>
      </c>
      <c r="D64" s="175" t="s">
        <v>28</v>
      </c>
      <c r="E64" s="175">
        <v>2021</v>
      </c>
      <c r="F64" s="175">
        <v>102</v>
      </c>
      <c r="G64" s="175" t="s">
        <v>2936</v>
      </c>
      <c r="H64" s="175">
        <v>2</v>
      </c>
      <c r="I64" s="175" t="s">
        <v>30</v>
      </c>
      <c r="J64" s="175" t="s">
        <v>1723</v>
      </c>
      <c r="K64" s="175" t="s">
        <v>32</v>
      </c>
      <c r="L64" s="175" t="s">
        <v>424</v>
      </c>
      <c r="M64" s="175" t="s">
        <v>3245</v>
      </c>
      <c r="N64" s="175" t="s">
        <v>2831</v>
      </c>
      <c r="O64" s="175"/>
      <c r="P64" s="124"/>
      <c r="Q64" s="175" t="s">
        <v>3246</v>
      </c>
      <c r="R64" s="175" t="s">
        <v>3251</v>
      </c>
      <c r="S64" s="124" t="s">
        <v>3252</v>
      </c>
      <c r="T64" s="175" t="s">
        <v>3252</v>
      </c>
      <c r="U64" s="175">
        <v>3</v>
      </c>
      <c r="V64" s="175" t="s">
        <v>307</v>
      </c>
      <c r="W64" s="175" t="s">
        <v>3111</v>
      </c>
      <c r="X64" s="175" t="s">
        <v>3053</v>
      </c>
      <c r="Y64" s="175" t="s">
        <v>42</v>
      </c>
      <c r="Z64" s="175" t="s">
        <v>1743</v>
      </c>
      <c r="AA64" s="17" t="s">
        <v>2809</v>
      </c>
      <c r="AB64" s="175" t="s">
        <v>307</v>
      </c>
      <c r="AC64" s="19">
        <v>100</v>
      </c>
      <c r="AD64" s="19">
        <v>100</v>
      </c>
      <c r="AE64" s="103" t="s">
        <v>43</v>
      </c>
      <c r="AF64" s="16">
        <v>44567</v>
      </c>
      <c r="AG64" s="17" t="s">
        <v>2984</v>
      </c>
      <c r="AH64" s="177" t="s">
        <v>3372</v>
      </c>
    </row>
    <row r="65" spans="1:34" s="15" customFormat="1" ht="14.25" customHeight="1" x14ac:dyDescent="0.25">
      <c r="A65" s="175" t="s">
        <v>3222</v>
      </c>
      <c r="B65" s="175" t="s">
        <v>26</v>
      </c>
      <c r="C65" s="175" t="s">
        <v>27</v>
      </c>
      <c r="D65" s="175" t="s">
        <v>28</v>
      </c>
      <c r="E65" s="175">
        <v>2021</v>
      </c>
      <c r="F65" s="175">
        <v>102</v>
      </c>
      <c r="G65" s="175" t="s">
        <v>2938</v>
      </c>
      <c r="H65" s="175">
        <v>1</v>
      </c>
      <c r="I65" s="175" t="s">
        <v>30</v>
      </c>
      <c r="J65" s="175" t="s">
        <v>1723</v>
      </c>
      <c r="K65" s="175" t="s">
        <v>32</v>
      </c>
      <c r="L65" s="175" t="s">
        <v>424</v>
      </c>
      <c r="M65" s="175" t="s">
        <v>3253</v>
      </c>
      <c r="N65" s="175" t="s">
        <v>2831</v>
      </c>
      <c r="O65" s="175" t="s">
        <v>2831</v>
      </c>
      <c r="P65" s="124"/>
      <c r="Q65" s="175" t="s">
        <v>3254</v>
      </c>
      <c r="R65" s="175" t="s">
        <v>3255</v>
      </c>
      <c r="S65" s="124" t="s">
        <v>3256</v>
      </c>
      <c r="T65" s="175" t="s">
        <v>3256</v>
      </c>
      <c r="U65" s="175">
        <v>6</v>
      </c>
      <c r="V65" s="175" t="s">
        <v>307</v>
      </c>
      <c r="W65" s="175" t="s">
        <v>3111</v>
      </c>
      <c r="X65" s="175" t="s">
        <v>3257</v>
      </c>
      <c r="Y65" s="175" t="s">
        <v>42</v>
      </c>
      <c r="Z65" s="175" t="s">
        <v>1743</v>
      </c>
      <c r="AA65" s="17" t="s">
        <v>2809</v>
      </c>
      <c r="AB65" s="175" t="s">
        <v>307</v>
      </c>
      <c r="AC65" s="19">
        <v>100</v>
      </c>
      <c r="AD65" s="19">
        <v>100</v>
      </c>
      <c r="AE65" s="103" t="s">
        <v>43</v>
      </c>
      <c r="AF65" s="16">
        <v>44567</v>
      </c>
      <c r="AG65" s="17" t="s">
        <v>2984</v>
      </c>
      <c r="AH65" s="177" t="s">
        <v>3365</v>
      </c>
    </row>
    <row r="66" spans="1:34" s="15" customFormat="1" ht="14.25" customHeight="1" x14ac:dyDescent="0.25">
      <c r="A66" s="175" t="s">
        <v>3222</v>
      </c>
      <c r="B66" s="175" t="s">
        <v>26</v>
      </c>
      <c r="C66" s="175" t="s">
        <v>27</v>
      </c>
      <c r="D66" s="175" t="s">
        <v>28</v>
      </c>
      <c r="E66" s="175">
        <v>2021</v>
      </c>
      <c r="F66" s="175">
        <v>102</v>
      </c>
      <c r="G66" s="175" t="s">
        <v>2938</v>
      </c>
      <c r="H66" s="175">
        <v>2</v>
      </c>
      <c r="I66" s="175" t="s">
        <v>30</v>
      </c>
      <c r="J66" s="175" t="s">
        <v>1723</v>
      </c>
      <c r="K66" s="175" t="s">
        <v>32</v>
      </c>
      <c r="L66" s="175" t="s">
        <v>424</v>
      </c>
      <c r="M66" s="175" t="s">
        <v>3253</v>
      </c>
      <c r="N66" s="175" t="s">
        <v>2831</v>
      </c>
      <c r="O66" s="175" t="s">
        <v>2831</v>
      </c>
      <c r="P66" s="124"/>
      <c r="Q66" s="175" t="s">
        <v>3258</v>
      </c>
      <c r="R66" s="175" t="s">
        <v>3259</v>
      </c>
      <c r="S66" s="124" t="s">
        <v>640</v>
      </c>
      <c r="T66" s="175" t="s">
        <v>640</v>
      </c>
      <c r="U66" s="175">
        <v>1</v>
      </c>
      <c r="V66" s="175" t="s">
        <v>307</v>
      </c>
      <c r="W66" s="175" t="s">
        <v>3111</v>
      </c>
      <c r="X66" s="175" t="s">
        <v>3053</v>
      </c>
      <c r="Y66" s="175" t="s">
        <v>42</v>
      </c>
      <c r="Z66" s="175" t="s">
        <v>1743</v>
      </c>
      <c r="AA66" s="17" t="s">
        <v>2809</v>
      </c>
      <c r="AB66" s="175" t="s">
        <v>307</v>
      </c>
      <c r="AC66" s="19">
        <v>100</v>
      </c>
      <c r="AD66" s="19">
        <v>100</v>
      </c>
      <c r="AE66" s="103" t="s">
        <v>43</v>
      </c>
      <c r="AF66" s="16">
        <v>44567</v>
      </c>
      <c r="AG66" s="17" t="s">
        <v>2984</v>
      </c>
      <c r="AH66" s="177" t="s">
        <v>3366</v>
      </c>
    </row>
    <row r="67" spans="1:34" s="15" customFormat="1" ht="14.25" customHeight="1" x14ac:dyDescent="0.25">
      <c r="A67" s="175" t="s">
        <v>3263</v>
      </c>
      <c r="B67" s="175" t="s">
        <v>26</v>
      </c>
      <c r="C67" s="175" t="s">
        <v>27</v>
      </c>
      <c r="D67" s="175" t="s">
        <v>28</v>
      </c>
      <c r="E67" s="175">
        <v>2021</v>
      </c>
      <c r="F67" s="175">
        <v>509</v>
      </c>
      <c r="G67" s="175" t="s">
        <v>2498</v>
      </c>
      <c r="H67" s="175">
        <v>1</v>
      </c>
      <c r="I67" s="175" t="s">
        <v>30</v>
      </c>
      <c r="J67" s="175" t="s">
        <v>1452</v>
      </c>
      <c r="K67" s="175" t="s">
        <v>1286</v>
      </c>
      <c r="L67" s="175" t="s">
        <v>2899</v>
      </c>
      <c r="M67" s="175" t="s">
        <v>3281</v>
      </c>
      <c r="N67" s="17" t="s">
        <v>2831</v>
      </c>
      <c r="O67" s="17" t="s">
        <v>2831</v>
      </c>
      <c r="P67" s="124" t="s">
        <v>2831</v>
      </c>
      <c r="Q67" s="175" t="s">
        <v>3264</v>
      </c>
      <c r="R67" s="175" t="s">
        <v>3265</v>
      </c>
      <c r="S67" s="124" t="s">
        <v>3266</v>
      </c>
      <c r="T67" s="175" t="s">
        <v>2102</v>
      </c>
      <c r="U67" s="175">
        <v>1</v>
      </c>
      <c r="V67" s="175" t="s">
        <v>3267</v>
      </c>
      <c r="W67" s="175" t="s">
        <v>3268</v>
      </c>
      <c r="X67" s="175" t="s">
        <v>3132</v>
      </c>
      <c r="Y67" s="175" t="s">
        <v>42</v>
      </c>
      <c r="Z67" s="175" t="s">
        <v>1743</v>
      </c>
      <c r="AA67" s="185" t="s">
        <v>3282</v>
      </c>
      <c r="AB67" s="175" t="s">
        <v>3267</v>
      </c>
      <c r="AC67" s="19">
        <v>0</v>
      </c>
      <c r="AD67" s="19">
        <v>0</v>
      </c>
      <c r="AE67" s="103" t="s">
        <v>1743</v>
      </c>
      <c r="AF67" s="16">
        <v>44564</v>
      </c>
      <c r="AG67" s="17" t="s">
        <v>2812</v>
      </c>
      <c r="AH67" s="177" t="s">
        <v>3304</v>
      </c>
    </row>
    <row r="68" spans="1:34" ht="14.25" customHeight="1" x14ac:dyDescent="0.25">
      <c r="A68" s="168" t="s">
        <v>3263</v>
      </c>
      <c r="B68" s="168" t="s">
        <v>26</v>
      </c>
      <c r="C68" s="168" t="s">
        <v>27</v>
      </c>
      <c r="D68" s="168" t="s">
        <v>28</v>
      </c>
      <c r="E68" s="168">
        <v>2021</v>
      </c>
      <c r="F68" s="168">
        <v>509</v>
      </c>
      <c r="G68" s="168" t="s">
        <v>2498</v>
      </c>
      <c r="H68" s="168">
        <v>2</v>
      </c>
      <c r="I68" s="168" t="s">
        <v>30</v>
      </c>
      <c r="J68" s="168" t="s">
        <v>1452</v>
      </c>
      <c r="K68" s="168" t="s">
        <v>1286</v>
      </c>
      <c r="L68" s="168" t="s">
        <v>2899</v>
      </c>
      <c r="M68" s="168" t="s">
        <v>3281</v>
      </c>
      <c r="N68" s="182" t="s">
        <v>2831</v>
      </c>
      <c r="O68" s="182" t="s">
        <v>2831</v>
      </c>
      <c r="P68" s="124" t="s">
        <v>2831</v>
      </c>
      <c r="Q68" s="168" t="s">
        <v>3264</v>
      </c>
      <c r="R68" s="168" t="s">
        <v>3269</v>
      </c>
      <c r="S68" s="124" t="s">
        <v>3270</v>
      </c>
      <c r="T68" s="168" t="s">
        <v>3271</v>
      </c>
      <c r="U68" s="168">
        <v>1</v>
      </c>
      <c r="V68" s="168" t="s">
        <v>3267</v>
      </c>
      <c r="W68" s="168" t="s">
        <v>3268</v>
      </c>
      <c r="X68" s="168" t="s">
        <v>3132</v>
      </c>
      <c r="Y68" s="168" t="s">
        <v>42</v>
      </c>
      <c r="Z68" s="168" t="s">
        <v>1743</v>
      </c>
      <c r="AA68" s="185" t="s">
        <v>3282</v>
      </c>
      <c r="AB68" s="168" t="s">
        <v>3267</v>
      </c>
      <c r="AC68" s="19">
        <v>0</v>
      </c>
      <c r="AD68" s="19">
        <v>0</v>
      </c>
      <c r="AE68" s="103" t="s">
        <v>1743</v>
      </c>
      <c r="AF68" s="16">
        <v>44564</v>
      </c>
      <c r="AG68" s="17" t="s">
        <v>2812</v>
      </c>
      <c r="AH68" s="177" t="s">
        <v>3304</v>
      </c>
    </row>
    <row r="69" spans="1:34" ht="14.25" customHeight="1" x14ac:dyDescent="0.25">
      <c r="A69" s="168" t="s">
        <v>3263</v>
      </c>
      <c r="B69" s="168" t="s">
        <v>26</v>
      </c>
      <c r="C69" s="168" t="s">
        <v>27</v>
      </c>
      <c r="D69" s="168" t="s">
        <v>28</v>
      </c>
      <c r="E69" s="168">
        <v>2021</v>
      </c>
      <c r="F69" s="168">
        <v>509</v>
      </c>
      <c r="G69" s="168" t="s">
        <v>2541</v>
      </c>
      <c r="H69" s="168">
        <v>1</v>
      </c>
      <c r="I69" s="168" t="s">
        <v>30</v>
      </c>
      <c r="J69" s="168" t="s">
        <v>1452</v>
      </c>
      <c r="K69" s="168" t="s">
        <v>1286</v>
      </c>
      <c r="L69" s="168" t="s">
        <v>2899</v>
      </c>
      <c r="M69" s="168" t="s">
        <v>3272</v>
      </c>
      <c r="N69" s="182" t="s">
        <v>2831</v>
      </c>
      <c r="O69" s="182" t="s">
        <v>2831</v>
      </c>
      <c r="P69" s="124" t="s">
        <v>2831</v>
      </c>
      <c r="Q69" s="168" t="s">
        <v>3273</v>
      </c>
      <c r="R69" s="168" t="s">
        <v>3274</v>
      </c>
      <c r="S69" s="124" t="s">
        <v>3275</v>
      </c>
      <c r="T69" s="168" t="s">
        <v>3271</v>
      </c>
      <c r="U69" s="168">
        <v>1</v>
      </c>
      <c r="V69" s="168" t="s">
        <v>3276</v>
      </c>
      <c r="W69" s="168" t="s">
        <v>3268</v>
      </c>
      <c r="X69" s="168" t="s">
        <v>3132</v>
      </c>
      <c r="Y69" s="168" t="s">
        <v>42</v>
      </c>
      <c r="Z69" s="168" t="s">
        <v>1743</v>
      </c>
      <c r="AA69" s="185" t="s">
        <v>3283</v>
      </c>
      <c r="AB69" s="168" t="s">
        <v>3276</v>
      </c>
      <c r="AC69" s="19">
        <v>0</v>
      </c>
      <c r="AD69" s="19">
        <v>0</v>
      </c>
      <c r="AE69" s="103" t="s">
        <v>1743</v>
      </c>
      <c r="AF69" s="16">
        <v>44564</v>
      </c>
      <c r="AG69" s="17" t="s">
        <v>2812</v>
      </c>
      <c r="AH69" s="177" t="s">
        <v>3304</v>
      </c>
    </row>
    <row r="70" spans="1:34" ht="14.25" customHeight="1" x14ac:dyDescent="0.25">
      <c r="A70" s="168" t="s">
        <v>3263</v>
      </c>
      <c r="B70" s="168" t="s">
        <v>26</v>
      </c>
      <c r="C70" s="168" t="s">
        <v>27</v>
      </c>
      <c r="D70" s="168" t="s">
        <v>28</v>
      </c>
      <c r="E70" s="168">
        <v>2021</v>
      </c>
      <c r="F70" s="168">
        <v>509</v>
      </c>
      <c r="G70" s="168" t="s">
        <v>2545</v>
      </c>
      <c r="H70" s="168">
        <v>1</v>
      </c>
      <c r="I70" s="168" t="s">
        <v>30</v>
      </c>
      <c r="J70" s="168" t="s">
        <v>1452</v>
      </c>
      <c r="K70" s="168" t="s">
        <v>1286</v>
      </c>
      <c r="L70" s="168" t="s">
        <v>2899</v>
      </c>
      <c r="M70" s="168" t="s">
        <v>3277</v>
      </c>
      <c r="N70" s="182" t="s">
        <v>2831</v>
      </c>
      <c r="O70" s="182" t="s">
        <v>2831</v>
      </c>
      <c r="P70" s="124" t="s">
        <v>2831</v>
      </c>
      <c r="Q70" s="168" t="s">
        <v>3278</v>
      </c>
      <c r="R70" s="168" t="s">
        <v>3274</v>
      </c>
      <c r="S70" s="124" t="s">
        <v>3279</v>
      </c>
      <c r="T70" s="168" t="s">
        <v>3280</v>
      </c>
      <c r="U70" s="168">
        <v>1</v>
      </c>
      <c r="V70" s="168" t="s">
        <v>3276</v>
      </c>
      <c r="W70" s="168" t="s">
        <v>3268</v>
      </c>
      <c r="X70" s="168" t="s">
        <v>3132</v>
      </c>
      <c r="Y70" s="168" t="s">
        <v>42</v>
      </c>
      <c r="Z70" s="168" t="s">
        <v>1743</v>
      </c>
      <c r="AA70" s="185" t="s">
        <v>3283</v>
      </c>
      <c r="AB70" s="168" t="s">
        <v>3276</v>
      </c>
      <c r="AC70" s="19">
        <v>0</v>
      </c>
      <c r="AD70" s="19">
        <v>0</v>
      </c>
      <c r="AE70" s="103" t="s">
        <v>1743</v>
      </c>
      <c r="AF70" s="16">
        <v>44564</v>
      </c>
      <c r="AG70" s="17" t="s">
        <v>2812</v>
      </c>
      <c r="AH70" s="177" t="s">
        <v>3304</v>
      </c>
    </row>
    <row r="71" spans="1:34" ht="14.25" customHeight="1" x14ac:dyDescent="0.25">
      <c r="A71" s="168" t="s">
        <v>3308</v>
      </c>
      <c r="B71" s="168" t="s">
        <v>26</v>
      </c>
      <c r="C71" s="168" t="s">
        <v>27</v>
      </c>
      <c r="D71" s="168" t="s">
        <v>28</v>
      </c>
      <c r="E71" s="168">
        <v>2021</v>
      </c>
      <c r="F71" s="168">
        <v>107</v>
      </c>
      <c r="G71" s="168" t="s">
        <v>2325</v>
      </c>
      <c r="H71" s="168">
        <v>1</v>
      </c>
      <c r="I71" s="168" t="s">
        <v>30</v>
      </c>
      <c r="J71" s="168" t="s">
        <v>1723</v>
      </c>
      <c r="K71" s="168" t="s">
        <v>32</v>
      </c>
      <c r="L71" s="168" t="s">
        <v>424</v>
      </c>
      <c r="M71" s="168" t="s">
        <v>3309</v>
      </c>
      <c r="N71" s="175" t="s">
        <v>2831</v>
      </c>
      <c r="O71" s="182" t="s">
        <v>2831</v>
      </c>
      <c r="P71" s="124"/>
      <c r="Q71" s="182" t="s">
        <v>3310</v>
      </c>
      <c r="R71" s="182" t="s">
        <v>3311</v>
      </c>
      <c r="S71" s="124" t="s">
        <v>3312</v>
      </c>
      <c r="T71" s="168" t="s">
        <v>3313</v>
      </c>
      <c r="U71" s="168">
        <v>1</v>
      </c>
      <c r="V71" s="124" t="s">
        <v>2740</v>
      </c>
      <c r="W71" s="168" t="s">
        <v>3314</v>
      </c>
      <c r="X71" s="168" t="s">
        <v>3315</v>
      </c>
      <c r="Y71" s="168" t="s">
        <v>42</v>
      </c>
      <c r="Z71" s="168" t="s">
        <v>1743</v>
      </c>
      <c r="AA71" s="17" t="s">
        <v>2804</v>
      </c>
      <c r="AB71" s="124" t="s">
        <v>2740</v>
      </c>
      <c r="AC71" s="19">
        <v>0</v>
      </c>
      <c r="AD71" s="19">
        <v>0</v>
      </c>
      <c r="AE71" s="103" t="s">
        <v>1743</v>
      </c>
      <c r="AF71" s="16"/>
      <c r="AG71" s="17"/>
      <c r="AH71" s="177"/>
    </row>
    <row r="72" spans="1:34" ht="14.25" customHeight="1" x14ac:dyDescent="0.25">
      <c r="A72" s="168" t="s">
        <v>3308</v>
      </c>
      <c r="B72" s="168" t="s">
        <v>26</v>
      </c>
      <c r="C72" s="168" t="s">
        <v>27</v>
      </c>
      <c r="D72" s="168" t="s">
        <v>28</v>
      </c>
      <c r="E72" s="168">
        <v>2021</v>
      </c>
      <c r="F72" s="168">
        <v>107</v>
      </c>
      <c r="G72" s="168" t="s">
        <v>2325</v>
      </c>
      <c r="H72" s="168">
        <v>2</v>
      </c>
      <c r="I72" s="168" t="s">
        <v>30</v>
      </c>
      <c r="J72" s="168" t="s">
        <v>1723</v>
      </c>
      <c r="K72" s="168" t="s">
        <v>32</v>
      </c>
      <c r="L72" s="168" t="s">
        <v>424</v>
      </c>
      <c r="M72" s="168" t="s">
        <v>3309</v>
      </c>
      <c r="N72" s="175" t="s">
        <v>2831</v>
      </c>
      <c r="O72" s="182" t="s">
        <v>2831</v>
      </c>
      <c r="P72" s="124"/>
      <c r="Q72" s="182" t="s">
        <v>3310</v>
      </c>
      <c r="R72" s="182" t="s">
        <v>3316</v>
      </c>
      <c r="S72" s="124" t="s">
        <v>918</v>
      </c>
      <c r="T72" s="168" t="s">
        <v>3317</v>
      </c>
      <c r="U72" s="168">
        <v>1</v>
      </c>
      <c r="V72" s="124" t="s">
        <v>2740</v>
      </c>
      <c r="W72" s="168" t="s">
        <v>3314</v>
      </c>
      <c r="X72" s="168" t="s">
        <v>3315</v>
      </c>
      <c r="Y72" s="168" t="s">
        <v>42</v>
      </c>
      <c r="Z72" s="168" t="s">
        <v>1743</v>
      </c>
      <c r="AA72" s="17" t="s">
        <v>2804</v>
      </c>
      <c r="AB72" s="124" t="s">
        <v>2740</v>
      </c>
      <c r="AC72" s="19">
        <v>0</v>
      </c>
      <c r="AD72" s="19">
        <v>0</v>
      </c>
      <c r="AE72" s="103" t="s">
        <v>1743</v>
      </c>
      <c r="AF72" s="16"/>
      <c r="AG72" s="17"/>
      <c r="AH72" s="177"/>
    </row>
    <row r="73" spans="1:34" ht="14.25" customHeight="1" x14ac:dyDescent="0.25">
      <c r="A73" s="168" t="s">
        <v>3308</v>
      </c>
      <c r="B73" s="168" t="s">
        <v>26</v>
      </c>
      <c r="C73" s="168" t="s">
        <v>27</v>
      </c>
      <c r="D73" s="168" t="s">
        <v>28</v>
      </c>
      <c r="E73" s="168">
        <v>2021</v>
      </c>
      <c r="F73" s="168">
        <v>107</v>
      </c>
      <c r="G73" s="168" t="s">
        <v>2325</v>
      </c>
      <c r="H73" s="168">
        <v>3</v>
      </c>
      <c r="I73" s="168" t="s">
        <v>30</v>
      </c>
      <c r="J73" s="168" t="s">
        <v>1723</v>
      </c>
      <c r="K73" s="168" t="s">
        <v>32</v>
      </c>
      <c r="L73" s="168" t="s">
        <v>424</v>
      </c>
      <c r="M73" s="168" t="s">
        <v>3309</v>
      </c>
      <c r="N73" s="175" t="s">
        <v>2831</v>
      </c>
      <c r="O73" s="182" t="s">
        <v>2831</v>
      </c>
      <c r="P73" s="124"/>
      <c r="Q73" s="182" t="s">
        <v>3310</v>
      </c>
      <c r="R73" s="182" t="s">
        <v>3318</v>
      </c>
      <c r="S73" s="124" t="s">
        <v>3312</v>
      </c>
      <c r="T73" s="168" t="s">
        <v>3313</v>
      </c>
      <c r="U73" s="168">
        <v>1</v>
      </c>
      <c r="V73" s="124" t="s">
        <v>2740</v>
      </c>
      <c r="W73" s="168" t="s">
        <v>3314</v>
      </c>
      <c r="X73" s="168" t="s">
        <v>3319</v>
      </c>
      <c r="Y73" s="168" t="s">
        <v>42</v>
      </c>
      <c r="Z73" s="168" t="s">
        <v>1743</v>
      </c>
      <c r="AA73" s="17" t="s">
        <v>2804</v>
      </c>
      <c r="AB73" s="124" t="s">
        <v>2740</v>
      </c>
      <c r="AC73" s="19">
        <v>0</v>
      </c>
      <c r="AD73" s="19">
        <v>0</v>
      </c>
      <c r="AE73" s="103" t="s">
        <v>1743</v>
      </c>
      <c r="AF73" s="16"/>
      <c r="AG73" s="17"/>
      <c r="AH73" s="177"/>
    </row>
    <row r="74" spans="1:34" ht="14.25" customHeight="1" x14ac:dyDescent="0.25">
      <c r="A74" s="168" t="s">
        <v>3308</v>
      </c>
      <c r="B74" s="168" t="s">
        <v>26</v>
      </c>
      <c r="C74" s="168" t="s">
        <v>27</v>
      </c>
      <c r="D74" s="168" t="s">
        <v>28</v>
      </c>
      <c r="E74" s="168">
        <v>2021</v>
      </c>
      <c r="F74" s="168">
        <v>107</v>
      </c>
      <c r="G74" s="168" t="s">
        <v>3141</v>
      </c>
      <c r="H74" s="168">
        <v>1</v>
      </c>
      <c r="I74" s="168" t="s">
        <v>30</v>
      </c>
      <c r="J74" s="168" t="s">
        <v>1723</v>
      </c>
      <c r="K74" s="168" t="s">
        <v>32</v>
      </c>
      <c r="L74" s="168" t="s">
        <v>424</v>
      </c>
      <c r="M74" s="168" t="s">
        <v>3320</v>
      </c>
      <c r="N74" s="175" t="s">
        <v>2831</v>
      </c>
      <c r="O74" s="175"/>
      <c r="P74" s="124"/>
      <c r="Q74" s="182" t="s">
        <v>3321</v>
      </c>
      <c r="R74" s="182" t="s">
        <v>3322</v>
      </c>
      <c r="S74" s="124" t="s">
        <v>3323</v>
      </c>
      <c r="T74" s="168" t="s">
        <v>3323</v>
      </c>
      <c r="U74" s="168">
        <v>1</v>
      </c>
      <c r="V74" s="124" t="s">
        <v>2740</v>
      </c>
      <c r="W74" s="168" t="s">
        <v>3314</v>
      </c>
      <c r="X74" s="168" t="s">
        <v>3096</v>
      </c>
      <c r="Y74" s="168" t="s">
        <v>42</v>
      </c>
      <c r="Z74" s="168" t="s">
        <v>1743</v>
      </c>
      <c r="AA74" s="17" t="s">
        <v>2804</v>
      </c>
      <c r="AB74" s="124" t="s">
        <v>2740</v>
      </c>
      <c r="AC74" s="19">
        <v>0</v>
      </c>
      <c r="AD74" s="19">
        <v>0</v>
      </c>
      <c r="AE74" s="103" t="s">
        <v>1743</v>
      </c>
      <c r="AF74" s="16"/>
      <c r="AG74" s="17"/>
      <c r="AH74" s="177"/>
    </row>
    <row r="75" spans="1:34" ht="14.25" customHeight="1" x14ac:dyDescent="0.25">
      <c r="A75" s="168" t="s">
        <v>3308</v>
      </c>
      <c r="B75" s="168" t="s">
        <v>26</v>
      </c>
      <c r="C75" s="168" t="s">
        <v>27</v>
      </c>
      <c r="D75" s="168" t="s">
        <v>28</v>
      </c>
      <c r="E75" s="168">
        <v>2021</v>
      </c>
      <c r="F75" s="168">
        <v>107</v>
      </c>
      <c r="G75" s="168" t="s">
        <v>3141</v>
      </c>
      <c r="H75" s="168">
        <v>2</v>
      </c>
      <c r="I75" s="168" t="s">
        <v>30</v>
      </c>
      <c r="J75" s="168" t="s">
        <v>1723</v>
      </c>
      <c r="K75" s="168" t="s">
        <v>32</v>
      </c>
      <c r="L75" s="168" t="s">
        <v>424</v>
      </c>
      <c r="M75" s="168" t="s">
        <v>3320</v>
      </c>
      <c r="N75" s="175" t="s">
        <v>2831</v>
      </c>
      <c r="O75" s="175"/>
      <c r="P75" s="124"/>
      <c r="Q75" s="182" t="s">
        <v>3321</v>
      </c>
      <c r="R75" s="182" t="s">
        <v>3324</v>
      </c>
      <c r="S75" s="124" t="s">
        <v>3325</v>
      </c>
      <c r="T75" s="168" t="s">
        <v>3326</v>
      </c>
      <c r="U75" s="168">
        <v>1</v>
      </c>
      <c r="V75" s="124" t="s">
        <v>2740</v>
      </c>
      <c r="W75" s="168" t="s">
        <v>3327</v>
      </c>
      <c r="X75" s="168" t="s">
        <v>3319</v>
      </c>
      <c r="Y75" s="168" t="s">
        <v>42</v>
      </c>
      <c r="Z75" s="168" t="s">
        <v>1743</v>
      </c>
      <c r="AA75" s="17" t="s">
        <v>2804</v>
      </c>
      <c r="AB75" s="124" t="s">
        <v>2740</v>
      </c>
      <c r="AC75" s="19">
        <v>0</v>
      </c>
      <c r="AD75" s="19">
        <v>0</v>
      </c>
      <c r="AE75" s="103" t="s">
        <v>1743</v>
      </c>
      <c r="AF75" s="16"/>
      <c r="AG75" s="17"/>
      <c r="AH75" s="177"/>
    </row>
    <row r="76" spans="1:34" ht="14.25" customHeight="1" x14ac:dyDescent="0.25">
      <c r="A76" s="168" t="s">
        <v>3308</v>
      </c>
      <c r="B76" s="168" t="s">
        <v>26</v>
      </c>
      <c r="C76" s="168" t="s">
        <v>27</v>
      </c>
      <c r="D76" s="168" t="s">
        <v>28</v>
      </c>
      <c r="E76" s="168">
        <v>2021</v>
      </c>
      <c r="F76" s="168">
        <v>107</v>
      </c>
      <c r="G76" s="168" t="s">
        <v>3328</v>
      </c>
      <c r="H76" s="168">
        <v>1</v>
      </c>
      <c r="I76" s="168" t="s">
        <v>30</v>
      </c>
      <c r="J76" s="168" t="s">
        <v>1723</v>
      </c>
      <c r="K76" s="168" t="s">
        <v>32</v>
      </c>
      <c r="L76" s="168" t="s">
        <v>424</v>
      </c>
      <c r="M76" s="168" t="s">
        <v>3329</v>
      </c>
      <c r="N76" s="175" t="s">
        <v>2831</v>
      </c>
      <c r="O76" s="182" t="s">
        <v>2831</v>
      </c>
      <c r="P76" s="124"/>
      <c r="Q76" s="182" t="s">
        <v>3330</v>
      </c>
      <c r="R76" s="182" t="s">
        <v>3331</v>
      </c>
      <c r="S76" s="124" t="s">
        <v>3332</v>
      </c>
      <c r="T76" s="168" t="s">
        <v>3333</v>
      </c>
      <c r="U76" s="168">
        <v>1</v>
      </c>
      <c r="V76" s="124" t="s">
        <v>2740</v>
      </c>
      <c r="W76" s="168" t="s">
        <v>3314</v>
      </c>
      <c r="X76" s="168" t="s">
        <v>3315</v>
      </c>
      <c r="Y76" s="168" t="s">
        <v>42</v>
      </c>
      <c r="Z76" s="168" t="s">
        <v>1743</v>
      </c>
      <c r="AA76" s="17" t="s">
        <v>2804</v>
      </c>
      <c r="AB76" s="124" t="s">
        <v>2740</v>
      </c>
      <c r="AC76" s="19">
        <v>0</v>
      </c>
      <c r="AD76" s="19">
        <v>0</v>
      </c>
      <c r="AE76" s="103" t="s">
        <v>1743</v>
      </c>
      <c r="AF76" s="16"/>
      <c r="AG76" s="17"/>
      <c r="AH76" s="177"/>
    </row>
    <row r="77" spans="1:34" ht="14.25" customHeight="1" x14ac:dyDescent="0.25">
      <c r="A77" s="168" t="s">
        <v>3308</v>
      </c>
      <c r="B77" s="168" t="s">
        <v>26</v>
      </c>
      <c r="C77" s="168" t="s">
        <v>27</v>
      </c>
      <c r="D77" s="168" t="s">
        <v>28</v>
      </c>
      <c r="E77" s="168">
        <v>2021</v>
      </c>
      <c r="F77" s="168">
        <v>107</v>
      </c>
      <c r="G77" s="168" t="s">
        <v>3334</v>
      </c>
      <c r="H77" s="168">
        <v>1</v>
      </c>
      <c r="I77" s="168" t="s">
        <v>30</v>
      </c>
      <c r="J77" s="168" t="s">
        <v>1723</v>
      </c>
      <c r="K77" s="168" t="s">
        <v>32</v>
      </c>
      <c r="L77" s="168" t="s">
        <v>424</v>
      </c>
      <c r="M77" s="168" t="s">
        <v>3335</v>
      </c>
      <c r="N77" s="175" t="s">
        <v>2831</v>
      </c>
      <c r="O77" s="175"/>
      <c r="P77" s="124"/>
      <c r="Q77" s="182" t="s">
        <v>3336</v>
      </c>
      <c r="R77" s="182" t="s">
        <v>3337</v>
      </c>
      <c r="S77" s="124" t="s">
        <v>3338</v>
      </c>
      <c r="T77" s="168" t="s">
        <v>3339</v>
      </c>
      <c r="U77" s="168">
        <v>2</v>
      </c>
      <c r="V77" s="124" t="s">
        <v>2740</v>
      </c>
      <c r="W77" s="168" t="s">
        <v>3314</v>
      </c>
      <c r="X77" s="168" t="s">
        <v>3319</v>
      </c>
      <c r="Y77" s="168" t="s">
        <v>42</v>
      </c>
      <c r="Z77" s="168" t="s">
        <v>1743</v>
      </c>
      <c r="AA77" s="17" t="s">
        <v>2804</v>
      </c>
      <c r="AB77" s="124" t="s">
        <v>2740</v>
      </c>
      <c r="AC77" s="19">
        <v>0</v>
      </c>
      <c r="AD77" s="19">
        <v>0</v>
      </c>
      <c r="AE77" s="103" t="s">
        <v>1743</v>
      </c>
      <c r="AF77" s="16"/>
      <c r="AG77" s="17"/>
      <c r="AH77" s="177"/>
    </row>
    <row r="78" spans="1:34" ht="14.25" customHeight="1" x14ac:dyDescent="0.25">
      <c r="A78" s="168" t="s">
        <v>3308</v>
      </c>
      <c r="B78" s="168" t="s">
        <v>26</v>
      </c>
      <c r="C78" s="168" t="s">
        <v>27</v>
      </c>
      <c r="D78" s="168" t="s">
        <v>28</v>
      </c>
      <c r="E78" s="168">
        <v>2021</v>
      </c>
      <c r="F78" s="168">
        <v>107</v>
      </c>
      <c r="G78" s="168" t="s">
        <v>3334</v>
      </c>
      <c r="H78" s="168">
        <v>2</v>
      </c>
      <c r="I78" s="168" t="s">
        <v>30</v>
      </c>
      <c r="J78" s="168" t="s">
        <v>1723</v>
      </c>
      <c r="K78" s="168" t="s">
        <v>32</v>
      </c>
      <c r="L78" s="168" t="s">
        <v>424</v>
      </c>
      <c r="M78" s="168" t="s">
        <v>3335</v>
      </c>
      <c r="N78" s="175" t="s">
        <v>2831</v>
      </c>
      <c r="O78" s="175"/>
      <c r="P78" s="124"/>
      <c r="Q78" s="182" t="s">
        <v>3336</v>
      </c>
      <c r="R78" s="182" t="s">
        <v>3340</v>
      </c>
      <c r="S78" s="124" t="s">
        <v>3341</v>
      </c>
      <c r="T78" s="168" t="s">
        <v>3342</v>
      </c>
      <c r="U78" s="168">
        <v>1</v>
      </c>
      <c r="V78" s="124" t="s">
        <v>2740</v>
      </c>
      <c r="W78" s="168" t="s">
        <v>3314</v>
      </c>
      <c r="X78" s="168" t="s">
        <v>3319</v>
      </c>
      <c r="Y78" s="168" t="s">
        <v>42</v>
      </c>
      <c r="Z78" s="168" t="s">
        <v>1743</v>
      </c>
      <c r="AA78" s="17" t="s">
        <v>2804</v>
      </c>
      <c r="AB78" s="124" t="s">
        <v>2740</v>
      </c>
      <c r="AC78" s="19">
        <v>0</v>
      </c>
      <c r="AD78" s="19">
        <v>0</v>
      </c>
      <c r="AE78" s="103" t="s">
        <v>1743</v>
      </c>
      <c r="AF78" s="16"/>
      <c r="AG78" s="17"/>
      <c r="AH78" s="177"/>
    </row>
    <row r="79" spans="1:34" ht="14.25" customHeight="1" x14ac:dyDescent="0.25">
      <c r="A79" s="168" t="s">
        <v>3308</v>
      </c>
      <c r="B79" s="168" t="s">
        <v>26</v>
      </c>
      <c r="C79" s="168" t="s">
        <v>27</v>
      </c>
      <c r="D79" s="168" t="s">
        <v>28</v>
      </c>
      <c r="E79" s="168">
        <v>2021</v>
      </c>
      <c r="F79" s="168">
        <v>107</v>
      </c>
      <c r="G79" s="168" t="s">
        <v>3343</v>
      </c>
      <c r="H79" s="168">
        <v>1</v>
      </c>
      <c r="I79" s="168" t="s">
        <v>30</v>
      </c>
      <c r="J79" s="168" t="s">
        <v>1723</v>
      </c>
      <c r="K79" s="168" t="s">
        <v>32</v>
      </c>
      <c r="L79" s="168" t="s">
        <v>424</v>
      </c>
      <c r="M79" s="168" t="s">
        <v>3344</v>
      </c>
      <c r="N79" s="175" t="s">
        <v>2831</v>
      </c>
      <c r="O79" s="175"/>
      <c r="P79" s="124"/>
      <c r="Q79" s="182" t="s">
        <v>3345</v>
      </c>
      <c r="R79" s="182" t="s">
        <v>3346</v>
      </c>
      <c r="S79" s="124" t="s">
        <v>3347</v>
      </c>
      <c r="T79" s="168" t="s">
        <v>3348</v>
      </c>
      <c r="U79" s="168">
        <v>1</v>
      </c>
      <c r="V79" s="124" t="s">
        <v>2740</v>
      </c>
      <c r="W79" s="168" t="s">
        <v>3314</v>
      </c>
      <c r="X79" s="168" t="s">
        <v>3319</v>
      </c>
      <c r="Y79" s="168" t="s">
        <v>42</v>
      </c>
      <c r="Z79" s="168" t="s">
        <v>1743</v>
      </c>
      <c r="AA79" s="17" t="s">
        <v>2804</v>
      </c>
      <c r="AB79" s="124" t="s">
        <v>2740</v>
      </c>
      <c r="AC79" s="19">
        <v>0</v>
      </c>
      <c r="AD79" s="19">
        <v>0</v>
      </c>
      <c r="AE79" s="103" t="s">
        <v>1743</v>
      </c>
      <c r="AF79" s="16"/>
      <c r="AG79" s="17"/>
      <c r="AH79" s="177"/>
    </row>
    <row r="80" spans="1:34" ht="14.25" customHeight="1" x14ac:dyDescent="0.25">
      <c r="A80" s="168" t="s">
        <v>3308</v>
      </c>
      <c r="B80" s="168" t="s">
        <v>26</v>
      </c>
      <c r="C80" s="168" t="s">
        <v>27</v>
      </c>
      <c r="D80" s="168" t="s">
        <v>28</v>
      </c>
      <c r="E80" s="168">
        <v>2021</v>
      </c>
      <c r="F80" s="168">
        <v>107</v>
      </c>
      <c r="G80" s="168" t="s">
        <v>3349</v>
      </c>
      <c r="H80" s="168">
        <v>1</v>
      </c>
      <c r="I80" s="168" t="s">
        <v>30</v>
      </c>
      <c r="J80" s="168" t="s">
        <v>1723</v>
      </c>
      <c r="K80" s="168" t="s">
        <v>32</v>
      </c>
      <c r="L80" s="168" t="s">
        <v>424</v>
      </c>
      <c r="M80" s="168" t="s">
        <v>3350</v>
      </c>
      <c r="N80" s="175" t="s">
        <v>2831</v>
      </c>
      <c r="O80" s="182" t="s">
        <v>2831</v>
      </c>
      <c r="P80" s="124"/>
      <c r="Q80" s="182" t="s">
        <v>3351</v>
      </c>
      <c r="R80" s="182" t="s">
        <v>3352</v>
      </c>
      <c r="S80" s="124" t="s">
        <v>3353</v>
      </c>
      <c r="T80" s="168" t="s">
        <v>3354</v>
      </c>
      <c r="U80" s="168">
        <v>1</v>
      </c>
      <c r="V80" s="124" t="s">
        <v>3355</v>
      </c>
      <c r="W80" s="168" t="s">
        <v>3314</v>
      </c>
      <c r="X80" s="168" t="s">
        <v>3356</v>
      </c>
      <c r="Y80" s="168" t="s">
        <v>42</v>
      </c>
      <c r="Z80" s="168" t="s">
        <v>1743</v>
      </c>
      <c r="AA80" s="185" t="s">
        <v>3357</v>
      </c>
      <c r="AB80" s="124" t="s">
        <v>3355</v>
      </c>
      <c r="AC80" s="19">
        <v>0</v>
      </c>
      <c r="AD80" s="19">
        <v>0</v>
      </c>
      <c r="AE80" s="103" t="s">
        <v>1743</v>
      </c>
      <c r="AF80" s="16"/>
      <c r="AG80" s="17"/>
      <c r="AH80" s="177"/>
    </row>
  </sheetData>
  <autoFilter ref="A2:AH80" xr:uid="{00000000-0009-0000-0000-000002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topLeftCell="A13" zoomScaleNormal="100" workbookViewId="0">
      <selection activeCell="B18" sqref="B18:B20"/>
    </sheetView>
  </sheetViews>
  <sheetFormatPr baseColWidth="10" defaultRowHeight="15" x14ac:dyDescent="0.25"/>
  <cols>
    <col min="1" max="1" width="11.42578125" customWidth="1"/>
    <col min="2" max="2" width="32" customWidth="1"/>
    <col min="3" max="3" width="23.85546875" customWidth="1"/>
  </cols>
  <sheetData>
    <row r="1" spans="1:8" ht="23.25" hidden="1" x14ac:dyDescent="0.35">
      <c r="A1" s="200">
        <v>2020</v>
      </c>
      <c r="B1" s="201"/>
      <c r="C1" s="201"/>
      <c r="D1" s="201"/>
      <c r="E1" s="201"/>
      <c r="F1" s="201"/>
      <c r="G1" s="201"/>
      <c r="H1" s="202"/>
    </row>
    <row r="2" spans="1:8" ht="15" hidden="1" customHeight="1" x14ac:dyDescent="0.25">
      <c r="A2" s="214" t="s">
        <v>12</v>
      </c>
      <c r="B2" s="215" t="s">
        <v>2882</v>
      </c>
      <c r="C2" s="216" t="s">
        <v>13</v>
      </c>
      <c r="D2" s="207" t="s">
        <v>2883</v>
      </c>
      <c r="E2" s="209" t="s">
        <v>2884</v>
      </c>
      <c r="F2" s="210"/>
      <c r="G2" s="211"/>
      <c r="H2" s="203" t="s">
        <v>2907</v>
      </c>
    </row>
    <row r="3" spans="1:8" hidden="1" x14ac:dyDescent="0.25">
      <c r="A3" s="214"/>
      <c r="B3" s="215"/>
      <c r="C3" s="216"/>
      <c r="D3" s="208"/>
      <c r="E3" s="102" t="s">
        <v>2887</v>
      </c>
      <c r="F3" s="102" t="s">
        <v>2888</v>
      </c>
      <c r="G3" s="102" t="s">
        <v>2889</v>
      </c>
      <c r="H3" s="204"/>
    </row>
    <row r="4" spans="1:8" ht="39.75" hidden="1" customHeight="1" x14ac:dyDescent="0.25">
      <c r="A4" s="205" t="s">
        <v>2905</v>
      </c>
      <c r="B4" s="206" t="s">
        <v>2891</v>
      </c>
      <c r="C4" s="97" t="s">
        <v>68</v>
      </c>
      <c r="D4" s="72">
        <v>0.15</v>
      </c>
      <c r="E4" s="128">
        <v>0.87</v>
      </c>
      <c r="F4" s="128">
        <v>0.85</v>
      </c>
      <c r="G4" s="128"/>
      <c r="H4" s="148">
        <f>+AVERAGE(E4,F4)</f>
        <v>0.86</v>
      </c>
    </row>
    <row r="5" spans="1:8" ht="50.25" hidden="1" customHeight="1" x14ac:dyDescent="0.25">
      <c r="A5" s="205"/>
      <c r="B5" s="206"/>
      <c r="C5" s="97" t="s">
        <v>2893</v>
      </c>
      <c r="D5" s="72">
        <v>0.1</v>
      </c>
      <c r="E5" s="128">
        <v>0.92</v>
      </c>
      <c r="F5" s="129">
        <v>0.89</v>
      </c>
      <c r="G5" s="128"/>
      <c r="H5" s="148">
        <f>+AVERAGE(E5,F5)</f>
        <v>0.90500000000000003</v>
      </c>
    </row>
    <row r="6" spans="1:8" ht="47.25" hidden="1" customHeight="1" x14ac:dyDescent="0.25">
      <c r="A6" s="205"/>
      <c r="B6" s="206"/>
      <c r="C6" s="97" t="s">
        <v>424</v>
      </c>
      <c r="D6" s="72">
        <v>0.75</v>
      </c>
      <c r="E6" s="128">
        <v>0.87</v>
      </c>
      <c r="F6" s="128"/>
      <c r="G6" s="128">
        <v>0.9</v>
      </c>
      <c r="H6" s="149">
        <f>+AVERAGE(E6,G6)</f>
        <v>0.88500000000000001</v>
      </c>
    </row>
    <row r="7" spans="1:8" ht="129.75" hidden="1" customHeight="1" x14ac:dyDescent="0.25">
      <c r="A7" s="150" t="s">
        <v>2894</v>
      </c>
      <c r="B7" s="145" t="s">
        <v>2895</v>
      </c>
      <c r="C7" s="127" t="s">
        <v>2896</v>
      </c>
      <c r="D7" s="72">
        <v>1</v>
      </c>
      <c r="E7" s="128">
        <v>0.89</v>
      </c>
      <c r="F7" s="128">
        <v>0.98</v>
      </c>
      <c r="G7" s="128"/>
      <c r="H7" s="148">
        <f>+AVERAGE(E7,F7)</f>
        <v>0.93500000000000005</v>
      </c>
    </row>
    <row r="8" spans="1:8" ht="45" hidden="1" customHeight="1" x14ac:dyDescent="0.25">
      <c r="A8" s="205" t="s">
        <v>2908</v>
      </c>
      <c r="B8" s="206" t="s">
        <v>2898</v>
      </c>
      <c r="C8" s="97" t="s">
        <v>1287</v>
      </c>
      <c r="D8" s="72">
        <v>0.6</v>
      </c>
      <c r="E8" s="128">
        <v>0.75</v>
      </c>
      <c r="F8" s="128"/>
      <c r="G8" s="128"/>
      <c r="H8" s="149">
        <f>+E8</f>
        <v>0.75</v>
      </c>
    </row>
    <row r="9" spans="1:8" ht="56.25" hidden="1" customHeight="1" x14ac:dyDescent="0.25">
      <c r="A9" s="205"/>
      <c r="B9" s="206"/>
      <c r="C9" s="97" t="s">
        <v>2906</v>
      </c>
      <c r="D9" s="72">
        <v>0.1</v>
      </c>
      <c r="E9" s="128">
        <v>0.77500000000000002</v>
      </c>
      <c r="F9" s="128">
        <v>0.81699999999999995</v>
      </c>
      <c r="G9" s="128"/>
      <c r="H9" s="148">
        <f>+AVERAGE(E9,F9)</f>
        <v>0.79600000000000004</v>
      </c>
    </row>
    <row r="10" spans="1:8" ht="55.5" hidden="1" customHeight="1" x14ac:dyDescent="0.25">
      <c r="A10" s="205"/>
      <c r="B10" s="206"/>
      <c r="C10" s="97" t="s">
        <v>2899</v>
      </c>
      <c r="D10" s="72">
        <v>0.1</v>
      </c>
      <c r="E10" s="128" t="s">
        <v>33</v>
      </c>
      <c r="F10" s="128"/>
      <c r="G10" s="128"/>
      <c r="H10" s="149" t="s">
        <v>33</v>
      </c>
    </row>
    <row r="11" spans="1:8" ht="57" hidden="1" customHeight="1" thickBot="1" x14ac:dyDescent="0.3">
      <c r="A11" s="212"/>
      <c r="B11" s="213"/>
      <c r="C11" s="151" t="s">
        <v>926</v>
      </c>
      <c r="D11" s="152">
        <v>0.2</v>
      </c>
      <c r="E11" s="153">
        <v>0.76400000000000001</v>
      </c>
      <c r="F11" s="153"/>
      <c r="G11" s="153"/>
      <c r="H11" s="154">
        <f>+E11</f>
        <v>0.76400000000000001</v>
      </c>
    </row>
    <row r="12" spans="1:8" ht="21" hidden="1" x14ac:dyDescent="0.35">
      <c r="E12" s="130" t="s">
        <v>2909</v>
      </c>
      <c r="F12" s="130"/>
      <c r="G12" s="130"/>
      <c r="H12" s="131" t="s">
        <v>2910</v>
      </c>
    </row>
    <row r="14" spans="1:8" ht="15.75" thickBot="1" x14ac:dyDescent="0.3"/>
    <row r="15" spans="1:8" ht="23.25" x14ac:dyDescent="0.35">
      <c r="A15" s="200" t="s">
        <v>3040</v>
      </c>
      <c r="B15" s="201"/>
      <c r="C15" s="201"/>
      <c r="D15" s="201"/>
      <c r="E15" s="201"/>
      <c r="F15" s="201"/>
      <c r="G15" s="201"/>
      <c r="H15" s="202"/>
    </row>
    <row r="16" spans="1:8" x14ac:dyDescent="0.25">
      <c r="A16" s="214" t="s">
        <v>12</v>
      </c>
      <c r="B16" s="215" t="s">
        <v>2882</v>
      </c>
      <c r="C16" s="216" t="s">
        <v>13</v>
      </c>
      <c r="D16" s="207" t="s">
        <v>2883</v>
      </c>
      <c r="E16" s="209" t="s">
        <v>2884</v>
      </c>
      <c r="F16" s="210"/>
      <c r="G16" s="211"/>
      <c r="H16" s="203" t="s">
        <v>2907</v>
      </c>
    </row>
    <row r="17" spans="1:8" x14ac:dyDescent="0.25">
      <c r="A17" s="214"/>
      <c r="B17" s="215"/>
      <c r="C17" s="216"/>
      <c r="D17" s="208"/>
      <c r="E17" s="102" t="s">
        <v>2887</v>
      </c>
      <c r="F17" s="102" t="s">
        <v>2888</v>
      </c>
      <c r="G17" s="102" t="s">
        <v>2889</v>
      </c>
      <c r="H17" s="204"/>
    </row>
    <row r="18" spans="1:8" ht="42" customHeight="1" x14ac:dyDescent="0.25">
      <c r="A18" s="205" t="s">
        <v>2905</v>
      </c>
      <c r="B18" s="206" t="s">
        <v>2891</v>
      </c>
      <c r="C18" s="97" t="s">
        <v>68</v>
      </c>
      <c r="D18" s="72">
        <v>0.15</v>
      </c>
      <c r="E18" s="128"/>
      <c r="F18" s="128"/>
      <c r="G18" s="128"/>
      <c r="H18" s="148" t="e">
        <f>+AVERAGE(E18,F18)</f>
        <v>#DIV/0!</v>
      </c>
    </row>
    <row r="19" spans="1:8" ht="42" customHeight="1" x14ac:dyDescent="0.25">
      <c r="A19" s="205"/>
      <c r="B19" s="206"/>
      <c r="C19" s="97" t="s">
        <v>2893</v>
      </c>
      <c r="D19" s="72">
        <v>0.1</v>
      </c>
      <c r="E19" s="128"/>
      <c r="F19" s="128"/>
      <c r="G19" s="128"/>
      <c r="H19" s="148" t="e">
        <f>+AVERAGE(E19,F19)</f>
        <v>#DIV/0!</v>
      </c>
    </row>
    <row r="20" spans="1:8" ht="42" customHeight="1" x14ac:dyDescent="0.25">
      <c r="A20" s="205"/>
      <c r="B20" s="206"/>
      <c r="C20" s="97" t="s">
        <v>424</v>
      </c>
      <c r="D20" s="72">
        <v>0.75</v>
      </c>
      <c r="E20" s="128"/>
      <c r="F20" s="128"/>
      <c r="G20" s="128"/>
      <c r="H20" s="149" t="e">
        <f>+AVERAGE(E20,G20)</f>
        <v>#DIV/0!</v>
      </c>
    </row>
    <row r="21" spans="1:8" ht="84" x14ac:dyDescent="0.25">
      <c r="A21" s="150" t="s">
        <v>2894</v>
      </c>
      <c r="B21" s="145" t="s">
        <v>2895</v>
      </c>
      <c r="C21" s="127" t="s">
        <v>2896</v>
      </c>
      <c r="D21" s="72">
        <v>1</v>
      </c>
      <c r="E21" s="128"/>
      <c r="F21" s="128"/>
      <c r="G21" s="128"/>
      <c r="H21" s="148" t="e">
        <f>+AVERAGE(E21,F21)</f>
        <v>#DIV/0!</v>
      </c>
    </row>
    <row r="22" spans="1:8" ht="45" customHeight="1" x14ac:dyDescent="0.25">
      <c r="A22" s="205" t="s">
        <v>2908</v>
      </c>
      <c r="B22" s="206" t="s">
        <v>2898</v>
      </c>
      <c r="C22" s="97" t="s">
        <v>1287</v>
      </c>
      <c r="D22" s="72">
        <v>0.7</v>
      </c>
      <c r="E22" s="128"/>
      <c r="F22" s="128"/>
      <c r="G22" s="128"/>
      <c r="H22" s="149">
        <f>+E22</f>
        <v>0</v>
      </c>
    </row>
    <row r="23" spans="1:8" ht="45" customHeight="1" x14ac:dyDescent="0.25">
      <c r="A23" s="205"/>
      <c r="B23" s="206"/>
      <c r="C23" s="97" t="s">
        <v>2906</v>
      </c>
      <c r="D23" s="72">
        <v>0.1</v>
      </c>
      <c r="E23" s="128"/>
      <c r="F23" s="128"/>
      <c r="G23" s="128"/>
      <c r="H23" s="148" t="e">
        <f>+AVERAGE(E23,F23)</f>
        <v>#DIV/0!</v>
      </c>
    </row>
    <row r="24" spans="1:8" ht="45" customHeight="1" x14ac:dyDescent="0.25">
      <c r="A24" s="205"/>
      <c r="B24" s="206"/>
      <c r="C24" s="97" t="s">
        <v>2899</v>
      </c>
      <c r="D24" s="72" t="s">
        <v>33</v>
      </c>
      <c r="E24" s="128" t="s">
        <v>33</v>
      </c>
      <c r="F24" s="128"/>
      <c r="G24" s="128"/>
      <c r="H24" s="149" t="s">
        <v>33</v>
      </c>
    </row>
    <row r="25" spans="1:8" ht="45" customHeight="1" x14ac:dyDescent="0.25">
      <c r="A25" s="205"/>
      <c r="B25" s="206"/>
      <c r="C25" s="97" t="s">
        <v>926</v>
      </c>
      <c r="D25" s="72">
        <v>0.2</v>
      </c>
      <c r="E25" s="128"/>
      <c r="F25" s="128"/>
      <c r="G25" s="128"/>
      <c r="H25" s="149">
        <f>+E25</f>
        <v>0</v>
      </c>
    </row>
    <row r="26" spans="1:8" ht="21.75" thickBot="1" x14ac:dyDescent="0.4">
      <c r="A26" s="155"/>
      <c r="B26" s="156"/>
      <c r="C26" s="156"/>
      <c r="D26" s="156"/>
      <c r="E26" s="157" t="s">
        <v>2909</v>
      </c>
      <c r="F26" s="157"/>
      <c r="G26" s="157"/>
      <c r="H26" s="158" t="s">
        <v>2910</v>
      </c>
    </row>
  </sheetData>
  <mergeCells count="22">
    <mergeCell ref="C2:C3"/>
    <mergeCell ref="A22:A25"/>
    <mergeCell ref="B22:B25"/>
    <mergeCell ref="A16:A17"/>
    <mergeCell ref="B16:B17"/>
    <mergeCell ref="C16:C17"/>
    <mergeCell ref="A1:H1"/>
    <mergeCell ref="A15:H15"/>
    <mergeCell ref="H16:H17"/>
    <mergeCell ref="A18:A20"/>
    <mergeCell ref="B18:B20"/>
    <mergeCell ref="D16:D17"/>
    <mergeCell ref="E16:G16"/>
    <mergeCell ref="E2:G2"/>
    <mergeCell ref="H2:H3"/>
    <mergeCell ref="A4:A6"/>
    <mergeCell ref="B4:B6"/>
    <mergeCell ref="A8:A11"/>
    <mergeCell ref="B8:B11"/>
    <mergeCell ref="D2:D3"/>
    <mergeCell ref="A2:A3"/>
    <mergeCell ref="B2:B3"/>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8"/>
  <sheetViews>
    <sheetView workbookViewId="0">
      <selection activeCell="A91" sqref="A91"/>
    </sheetView>
  </sheetViews>
  <sheetFormatPr baseColWidth="10" defaultRowHeight="15" x14ac:dyDescent="0.25"/>
  <cols>
    <col min="1" max="1" width="22.42578125" bestFit="1" customWidth="1"/>
    <col min="2" max="2" width="25.42578125" customWidth="1"/>
  </cols>
  <sheetData>
    <row r="1" spans="1:2" x14ac:dyDescent="0.25">
      <c r="A1" s="8" t="s">
        <v>24</v>
      </c>
      <c r="B1" t="s">
        <v>1743</v>
      </c>
    </row>
    <row r="3" spans="1:2" x14ac:dyDescent="0.25">
      <c r="A3" s="8" t="s">
        <v>2815</v>
      </c>
      <c r="B3" t="s">
        <v>2811</v>
      </c>
    </row>
    <row r="4" spans="1:2" x14ac:dyDescent="0.25">
      <c r="A4" s="21" t="s">
        <v>32</v>
      </c>
      <c r="B4" s="9">
        <v>17</v>
      </c>
    </row>
    <row r="5" spans="1:2" x14ac:dyDescent="0.25">
      <c r="A5" s="24" t="s">
        <v>424</v>
      </c>
      <c r="B5" s="9">
        <v>17</v>
      </c>
    </row>
    <row r="6" spans="1:2" x14ac:dyDescent="0.25">
      <c r="A6" s="21" t="s">
        <v>2810</v>
      </c>
      <c r="B6" s="9">
        <v>17</v>
      </c>
    </row>
    <row r="18" spans="1:6" ht="65.25" customHeight="1" x14ac:dyDescent="0.35">
      <c r="A18" s="217" t="s">
        <v>3039</v>
      </c>
      <c r="B18" s="217"/>
      <c r="C18" s="217"/>
      <c r="D18" s="217"/>
      <c r="E18" s="217"/>
      <c r="F18" s="217"/>
    </row>
    <row r="19" spans="1:6" ht="60" x14ac:dyDescent="0.25">
      <c r="A19" s="159" t="s">
        <v>3037</v>
      </c>
      <c r="B19" s="159" t="s">
        <v>2985</v>
      </c>
      <c r="C19" s="159" t="s">
        <v>3034</v>
      </c>
      <c r="D19" s="159" t="s">
        <v>3035</v>
      </c>
      <c r="E19" s="159" t="s">
        <v>3036</v>
      </c>
      <c r="F19" s="159" t="s">
        <v>3038</v>
      </c>
    </row>
    <row r="20" spans="1:6" x14ac:dyDescent="0.25">
      <c r="A20" s="160" t="s">
        <v>1017</v>
      </c>
      <c r="B20" s="161">
        <v>12</v>
      </c>
      <c r="C20" s="161">
        <v>0</v>
      </c>
      <c r="D20" s="161">
        <v>12</v>
      </c>
      <c r="E20" s="161">
        <v>0</v>
      </c>
      <c r="F20" s="163">
        <f>+D20/(B20-C20)</f>
        <v>1</v>
      </c>
    </row>
    <row r="21" spans="1:6" x14ac:dyDescent="0.25">
      <c r="A21" s="147" t="s">
        <v>3029</v>
      </c>
      <c r="B21">
        <v>12</v>
      </c>
      <c r="C21">
        <v>0</v>
      </c>
      <c r="D21">
        <v>12</v>
      </c>
      <c r="E21">
        <v>0</v>
      </c>
      <c r="F21" s="162">
        <f t="shared" ref="F21:F28" si="0">+D21/(B21-C21)</f>
        <v>1</v>
      </c>
    </row>
    <row r="22" spans="1:6" x14ac:dyDescent="0.25">
      <c r="A22" s="160" t="s">
        <v>1286</v>
      </c>
      <c r="B22" s="161">
        <v>18</v>
      </c>
      <c r="C22" s="161">
        <v>0</v>
      </c>
      <c r="D22" s="161">
        <v>15</v>
      </c>
      <c r="E22" s="161">
        <v>3</v>
      </c>
      <c r="F22" s="163">
        <f t="shared" si="0"/>
        <v>0.83333333333333337</v>
      </c>
    </row>
    <row r="23" spans="1:6" x14ac:dyDescent="0.25">
      <c r="A23" s="147" t="s">
        <v>3030</v>
      </c>
      <c r="B23">
        <v>8</v>
      </c>
      <c r="C23">
        <v>0</v>
      </c>
      <c r="D23">
        <v>5</v>
      </c>
      <c r="E23">
        <v>3</v>
      </c>
      <c r="F23" s="164">
        <f t="shared" si="0"/>
        <v>0.625</v>
      </c>
    </row>
    <row r="24" spans="1:6" x14ac:dyDescent="0.25">
      <c r="A24" s="147" t="s">
        <v>3031</v>
      </c>
      <c r="B24">
        <v>10</v>
      </c>
      <c r="C24">
        <v>0</v>
      </c>
      <c r="D24">
        <v>10</v>
      </c>
      <c r="E24">
        <v>0</v>
      </c>
      <c r="F24" s="162">
        <f t="shared" si="0"/>
        <v>1</v>
      </c>
    </row>
    <row r="25" spans="1:6" x14ac:dyDescent="0.25">
      <c r="A25" s="160" t="s">
        <v>32</v>
      </c>
      <c r="B25" s="161">
        <v>45</v>
      </c>
      <c r="C25" s="161">
        <v>17</v>
      </c>
      <c r="D25" s="161">
        <v>27</v>
      </c>
      <c r="E25" s="161">
        <v>1</v>
      </c>
      <c r="F25" s="163">
        <f t="shared" si="0"/>
        <v>0.9642857142857143</v>
      </c>
    </row>
    <row r="26" spans="1:6" x14ac:dyDescent="0.25">
      <c r="A26" s="147" t="s">
        <v>3032</v>
      </c>
      <c r="B26">
        <v>14</v>
      </c>
      <c r="C26">
        <v>0</v>
      </c>
      <c r="D26">
        <v>13</v>
      </c>
      <c r="E26">
        <v>1</v>
      </c>
      <c r="F26" s="162">
        <f t="shared" si="0"/>
        <v>0.9285714285714286</v>
      </c>
    </row>
    <row r="27" spans="1:6" x14ac:dyDescent="0.25">
      <c r="A27" s="147" t="s">
        <v>3033</v>
      </c>
      <c r="B27">
        <v>31</v>
      </c>
      <c r="C27">
        <v>17</v>
      </c>
      <c r="D27">
        <v>14</v>
      </c>
      <c r="E27">
        <v>0</v>
      </c>
      <c r="F27" s="165">
        <f t="shared" si="0"/>
        <v>1</v>
      </c>
    </row>
    <row r="28" spans="1:6" x14ac:dyDescent="0.25">
      <c r="A28" s="146" t="s">
        <v>2810</v>
      </c>
      <c r="B28" s="161">
        <v>75</v>
      </c>
      <c r="C28" s="161">
        <v>17</v>
      </c>
      <c r="D28" s="161">
        <v>54</v>
      </c>
      <c r="E28" s="161">
        <v>4</v>
      </c>
      <c r="F28" s="163">
        <f t="shared" si="0"/>
        <v>0.93103448275862066</v>
      </c>
    </row>
  </sheetData>
  <mergeCells count="1">
    <mergeCell ref="A18:F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88"/>
  <sheetViews>
    <sheetView view="pageBreakPreview" zoomScale="90" zoomScaleNormal="100" zoomScaleSheetLayoutView="90" workbookViewId="0">
      <selection activeCell="A4" sqref="A4"/>
    </sheetView>
  </sheetViews>
  <sheetFormatPr baseColWidth="10" defaultRowHeight="12" x14ac:dyDescent="0.2"/>
  <cols>
    <col min="1" max="1" width="12.5703125" style="28" customWidth="1"/>
    <col min="2" max="2" width="11.28515625" style="28" customWidth="1"/>
    <col min="3" max="3" width="17.42578125" style="28" customWidth="1"/>
    <col min="4" max="4" width="67.5703125" style="28" customWidth="1"/>
    <col min="5" max="5" width="17.5703125" style="28" customWidth="1"/>
    <col min="6" max="6" width="31" style="28" customWidth="1"/>
    <col min="7" max="7" width="49.140625" style="28" customWidth="1"/>
    <col min="8" max="8" width="42" style="28" customWidth="1"/>
    <col min="9" max="9" width="14.140625" style="28" customWidth="1"/>
    <col min="10" max="16384" width="11.42578125" style="28"/>
  </cols>
  <sheetData>
    <row r="1" spans="1:14" s="26" customFormat="1" ht="12.75" thickBot="1" x14ac:dyDescent="0.25">
      <c r="A1" s="25" t="s">
        <v>2845</v>
      </c>
      <c r="B1" s="25"/>
      <c r="C1" s="25"/>
      <c r="F1" s="216" t="s">
        <v>12</v>
      </c>
      <c r="G1" s="215" t="s">
        <v>2882</v>
      </c>
      <c r="H1" s="216" t="s">
        <v>13</v>
      </c>
      <c r="I1" s="101" t="s">
        <v>2883</v>
      </c>
      <c r="J1" s="209" t="s">
        <v>2884</v>
      </c>
      <c r="K1" s="210"/>
      <c r="L1" s="211"/>
      <c r="M1" s="231" t="s">
        <v>2885</v>
      </c>
      <c r="N1" s="207" t="s">
        <v>2886</v>
      </c>
    </row>
    <row r="2" spans="1:14" ht="12.75" thickBot="1" x14ac:dyDescent="0.25">
      <c r="A2" s="169" t="s">
        <v>2855</v>
      </c>
      <c r="B2" s="170" t="s">
        <v>2856</v>
      </c>
      <c r="C2" s="27" t="s">
        <v>2857</v>
      </c>
      <c r="F2" s="216"/>
      <c r="G2" s="215"/>
      <c r="H2" s="216"/>
      <c r="I2" s="73"/>
      <c r="J2" s="102" t="s">
        <v>2887</v>
      </c>
      <c r="K2" s="102" t="s">
        <v>2888</v>
      </c>
      <c r="L2" s="102" t="s">
        <v>2889</v>
      </c>
      <c r="M2" s="232"/>
      <c r="N2" s="208"/>
    </row>
    <row r="3" spans="1:14" ht="15" customHeight="1" thickBot="1" x14ac:dyDescent="0.25">
      <c r="A3" s="171">
        <v>2019</v>
      </c>
      <c r="B3" s="172">
        <v>14</v>
      </c>
      <c r="C3" s="29">
        <v>33</v>
      </c>
      <c r="F3" s="206" t="s">
        <v>2890</v>
      </c>
      <c r="G3" s="206" t="s">
        <v>2891</v>
      </c>
      <c r="H3" s="97" t="s">
        <v>68</v>
      </c>
      <c r="I3" s="72">
        <v>0.2</v>
      </c>
      <c r="J3" s="97" t="s">
        <v>2831</v>
      </c>
      <c r="K3" s="97" t="s">
        <v>2831</v>
      </c>
      <c r="L3" s="97"/>
      <c r="M3" s="97" t="s">
        <v>2892</v>
      </c>
      <c r="N3" s="99">
        <v>9.5000000000000001E-2</v>
      </c>
    </row>
    <row r="4" spans="1:14" ht="15" customHeight="1" x14ac:dyDescent="0.2">
      <c r="A4" s="173" t="s">
        <v>2810</v>
      </c>
      <c r="B4" s="174">
        <v>14</v>
      </c>
      <c r="C4" s="29">
        <v>34</v>
      </c>
      <c r="F4" s="206"/>
      <c r="G4" s="206"/>
      <c r="H4" s="97" t="s">
        <v>2893</v>
      </c>
      <c r="I4" s="72">
        <v>0.1</v>
      </c>
      <c r="J4" s="97" t="s">
        <v>2831</v>
      </c>
      <c r="K4" s="97"/>
      <c r="L4" s="97"/>
      <c r="M4" s="72">
        <v>0.90759999999999996</v>
      </c>
      <c r="N4" s="99">
        <v>0.91</v>
      </c>
    </row>
    <row r="5" spans="1:14" ht="15" customHeight="1" x14ac:dyDescent="0.25">
      <c r="A5"/>
      <c r="B5"/>
      <c r="C5" s="31">
        <f>+C3+C4</f>
        <v>67</v>
      </c>
      <c r="F5" s="206"/>
      <c r="G5" s="206"/>
      <c r="H5" s="97" t="s">
        <v>424</v>
      </c>
      <c r="I5" s="72">
        <v>0.6</v>
      </c>
      <c r="J5" s="97" t="s">
        <v>2831</v>
      </c>
      <c r="K5" s="97" t="s">
        <v>2831</v>
      </c>
      <c r="L5" s="97" t="s">
        <v>2831</v>
      </c>
      <c r="M5" s="97" t="s">
        <v>2892</v>
      </c>
      <c r="N5" s="99">
        <v>0.34699999999999998</v>
      </c>
    </row>
    <row r="6" spans="1:14" ht="15" customHeight="1" x14ac:dyDescent="0.2">
      <c r="A6" s="32"/>
      <c r="B6" s="30"/>
      <c r="C6" s="30"/>
      <c r="F6" s="206"/>
      <c r="G6" s="206"/>
      <c r="H6" s="97" t="s">
        <v>926</v>
      </c>
      <c r="I6" s="72">
        <v>0.1</v>
      </c>
      <c r="J6" s="97"/>
      <c r="K6" s="97" t="s">
        <v>2831</v>
      </c>
      <c r="L6" s="97"/>
      <c r="M6" s="97" t="s">
        <v>2892</v>
      </c>
      <c r="N6" s="99">
        <v>4.4999999999999998E-2</v>
      </c>
    </row>
    <row r="7" spans="1:14" ht="15" customHeight="1" x14ac:dyDescent="0.2">
      <c r="A7" s="235" t="s">
        <v>2848</v>
      </c>
      <c r="B7" s="236"/>
      <c r="C7" s="33">
        <v>78</v>
      </c>
      <c r="F7" s="100" t="s">
        <v>2894</v>
      </c>
      <c r="G7" s="100" t="s">
        <v>2895</v>
      </c>
      <c r="H7" s="97" t="s">
        <v>2896</v>
      </c>
      <c r="I7" s="72">
        <v>1</v>
      </c>
      <c r="J7" s="97" t="s">
        <v>2831</v>
      </c>
      <c r="K7" s="97" t="s">
        <v>2831</v>
      </c>
      <c r="L7" s="97"/>
      <c r="M7" s="97" t="s">
        <v>2892</v>
      </c>
      <c r="N7" s="99">
        <v>0.97399999999999998</v>
      </c>
    </row>
    <row r="8" spans="1:14" ht="15" customHeight="1" x14ac:dyDescent="0.2">
      <c r="A8" s="237" t="s">
        <v>2849</v>
      </c>
      <c r="B8" s="238"/>
      <c r="C8" s="34">
        <v>16</v>
      </c>
      <c r="F8" s="206" t="s">
        <v>2897</v>
      </c>
      <c r="G8" s="206" t="s">
        <v>2898</v>
      </c>
      <c r="H8" s="97" t="s">
        <v>1287</v>
      </c>
      <c r="I8" s="72">
        <v>0.7</v>
      </c>
      <c r="J8" s="97" t="s">
        <v>2831</v>
      </c>
      <c r="K8" s="97"/>
      <c r="L8" s="97"/>
      <c r="M8" s="97" t="s">
        <v>2892</v>
      </c>
      <c r="N8" s="229">
        <v>0.75</v>
      </c>
    </row>
    <row r="9" spans="1:14" ht="15" customHeight="1" x14ac:dyDescent="0.2">
      <c r="A9" s="237" t="s">
        <v>2850</v>
      </c>
      <c r="B9" s="238"/>
      <c r="C9" s="34">
        <v>7</v>
      </c>
      <c r="F9" s="206"/>
      <c r="G9" s="206"/>
      <c r="H9" s="97" t="s">
        <v>2899</v>
      </c>
      <c r="I9" s="72">
        <v>0.3</v>
      </c>
      <c r="J9" s="97"/>
      <c r="K9" s="97"/>
      <c r="L9" s="97"/>
      <c r="M9" s="97"/>
      <c r="N9" s="230"/>
    </row>
    <row r="10" spans="1:14" x14ac:dyDescent="0.2">
      <c r="A10" s="239" t="s">
        <v>2851</v>
      </c>
      <c r="B10" s="240"/>
      <c r="C10" s="35">
        <v>101</v>
      </c>
    </row>
    <row r="11" spans="1:14" x14ac:dyDescent="0.2">
      <c r="A11" s="36"/>
      <c r="B11" s="37"/>
      <c r="C11" s="37"/>
    </row>
    <row r="12" spans="1:14" x14ac:dyDescent="0.2">
      <c r="A12" s="233" t="s">
        <v>2837</v>
      </c>
      <c r="B12" s="233"/>
      <c r="C12" s="233"/>
      <c r="D12" s="234"/>
      <c r="E12" s="104"/>
    </row>
    <row r="13" spans="1:14" x14ac:dyDescent="0.2">
      <c r="A13" s="64"/>
      <c r="B13" s="65" t="s">
        <v>2840</v>
      </c>
      <c r="C13" s="65" t="s">
        <v>2835</v>
      </c>
      <c r="D13" s="66" t="s">
        <v>2841</v>
      </c>
      <c r="E13" s="104"/>
    </row>
    <row r="14" spans="1:14" x14ac:dyDescent="0.2">
      <c r="A14" s="67" t="s">
        <v>2838</v>
      </c>
      <c r="B14" s="63">
        <v>11</v>
      </c>
      <c r="C14" s="63">
        <v>5</v>
      </c>
      <c r="D14" s="68">
        <f>200000000+1251027582+980416380+30867300+68764800</f>
        <v>2531076062</v>
      </c>
      <c r="E14" s="105"/>
    </row>
    <row r="15" spans="1:14" x14ac:dyDescent="0.2">
      <c r="A15" s="69" t="s">
        <v>2839</v>
      </c>
      <c r="B15" s="62">
        <v>16</v>
      </c>
      <c r="C15" s="62">
        <v>8</v>
      </c>
      <c r="D15" s="70"/>
      <c r="E15" s="106"/>
    </row>
    <row r="16" spans="1:14" ht="9" customHeight="1" x14ac:dyDescent="0.2">
      <c r="A16" s="38"/>
      <c r="B16" s="39"/>
      <c r="C16" s="39"/>
      <c r="D16" s="40"/>
      <c r="E16" s="106"/>
    </row>
    <row r="17" spans="1:5" x14ac:dyDescent="0.2">
      <c r="A17" s="233" t="s">
        <v>2900</v>
      </c>
      <c r="B17" s="233"/>
      <c r="C17" s="233"/>
      <c r="D17" s="234"/>
      <c r="E17" s="104"/>
    </row>
    <row r="18" spans="1:5" x14ac:dyDescent="0.2">
      <c r="A18" s="54" t="s">
        <v>2843</v>
      </c>
      <c r="B18" s="55" t="s">
        <v>2844</v>
      </c>
      <c r="C18" s="55" t="s">
        <v>2835</v>
      </c>
      <c r="D18" s="56" t="s">
        <v>2842</v>
      </c>
      <c r="E18" s="107"/>
    </row>
    <row r="19" spans="1:5" x14ac:dyDescent="0.2">
      <c r="A19" s="57" t="s">
        <v>2415</v>
      </c>
      <c r="B19" s="63">
        <v>1</v>
      </c>
      <c r="C19" s="60">
        <v>200000000</v>
      </c>
      <c r="D19" s="74" t="s">
        <v>2804</v>
      </c>
      <c r="E19" s="108"/>
    </row>
    <row r="20" spans="1:5" x14ac:dyDescent="0.2">
      <c r="A20" s="58" t="s">
        <v>2817</v>
      </c>
      <c r="B20" s="61">
        <v>1</v>
      </c>
      <c r="C20" s="61"/>
      <c r="D20" s="75" t="s">
        <v>2806</v>
      </c>
      <c r="E20" s="108"/>
    </row>
    <row r="21" spans="1:5" x14ac:dyDescent="0.2">
      <c r="A21" s="59" t="s">
        <v>2246</v>
      </c>
      <c r="B21" s="62">
        <v>1</v>
      </c>
      <c r="C21" s="62"/>
      <c r="D21" s="76" t="s">
        <v>2804</v>
      </c>
      <c r="E21" s="108"/>
    </row>
    <row r="22" spans="1:5" x14ac:dyDescent="0.2">
      <c r="A22" s="219" t="s">
        <v>2901</v>
      </c>
      <c r="B22" s="220"/>
      <c r="C22" s="220"/>
      <c r="D22" s="221"/>
      <c r="E22" s="104" t="s">
        <v>2904</v>
      </c>
    </row>
    <row r="23" spans="1:5" x14ac:dyDescent="0.2">
      <c r="A23" s="84" t="s">
        <v>2246</v>
      </c>
      <c r="B23" s="85">
        <v>2</v>
      </c>
      <c r="C23" s="86"/>
      <c r="D23" s="84" t="s">
        <v>2804</v>
      </c>
      <c r="E23" s="84" t="s">
        <v>2816</v>
      </c>
    </row>
    <row r="24" spans="1:5" x14ac:dyDescent="0.2">
      <c r="A24" s="58" t="s">
        <v>1722</v>
      </c>
      <c r="B24" s="82">
        <v>1</v>
      </c>
      <c r="C24" s="83">
        <v>1251027582</v>
      </c>
      <c r="D24" s="81" t="s">
        <v>2819</v>
      </c>
      <c r="E24" s="81" t="s">
        <v>2820</v>
      </c>
    </row>
    <row r="25" spans="1:5" x14ac:dyDescent="0.2">
      <c r="A25" s="84" t="s">
        <v>1802</v>
      </c>
      <c r="B25" s="85">
        <v>1</v>
      </c>
      <c r="C25" s="222">
        <v>980416380</v>
      </c>
      <c r="D25" s="84" t="s">
        <v>2821</v>
      </c>
      <c r="E25" s="84" t="s">
        <v>2820</v>
      </c>
    </row>
    <row r="26" spans="1:5" x14ac:dyDescent="0.2">
      <c r="A26" s="84" t="s">
        <v>1802</v>
      </c>
      <c r="B26" s="85">
        <v>2</v>
      </c>
      <c r="C26" s="222"/>
      <c r="D26" s="84" t="s">
        <v>2821</v>
      </c>
      <c r="E26" s="84" t="s">
        <v>2820</v>
      </c>
    </row>
    <row r="27" spans="1:5" x14ac:dyDescent="0.2">
      <c r="A27" s="84" t="s">
        <v>1802</v>
      </c>
      <c r="B27" s="85">
        <v>3</v>
      </c>
      <c r="C27" s="222"/>
      <c r="D27" s="84" t="s">
        <v>2822</v>
      </c>
      <c r="E27" s="84" t="s">
        <v>2820</v>
      </c>
    </row>
    <row r="28" spans="1:5" x14ac:dyDescent="0.2">
      <c r="A28" s="84" t="s">
        <v>1802</v>
      </c>
      <c r="B28" s="85">
        <v>4</v>
      </c>
      <c r="C28" s="222"/>
      <c r="D28" s="84" t="s">
        <v>2822</v>
      </c>
      <c r="E28" s="84" t="s">
        <v>2820</v>
      </c>
    </row>
    <row r="29" spans="1:5" x14ac:dyDescent="0.2">
      <c r="A29" s="84" t="s">
        <v>1968</v>
      </c>
      <c r="B29" s="85">
        <v>1</v>
      </c>
      <c r="C29" s="86">
        <v>30867300</v>
      </c>
      <c r="D29" s="84" t="s">
        <v>2822</v>
      </c>
      <c r="E29" s="84" t="s">
        <v>2820</v>
      </c>
    </row>
    <row r="30" spans="1:5" x14ac:dyDescent="0.2">
      <c r="A30" s="84" t="s">
        <v>2823</v>
      </c>
      <c r="B30" s="85">
        <v>1</v>
      </c>
      <c r="C30" s="85"/>
      <c r="D30" s="84" t="s">
        <v>2822</v>
      </c>
      <c r="E30" s="84" t="s">
        <v>2820</v>
      </c>
    </row>
    <row r="31" spans="1:5" x14ac:dyDescent="0.2">
      <c r="A31" s="84" t="s">
        <v>2823</v>
      </c>
      <c r="B31" s="85">
        <v>2</v>
      </c>
      <c r="C31" s="85"/>
      <c r="D31" s="84" t="s">
        <v>2822</v>
      </c>
      <c r="E31" s="119" t="s">
        <v>2824</v>
      </c>
    </row>
    <row r="32" spans="1:5" x14ac:dyDescent="0.2">
      <c r="A32" s="84" t="s">
        <v>2825</v>
      </c>
      <c r="B32" s="85">
        <v>1</v>
      </c>
      <c r="C32" s="86"/>
      <c r="D32" s="84" t="s">
        <v>2819</v>
      </c>
      <c r="E32" s="84" t="s">
        <v>2820</v>
      </c>
    </row>
    <row r="33" spans="1:5" x14ac:dyDescent="0.2">
      <c r="A33" s="84" t="s">
        <v>2826</v>
      </c>
      <c r="B33" s="85">
        <v>1</v>
      </c>
      <c r="C33" s="85"/>
      <c r="D33" s="84" t="s">
        <v>2827</v>
      </c>
      <c r="E33" s="84" t="s">
        <v>2820</v>
      </c>
    </row>
    <row r="34" spans="1:5" x14ac:dyDescent="0.2">
      <c r="A34" s="84" t="s">
        <v>2246</v>
      </c>
      <c r="B34" s="85">
        <v>2</v>
      </c>
      <c r="C34" s="85"/>
      <c r="D34" s="84" t="s">
        <v>2740</v>
      </c>
      <c r="E34" s="119" t="s">
        <v>2824</v>
      </c>
    </row>
    <row r="35" spans="1:5" x14ac:dyDescent="0.2">
      <c r="A35" s="84" t="s">
        <v>2368</v>
      </c>
      <c r="B35" s="85">
        <v>1</v>
      </c>
      <c r="C35" s="86"/>
      <c r="D35" s="84" t="s">
        <v>2740</v>
      </c>
      <c r="E35" s="119" t="s">
        <v>2824</v>
      </c>
    </row>
    <row r="36" spans="1:5" x14ac:dyDescent="0.2">
      <c r="A36" s="41"/>
      <c r="B36" s="41"/>
      <c r="C36" s="80"/>
      <c r="D36" s="80"/>
      <c r="E36" s="109"/>
    </row>
    <row r="37" spans="1:5" x14ac:dyDescent="0.2">
      <c r="A37" s="233" t="s">
        <v>2847</v>
      </c>
      <c r="B37" s="233"/>
      <c r="C37" s="233"/>
      <c r="D37" s="234"/>
      <c r="E37" s="104"/>
    </row>
    <row r="38" spans="1:5" s="26" customFormat="1" x14ac:dyDescent="0.2">
      <c r="A38" s="54" t="s">
        <v>2843</v>
      </c>
      <c r="B38" s="55" t="s">
        <v>2844</v>
      </c>
      <c r="C38" s="55" t="s">
        <v>2835</v>
      </c>
      <c r="D38" s="56" t="s">
        <v>2846</v>
      </c>
      <c r="E38" s="107"/>
    </row>
    <row r="39" spans="1:5" x14ac:dyDescent="0.2">
      <c r="A39" s="84" t="s">
        <v>2113</v>
      </c>
      <c r="B39" s="85">
        <v>2</v>
      </c>
      <c r="C39" s="86">
        <v>34800000</v>
      </c>
      <c r="D39" s="87" t="s">
        <v>1984</v>
      </c>
      <c r="E39" s="110"/>
    </row>
    <row r="40" spans="1:5" x14ac:dyDescent="0.2">
      <c r="A40" s="84" t="s">
        <v>2741</v>
      </c>
      <c r="B40" s="85">
        <v>1</v>
      </c>
      <c r="C40" s="85"/>
      <c r="D40" s="87" t="s">
        <v>1902</v>
      </c>
      <c r="E40" s="110"/>
    </row>
    <row r="41" spans="1:5" x14ac:dyDescent="0.2">
      <c r="A41" s="84" t="s">
        <v>2080</v>
      </c>
      <c r="B41" s="85">
        <v>1</v>
      </c>
      <c r="C41" s="85"/>
      <c r="D41" s="87" t="s">
        <v>2740</v>
      </c>
      <c r="E41" s="110"/>
    </row>
    <row r="42" spans="1:5" x14ac:dyDescent="0.2">
      <c r="A42" s="84" t="s">
        <v>2067</v>
      </c>
      <c r="B42" s="85">
        <v>2</v>
      </c>
      <c r="C42" s="85"/>
      <c r="D42" s="87" t="s">
        <v>2740</v>
      </c>
      <c r="E42" s="110"/>
    </row>
    <row r="43" spans="1:5" x14ac:dyDescent="0.2">
      <c r="A43" s="84" t="s">
        <v>2067</v>
      </c>
      <c r="B43" s="85">
        <v>1</v>
      </c>
      <c r="C43" s="85"/>
      <c r="D43" s="87" t="s">
        <v>2740</v>
      </c>
      <c r="E43" s="110"/>
    </row>
    <row r="44" spans="1:5" x14ac:dyDescent="0.2">
      <c r="A44" s="84" t="s">
        <v>2046</v>
      </c>
      <c r="B44" s="85">
        <v>1</v>
      </c>
      <c r="C44" s="85"/>
      <c r="D44" s="87" t="s">
        <v>2740</v>
      </c>
      <c r="E44" s="110"/>
    </row>
    <row r="45" spans="1:5" x14ac:dyDescent="0.2">
      <c r="A45" s="84" t="s">
        <v>2032</v>
      </c>
      <c r="B45" s="85">
        <v>1</v>
      </c>
      <c r="C45" s="85"/>
      <c r="D45" s="87" t="s">
        <v>2740</v>
      </c>
      <c r="E45" s="110"/>
    </row>
    <row r="49" spans="1:5" x14ac:dyDescent="0.2">
      <c r="A49" s="42" t="s">
        <v>2854</v>
      </c>
      <c r="B49" s="43" t="s">
        <v>2853</v>
      </c>
      <c r="C49" s="44" t="s">
        <v>2852</v>
      </c>
      <c r="D49" s="96" t="s">
        <v>2902</v>
      </c>
      <c r="E49" s="111"/>
    </row>
    <row r="50" spans="1:5" x14ac:dyDescent="0.2">
      <c r="A50" s="45" t="s">
        <v>1017</v>
      </c>
      <c r="B50" s="46">
        <f>+B51</f>
        <v>1</v>
      </c>
      <c r="C50" s="47">
        <f>+C51</f>
        <v>4</v>
      </c>
      <c r="D50" s="92"/>
      <c r="E50" s="112"/>
    </row>
    <row r="51" spans="1:5" ht="15" customHeight="1" x14ac:dyDescent="0.2">
      <c r="A51" s="48" t="s">
        <v>1018</v>
      </c>
      <c r="B51" s="49">
        <f>+B52</f>
        <v>1</v>
      </c>
      <c r="C51" s="50">
        <f>+C52</f>
        <v>4</v>
      </c>
      <c r="D51" s="223" t="s">
        <v>2858</v>
      </c>
      <c r="E51" s="113"/>
    </row>
    <row r="52" spans="1:5" ht="27" customHeight="1" x14ac:dyDescent="0.2">
      <c r="A52" s="51">
        <v>2019</v>
      </c>
      <c r="B52" s="52">
        <v>1</v>
      </c>
      <c r="C52" s="53">
        <v>4</v>
      </c>
      <c r="D52" s="224"/>
      <c r="E52" s="113"/>
    </row>
    <row r="53" spans="1:5" x14ac:dyDescent="0.2">
      <c r="A53" s="45" t="s">
        <v>1286</v>
      </c>
      <c r="B53" s="46">
        <f>+B54</f>
        <v>3</v>
      </c>
      <c r="C53" s="47">
        <f>+C54</f>
        <v>3</v>
      </c>
      <c r="D53" s="94"/>
      <c r="E53" s="114"/>
    </row>
    <row r="54" spans="1:5" ht="15" customHeight="1" x14ac:dyDescent="0.2">
      <c r="A54" s="48" t="s">
        <v>1287</v>
      </c>
      <c r="B54" s="49">
        <f>SUM(B55:B56)</f>
        <v>3</v>
      </c>
      <c r="C54" s="50">
        <f>SUM(C55:C56)</f>
        <v>3</v>
      </c>
      <c r="D54" s="223" t="s">
        <v>2860</v>
      </c>
      <c r="E54" s="113"/>
    </row>
    <row r="55" spans="1:5" ht="36" customHeight="1" x14ac:dyDescent="0.2">
      <c r="A55" s="51">
        <v>2018</v>
      </c>
      <c r="B55" s="52">
        <v>2</v>
      </c>
      <c r="C55" s="53">
        <v>2</v>
      </c>
      <c r="D55" s="225"/>
      <c r="E55" s="113"/>
    </row>
    <row r="56" spans="1:5" x14ac:dyDescent="0.2">
      <c r="A56" s="51">
        <v>2019</v>
      </c>
      <c r="B56" s="52">
        <v>1</v>
      </c>
      <c r="C56" s="53">
        <v>1</v>
      </c>
      <c r="D56" s="224"/>
      <c r="E56" s="113"/>
    </row>
    <row r="57" spans="1:5" x14ac:dyDescent="0.2">
      <c r="A57" s="45" t="s">
        <v>32</v>
      </c>
      <c r="B57" s="46">
        <f>+B58+B60+B63+B65</f>
        <v>63</v>
      </c>
      <c r="C57" s="47">
        <f>+C58+C60+C63+C65</f>
        <v>94</v>
      </c>
      <c r="D57" s="94"/>
      <c r="E57" s="114"/>
    </row>
    <row r="58" spans="1:5" ht="15" customHeight="1" x14ac:dyDescent="0.2">
      <c r="A58" s="48" t="s">
        <v>68</v>
      </c>
      <c r="B58" s="49">
        <f>+B59</f>
        <v>8</v>
      </c>
      <c r="C58" s="50">
        <f>+C59</f>
        <v>13</v>
      </c>
      <c r="D58" s="223" t="s">
        <v>2859</v>
      </c>
      <c r="E58" s="113"/>
    </row>
    <row r="59" spans="1:5" ht="135.75" customHeight="1" x14ac:dyDescent="0.2">
      <c r="A59" s="77">
        <v>2019</v>
      </c>
      <c r="B59" s="78">
        <v>8</v>
      </c>
      <c r="C59" s="79">
        <v>13</v>
      </c>
      <c r="D59" s="224"/>
      <c r="E59" s="113"/>
    </row>
    <row r="60" spans="1:5" x14ac:dyDescent="0.2">
      <c r="A60" s="48" t="s">
        <v>424</v>
      </c>
      <c r="B60" s="49">
        <f>SUM(B61:B62)</f>
        <v>40</v>
      </c>
      <c r="C60" s="50">
        <f>SUM(C61:C62)</f>
        <v>65</v>
      </c>
      <c r="D60" s="226" t="s">
        <v>2903</v>
      </c>
      <c r="E60" s="115"/>
    </row>
    <row r="61" spans="1:5" x14ac:dyDescent="0.2">
      <c r="A61" s="51">
        <v>2018</v>
      </c>
      <c r="B61" s="52">
        <v>24</v>
      </c>
      <c r="C61" s="53">
        <v>39</v>
      </c>
      <c r="D61" s="227"/>
      <c r="E61" s="115"/>
    </row>
    <row r="62" spans="1:5" x14ac:dyDescent="0.2">
      <c r="A62" s="51">
        <v>2019</v>
      </c>
      <c r="B62" s="52">
        <v>16</v>
      </c>
      <c r="C62" s="53">
        <v>26</v>
      </c>
      <c r="D62" s="228"/>
      <c r="E62" s="115"/>
    </row>
    <row r="63" spans="1:5" x14ac:dyDescent="0.2">
      <c r="A63" s="48" t="s">
        <v>926</v>
      </c>
      <c r="B63" s="49">
        <f>+B64</f>
        <v>5</v>
      </c>
      <c r="C63" s="50">
        <f>+C64</f>
        <v>5</v>
      </c>
      <c r="D63" s="94"/>
      <c r="E63" s="114"/>
    </row>
    <row r="64" spans="1:5" ht="88.5" customHeight="1" x14ac:dyDescent="0.2">
      <c r="A64" s="77">
        <v>2019</v>
      </c>
      <c r="B64" s="78">
        <v>5</v>
      </c>
      <c r="C64" s="79">
        <v>5</v>
      </c>
      <c r="D64" s="93" t="s">
        <v>2878</v>
      </c>
      <c r="E64" s="116"/>
    </row>
    <row r="65" spans="1:5" x14ac:dyDescent="0.2">
      <c r="A65" s="48" t="s">
        <v>283</v>
      </c>
      <c r="B65" s="49">
        <f>SUM(B66:B67)</f>
        <v>10</v>
      </c>
      <c r="C65" s="50">
        <f>SUM(C66:C67)</f>
        <v>11</v>
      </c>
      <c r="D65" s="92"/>
      <c r="E65" s="112"/>
    </row>
    <row r="66" spans="1:5" ht="24" x14ac:dyDescent="0.2">
      <c r="A66" s="51">
        <v>2018</v>
      </c>
      <c r="B66" s="52">
        <v>7</v>
      </c>
      <c r="C66" s="53">
        <v>8</v>
      </c>
      <c r="D66" s="95" t="s">
        <v>2861</v>
      </c>
      <c r="E66" s="117"/>
    </row>
    <row r="67" spans="1:5" x14ac:dyDescent="0.2">
      <c r="A67" s="51">
        <v>2019</v>
      </c>
      <c r="B67" s="52">
        <v>3</v>
      </c>
      <c r="C67" s="53">
        <v>3</v>
      </c>
      <c r="D67" s="92"/>
      <c r="E67" s="112"/>
    </row>
    <row r="68" spans="1:5" x14ac:dyDescent="0.2">
      <c r="A68" s="88" t="s">
        <v>2810</v>
      </c>
      <c r="B68" s="89">
        <f>+B50+B53+B57</f>
        <v>67</v>
      </c>
      <c r="C68" s="90">
        <f>+C50+C53+C57</f>
        <v>101</v>
      </c>
      <c r="D68" s="92"/>
      <c r="E68" s="112"/>
    </row>
    <row r="69" spans="1:5" ht="18" x14ac:dyDescent="0.25">
      <c r="A69" s="91" t="s">
        <v>424</v>
      </c>
      <c r="B69" s="92"/>
      <c r="C69" s="92"/>
      <c r="D69" s="92"/>
      <c r="E69" s="112"/>
    </row>
    <row r="70" spans="1:5" s="71" customFormat="1" ht="33.75" customHeight="1" x14ac:dyDescent="0.2">
      <c r="A70" s="218" t="s">
        <v>2862</v>
      </c>
      <c r="B70" s="218"/>
      <c r="C70" s="218"/>
      <c r="D70" s="218"/>
      <c r="E70" s="118"/>
    </row>
    <row r="71" spans="1:5" s="71" customFormat="1" ht="20.25" customHeight="1" x14ac:dyDescent="0.2">
      <c r="A71" s="218" t="s">
        <v>2863</v>
      </c>
      <c r="B71" s="218"/>
      <c r="C71" s="218"/>
      <c r="D71" s="218"/>
      <c r="E71" s="118"/>
    </row>
    <row r="72" spans="1:5" s="71" customFormat="1" ht="18" customHeight="1" x14ac:dyDescent="0.2">
      <c r="A72" s="218" t="s">
        <v>2864</v>
      </c>
      <c r="B72" s="218"/>
      <c r="C72" s="218"/>
      <c r="D72" s="218"/>
      <c r="E72" s="118"/>
    </row>
    <row r="73" spans="1:5" s="71" customFormat="1" ht="16.5" customHeight="1" x14ac:dyDescent="0.2">
      <c r="A73" s="218" t="s">
        <v>2866</v>
      </c>
      <c r="B73" s="218"/>
      <c r="C73" s="218"/>
      <c r="D73" s="218"/>
      <c r="E73" s="118"/>
    </row>
    <row r="74" spans="1:5" s="71" customFormat="1" ht="20.25" customHeight="1" x14ac:dyDescent="0.2">
      <c r="A74" s="218" t="s">
        <v>2865</v>
      </c>
      <c r="B74" s="218"/>
      <c r="C74" s="218"/>
      <c r="D74" s="218"/>
      <c r="E74" s="118"/>
    </row>
    <row r="75" spans="1:5" s="71" customFormat="1" ht="20.25" customHeight="1" x14ac:dyDescent="0.2">
      <c r="A75" s="218" t="s">
        <v>2867</v>
      </c>
      <c r="B75" s="218"/>
      <c r="C75" s="218"/>
      <c r="D75" s="218"/>
      <c r="E75" s="118"/>
    </row>
    <row r="76" spans="1:5" s="71" customFormat="1" ht="16.5" customHeight="1" x14ac:dyDescent="0.2">
      <c r="A76" s="218" t="s">
        <v>2868</v>
      </c>
      <c r="B76" s="218"/>
      <c r="C76" s="218"/>
      <c r="D76" s="218"/>
      <c r="E76" s="118"/>
    </row>
    <row r="77" spans="1:5" s="71" customFormat="1" ht="18" customHeight="1" x14ac:dyDescent="0.2">
      <c r="A77" s="218" t="s">
        <v>2869</v>
      </c>
      <c r="B77" s="218"/>
      <c r="C77" s="218"/>
      <c r="D77" s="218"/>
      <c r="E77" s="118"/>
    </row>
    <row r="78" spans="1:5" s="71" customFormat="1" ht="17.25" customHeight="1" x14ac:dyDescent="0.2">
      <c r="A78" s="218" t="s">
        <v>2870</v>
      </c>
      <c r="B78" s="218"/>
      <c r="C78" s="218"/>
      <c r="D78" s="218"/>
      <c r="E78" s="118"/>
    </row>
    <row r="79" spans="1:5" s="71" customFormat="1" ht="15" customHeight="1" x14ac:dyDescent="0.2">
      <c r="A79" s="218" t="s">
        <v>2871</v>
      </c>
      <c r="B79" s="218"/>
      <c r="C79" s="218"/>
      <c r="D79" s="218"/>
      <c r="E79" s="118"/>
    </row>
    <row r="80" spans="1:5" s="71" customFormat="1" ht="14.25" customHeight="1" x14ac:dyDescent="0.2">
      <c r="A80" s="218" t="s">
        <v>2872</v>
      </c>
      <c r="B80" s="218"/>
      <c r="C80" s="218"/>
      <c r="D80" s="218"/>
      <c r="E80" s="118"/>
    </row>
    <row r="81" spans="1:5" s="71" customFormat="1" ht="26.25" customHeight="1" x14ac:dyDescent="0.2">
      <c r="A81" s="218" t="s">
        <v>2873</v>
      </c>
      <c r="B81" s="218"/>
      <c r="C81" s="218"/>
      <c r="D81" s="218"/>
      <c r="E81" s="118"/>
    </row>
    <row r="82" spans="1:5" s="71" customFormat="1" ht="13.5" customHeight="1" x14ac:dyDescent="0.2">
      <c r="A82" s="218" t="s">
        <v>2874</v>
      </c>
      <c r="B82" s="218"/>
      <c r="C82" s="218"/>
      <c r="D82" s="218"/>
      <c r="E82" s="118"/>
    </row>
    <row r="83" spans="1:5" s="71" customFormat="1" ht="13.5" customHeight="1" x14ac:dyDescent="0.2">
      <c r="A83" s="218" t="s">
        <v>2875</v>
      </c>
      <c r="B83" s="218"/>
      <c r="C83" s="218"/>
      <c r="D83" s="218"/>
      <c r="E83" s="118"/>
    </row>
    <row r="84" spans="1:5" s="71" customFormat="1" ht="35.25" customHeight="1" x14ac:dyDescent="0.2">
      <c r="A84" s="218" t="s">
        <v>2876</v>
      </c>
      <c r="B84" s="218"/>
      <c r="C84" s="218"/>
      <c r="D84" s="218"/>
      <c r="E84" s="118"/>
    </row>
    <row r="85" spans="1:5" s="71" customFormat="1" ht="39.75" customHeight="1" x14ac:dyDescent="0.2">
      <c r="A85" s="218" t="s">
        <v>2877</v>
      </c>
      <c r="B85" s="218"/>
      <c r="C85" s="218"/>
      <c r="D85" s="218"/>
      <c r="E85" s="118"/>
    </row>
    <row r="86" spans="1:5" s="71" customFormat="1" ht="15" customHeight="1" x14ac:dyDescent="0.2">
      <c r="A86" s="218" t="s">
        <v>2879</v>
      </c>
      <c r="B86" s="218"/>
      <c r="C86" s="218"/>
      <c r="D86" s="218"/>
      <c r="E86" s="118"/>
    </row>
    <row r="87" spans="1:5" s="71" customFormat="1" ht="24.75" customHeight="1" x14ac:dyDescent="0.2">
      <c r="A87" s="218" t="s">
        <v>2880</v>
      </c>
      <c r="B87" s="218"/>
      <c r="C87" s="218"/>
      <c r="D87" s="218"/>
      <c r="E87" s="118"/>
    </row>
    <row r="88" spans="1:5" s="71" customFormat="1" ht="44.25" customHeight="1" x14ac:dyDescent="0.2">
      <c r="A88" s="218" t="s">
        <v>2881</v>
      </c>
      <c r="B88" s="218"/>
      <c r="C88" s="218"/>
      <c r="D88" s="218"/>
      <c r="E88" s="118"/>
    </row>
  </sheetData>
  <mergeCells count="43">
    <mergeCell ref="A83:D83"/>
    <mergeCell ref="A84:D84"/>
    <mergeCell ref="A85:D85"/>
    <mergeCell ref="A86:D86"/>
    <mergeCell ref="A78:D78"/>
    <mergeCell ref="A79:D79"/>
    <mergeCell ref="A80:D80"/>
    <mergeCell ref="A81:D81"/>
    <mergeCell ref="A82:D82"/>
    <mergeCell ref="A12:D12"/>
    <mergeCell ref="A17:D17"/>
    <mergeCell ref="A37:D37"/>
    <mergeCell ref="A7:B7"/>
    <mergeCell ref="A8:B8"/>
    <mergeCell ref="A9:B9"/>
    <mergeCell ref="A10:B10"/>
    <mergeCell ref="N8:N9"/>
    <mergeCell ref="G1:G2"/>
    <mergeCell ref="F1:F2"/>
    <mergeCell ref="H1:H2"/>
    <mergeCell ref="M1:M2"/>
    <mergeCell ref="N1:N2"/>
    <mergeCell ref="F3:F6"/>
    <mergeCell ref="G3:G6"/>
    <mergeCell ref="F8:F9"/>
    <mergeCell ref="G8:G9"/>
    <mergeCell ref="J1:L1"/>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Base General</vt:lpstr>
      <vt:lpstr>DINAMICA</vt:lpstr>
      <vt:lpstr>ESTADO ACCIONES DICIEMBRE</vt:lpstr>
      <vt:lpstr>RESULTADO FENECIMIENTO</vt:lpstr>
      <vt:lpstr>COMPONENTES Y FACTORES</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 pc</cp:lastModifiedBy>
  <cp:lastPrinted>2020-02-05T19:17:50Z</cp:lastPrinted>
  <dcterms:created xsi:type="dcterms:W3CDTF">2019-07-10T13:55:13Z</dcterms:created>
  <dcterms:modified xsi:type="dcterms:W3CDTF">2022-01-12T12:51:57Z</dcterms:modified>
</cp:coreProperties>
</file>