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0\PMP\Publicados\"/>
    </mc:Choice>
  </mc:AlternateContent>
  <bookViews>
    <workbookView xWindow="0" yWindow="0" windowWidth="10350" windowHeight="1530" tabRatio="781"/>
  </bookViews>
  <sheets>
    <sheet name="Estadisticas" sheetId="19" r:id="rId1"/>
    <sheet name="Consolidado Agosto  2020" sheetId="18" r:id="rId2"/>
    <sheet name="Acciones Cerradas" sheetId="21" r:id="rId3"/>
    <sheet name="Estadistica Cumpl mensual PMP" sheetId="22" r:id="rId4"/>
    <sheet name="Inicio Vigencia" sheetId="20" state="hidden" r:id="rId5"/>
  </sheets>
  <definedNames>
    <definedName name="_xlnm._FilterDatabase" localSheetId="2" hidden="1">'Acciones Cerradas'!$A$2:$Y$60</definedName>
    <definedName name="_xlnm._FilterDatabase" localSheetId="1" hidden="1">'Consolidado Agosto  2020'!$A$6:$Y$126</definedName>
    <definedName name="_xlnm.Print_Area" localSheetId="1">'Consolidado Agosto  2020'!$A$1:$V$15</definedName>
    <definedName name="CERRADA">'Consolidado Agosto  2020'!$R$7</definedName>
  </definedNames>
  <calcPr calcId="162913"/>
  <pivotCaches>
    <pivotCache cacheId="31" r:id="rId6"/>
    <pivotCache cacheId="47" r:id="rId7"/>
  </pivotCaches>
</workbook>
</file>

<file path=xl/calcChain.xml><?xml version="1.0" encoding="utf-8"?>
<calcChain xmlns="http://schemas.openxmlformats.org/spreadsheetml/2006/main">
  <c r="Z68" i="22" l="1"/>
  <c r="Z64" i="22"/>
  <c r="G14" i="19"/>
  <c r="Z57" i="22" l="1"/>
  <c r="Z56" i="22"/>
  <c r="Z55" i="22"/>
  <c r="Z61" i="22"/>
  <c r="Z12" i="22" l="1"/>
  <c r="Z54" i="22"/>
  <c r="Z51" i="22"/>
  <c r="Z49" i="22"/>
  <c r="Z48" i="22"/>
  <c r="Z43" i="22"/>
  <c r="Z42" i="22"/>
  <c r="Z38" i="22"/>
  <c r="Z23" i="22" l="1"/>
  <c r="Z15" i="22" l="1"/>
  <c r="Z7" i="22"/>
  <c r="Z8" i="22"/>
  <c r="Z4" i="22" l="1"/>
  <c r="Z3" i="22"/>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<sst xmlns="http://schemas.openxmlformats.org/spreadsheetml/2006/main" count="4563" uniqueCount="1225">
  <si>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</si>
  <si>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</si>
  <si>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</si>
  <si>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</si>
  <si>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</si>
  <si>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</si>
  <si>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</si>
  <si>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</si>
  <si>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</si>
  <si>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</si>
  <si>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</si>
  <si>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</si>
  <si>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</si>
  <si>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</si>
  <si>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</si>
  <si>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</si>
  <si>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</si>
  <si>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</si>
  <si>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</si>
  <si>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</si>
  <si>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</si>
  <si>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</si>
  <si>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</si>
  <si>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</si>
  <si>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</si>
  <si>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</si>
  <si>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</si>
  <si>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</si>
  <si>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</si>
  <si>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</si>
  <si>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</si>
  <si>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</si>
  <si>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</si>
  <si>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</si>
  <si>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</si>
  <si>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</si>
  <si>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</si>
  <si>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</si>
  <si>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</si>
  <si>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</si>
  <si>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</si>
  <si>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</si>
  <si>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</si>
  <si>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</si>
  <si>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</si>
  <si>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</si>
  <si>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</si>
  <si>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</si>
  <si>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</si>
  <si>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</si>
  <si>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</si>
  <si>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</si>
  <si>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</si>
  <si>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</si>
  <si>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</si>
  <si>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</si>
  <si>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</si>
  <si>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</si>
  <si>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</si>
  <si>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</si>
  <si>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</si>
  <si>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</si>
  <si>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</si>
  <si>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</si>
  <si>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</si>
  <si>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</si>
  <si>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</si>
  <si>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</si>
  <si>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</si>
  <si>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</si>
  <si>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</si>
  <si>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</si>
  <si>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</si>
  <si>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Debilidades en el seguimiento de actividades al interior del proceso</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</si>
  <si>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</si>
  <si>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</si>
  <si>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El Archivo Central no cuenta con inventarios documentales que permitan conocer con exactitud la documentación que se conserva en el archivo, así como facilitar su ubicación y recuperación.</t>
  </si>
  <si>
    <t xml:space="preserve">Organización archivo </t>
  </si>
  <si>
    <t>Posible desconocimiento de normas, en particular, el Decreto 2609 de 2012 
Posibles deficiencias en la Planeación de la Gestión Documental.</t>
  </si>
  <si>
    <t>Levantamiento del inventario documental en  estado natural del Fondo Documental Acumulado (FDA) de la SDM.</t>
  </si>
  <si>
    <t>No se cuenta con Plan Estratégico de Seguridad Vial</t>
  </si>
  <si>
    <t>No aplicación del artículo 12 de la Ley 1503 de 2011, reglamentado por el  Decreto 2851 del 2013, respecto del Plan Estratégico de Seguridad Vial, por falta de actualización normativa.</t>
  </si>
  <si>
    <t>Socializar el Plan Estratégico de Seguridad Vial de la SDM a los funcionarios de la SDM, a través de publicación e la Intranet y piezas publicitarias.</t>
  </si>
  <si>
    <t>AUDITORÍA PQRSD 2016</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</si>
  <si>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</si>
  <si>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</si>
  <si>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SA, la OIS y la Dirección de Servicio al Ciudadano, la implementación del Web Service requerido entre el Modulo de correspondencia de SICON y el SDQS. De acuerdo al alcance tecnológico.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</si>
  <si>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</si>
  <si>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</si>
  <si>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</si>
  <si>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</si>
  <si>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SERVICIO AL CIUDADANO</t>
  </si>
  <si>
    <t xml:space="preserve">AUDITORIA PQRSD 2017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</si>
  <si>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</si>
  <si>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</si>
  <si>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</si>
  <si>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</si>
  <si>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</si>
  <si>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</si>
  <si>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AUDITORIA INTERNA SIG 2018</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</si>
  <si>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</si>
  <si>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</si>
  <si>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</si>
  <si>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</si>
  <si>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GESTIÓN DE TRÁNSITO</t>
  </si>
  <si>
    <t>SEGUIMIENTO DE CONTRATOS Nos. 2017-1846 Y 2017-190</t>
  </si>
  <si>
    <t>NO CONFORMIDAD No. 2
Se evidencia que los informes de ejecución de los Contratos 2017-1846 y 2017-1910,no se han subido en las plataformas de Secop I y Secop II.</t>
  </si>
  <si>
    <t xml:space="preserve">Incumplimiento de condiciones establecidas contractualmente  en el Procedimiento o Manual de Contratación y Supervisión </t>
  </si>
  <si>
    <t>Debilidad en la apropiación de las funciones  por parte del supervisor y el profesional referente al procedimiento según lo señalado en el Manual de Supervisión y Contratación.</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</si>
  <si>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</si>
  <si>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</si>
  <si>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</si>
  <si>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</si>
  <si>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</si>
  <si>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</si>
  <si>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</si>
  <si>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</si>
  <si>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GESTIÓN LEGAL Y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</si>
  <si>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</si>
  <si>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</si>
  <si>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seguimientos trimestrales a la información de los contratos registrados en el SECOP II</t>
  </si>
  <si>
    <t>Actualizacion de la plataforma Secop I( DAL)- Secop II ( Supervisores) con informes de ejecuccion  según manual de supervision e interventoria</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</si>
  <si>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</si>
  <si>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</si>
  <si>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</si>
  <si>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</si>
  <si>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</si>
  <si>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Gestión Documental.</t>
  </si>
  <si>
    <t>Falta de cuidado por parte del personal del archivo al momento de archivar los documentos, teniendo en cuenta que en algunas ocasiones se requieren para el cumplimiento de otras actividades de la Dirección de Asuntos Legales.</t>
  </si>
  <si>
    <t>Realizar plan de trabajo para  revisar la totalidad de expedientes contractuales 2017-2018 con el fin de verificar la organización de los mismos.</t>
  </si>
  <si>
    <t>REGULACIÓN Y CONTROL</t>
  </si>
  <si>
    <t>AUDITORIA CONTRAVENCIONAL</t>
  </si>
  <si>
    <t>NC 2 Las dependencias auditadas no responden oportunamente los PQRSD que ingresaron por el Aplicativo de Correspondencia o por el SDQS</t>
  </si>
  <si>
    <t>Ejecución de un trámite o servicio a la ciudadanía, incumpliendo los requisitos, con el propósito de obtener un beneficio propio o para un tercero.</t>
  </si>
  <si>
    <t>Represamiento de las PQRS por la gran cantidad  y la entrega tardía a las dependencias.</t>
  </si>
  <si>
    <t xml:space="preserve">Contestar las PQRS que se encontraban fuera de términos a 28/09/2018. </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</si>
  <si>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</si>
  <si>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</si>
  <si>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</si>
  <si>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</si>
  <si>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Realizar seguimiento a las acciones planteadas para dar cumplimiento a lo dispuesto en las TRD para la organización del archivo de la Subdirección de Contravenciones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</si>
  <si>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</si>
  <si>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</si>
  <si>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</si>
  <si>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</si>
  <si>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</si>
  <si>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</si>
  <si>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</si>
  <si>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</si>
  <si>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3.   No se identificó la diferenciación  frente a requisitos para algunas  excepciones, como son los organismos de seguridad del estado.</t>
  </si>
  <si>
    <t>Documentar los controles relacionados con las excepciones otorgadas a los organismos de seguridad del estado</t>
  </si>
  <si>
    <t>SERVICIO AL CIUDADANO - GESTION DE LA INFORMACION</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</si>
  <si>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</si>
  <si>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</si>
  <si>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</si>
  <si>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</si>
  <si>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</si>
  <si>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</si>
  <si>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</si>
  <si>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</si>
  <si>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</si>
  <si>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</si>
  <si>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</si>
  <si>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</si>
  <si>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</si>
  <si>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</si>
  <si>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</si>
  <si>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4. Realizar la medición de la satisfacción de usuarios</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</si>
  <si>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</si>
  <si>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</si>
  <si>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</si>
  <si>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</si>
  <si>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</si>
  <si>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</si>
  <si>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</si>
  <si>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Realizar el registro de la publicidad exterior visual o el desmonte de elementos de publicidad exterior de las sedes de la entidad que lo requieran</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</si>
  <si>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</si>
  <si>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</si>
  <si>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</si>
  <si>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</si>
  <si>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Falta apropiación de las funciones por parte de las dependencias,respecto a la verificación de la información que se encuentra publicada o que en su defecto se solicita publicar en la página Web de la entidad según lo establecido en la resolución 3564.</t>
  </si>
  <si>
    <t xml:space="preserve">Depuración, Actualización y Publicación mensual de la Información contractual en la Pagina Web(Se solicitara a comunicaciones mediante correo la publicación en la pagina web) </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</si>
  <si>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</si>
  <si>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t>
  </si>
  <si>
    <t>Verificacion y actualización semestral  del link que direcciona a la plataforma de Colombia Compra Eficiente en la pagina web de la entidad.</t>
  </si>
  <si>
    <t>Incumplimiento de los requisitos establecidos en la resolucion 3564 de 2015 8.4 b</t>
  </si>
  <si>
    <t>Actualización de la plataforma Secop I ( Subsecretaria de Gestión Jurídica) con los elementos mencionados en la norma.</t>
  </si>
  <si>
    <t>COMUNICACIONES Y CULTURA PARA LA MOVILIDAD</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</si>
  <si>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</si>
  <si>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</si>
  <si>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</si>
  <si>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</si>
  <si>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GESTIÓN DE TRÁMITES Y SERVICIOS PARA LA CIUDADANÍA</t>
  </si>
  <si>
    <t>PMA- PLAN DE MEJORAMIENTO POR AUTOCONTROL POR COMUNICADO DEL MINISTERIO MT 20194210138001</t>
  </si>
  <si>
    <t>Cierre de puntos de atención  en red CADE y Paloquemao  para cursos pedagógicos  por infracción a las normas de tránsito por incumplimiento de Resolución 3204 de 2011</t>
  </si>
  <si>
    <t>Designación de colaboradores no competentes o idóneos para el desarrollo de las actividades asignadas</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</si>
  <si>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</si>
  <si>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</si>
  <si>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GESTION ADMINISTRATIVA - GESTIÓN DE TICS</t>
  </si>
  <si>
    <t xml:space="preserve">INFORME ANUAL EN MATERIA DE DERECHO DE AUTOR SOBRE SOFTWARE Y HARDWARE - AÑO 2018  </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</si>
  <si>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</si>
  <si>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</si>
  <si>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</si>
  <si>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</si>
  <si>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</si>
  <si>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</si>
  <si>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</si>
  <si>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</si>
  <si>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</si>
  <si>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</si>
  <si>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</si>
  <si>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</si>
  <si>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t>
  </si>
  <si>
    <t xml:space="preserve">AUDITORÍA INTERNA SGC 2019 
</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</si>
  <si>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</si>
  <si>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</si>
  <si>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</si>
  <si>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No Conformidad 08.
Se evidenció mediante revisión y verificación documental de la auditoria de ICONTEC de octubre de 2018, el mapa de riesgos institucional y el PMP del proceso, el no cumplimiento de acciones frente a la oportunidad de mejora presentada por el ICONTEC, "Contemplar en el riesgo de corrupción, la suplantación de los participantes, así como sus controles, por ejemplo con reconocimiento dactilar en la inscripción e ingreso al curso, independiente que no se tenga la plataforma en con el RUNT lo que ...". Incumpliendo lo estipulado en el numeral 6.1 acciones para abordar riesgos y oportunidades Norma Técnica ISO 9001:2015.</t>
  </si>
  <si>
    <t>Riesgo 2: Formulación e implementación de acciones que no fomenten la cultura ciudadana y el respeto ente todos los usuarios de todas las formas de transporte</t>
  </si>
  <si>
    <t>Insuficiencias en el componente tecnológico para dar continuidad al proceso y/o convenios con la Registraduría y los terceros que intervengan.</t>
  </si>
  <si>
    <t xml:space="preserve">Accion 1: Concertar  reuniones con la Registraduria Y RUNT, para dar continuidad a lo adelantado por la Direccion de Atención al ciudadano </t>
  </si>
  <si>
    <t>Accion 2 : Realizar memorando al RUNT para la validación de la tecnología actual y la viabilidad de la ampliación del servicio.</t>
  </si>
  <si>
    <t>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t>
  </si>
  <si>
    <t>Confusión de este lineamiento con el lineamiento 10% de anticorrupción.</t>
  </si>
  <si>
    <t xml:space="preserve">Accion 3: Verificar el reporte, entregado por el SIMIT </t>
  </si>
  <si>
    <t>Acción 4: Solicitar ajuste si se evidencian inconsistecias en el reporte</t>
  </si>
  <si>
    <t>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t>
  </si>
  <si>
    <t>No existe un control</t>
  </si>
  <si>
    <t xml:space="preserve">Verificar mensualmente la información publicada en las diferentes plataformas y/o canales de comunicación de la entidad, correspondiente al procedimiento de cursos de pedagogía. </t>
  </si>
  <si>
    <t>ACCIONES POR AUTOCONTROL</t>
  </si>
  <si>
    <t>Incumplimiento del requisito normativo numeral 10.2.1. No Conformidad y Acción Correctiva de la norma NTC-ISO 9001:2015</t>
  </si>
  <si>
    <t>12. Discriminación hacia los ciudadanos que requieren atención y respuesta por parte de la SDM.</t>
  </si>
  <si>
    <t xml:space="preserve"> Deficiente implementación de los lineamientos internos frente a la atencion al ciudadano. </t>
  </si>
  <si>
    <t>Revisar y dar tratamiento  a las quejas correspondientes al servicio prestado por los proveedores internos  de cursos de Pedagogía, durante el periodo comprendido entre enero a mayo de 2019.</t>
  </si>
  <si>
    <t>Incumplimiento parcial de los requisitos normativos de la Resolución 3204 de 2010 Ministerio de Transporte artículo 8 y el numeral 7,3, literal c de la norma NTC-ISO 9001:2015</t>
  </si>
  <si>
    <t>2. Formulación e implementación de acciones que no fomenten la cultura ciudadana y el respeto entre todos los usuarios de todas las formas de transporte.</t>
  </si>
  <si>
    <t xml:space="preserve">Falta de seguimiento al cumplimiento de los  requisitos normativos </t>
  </si>
  <si>
    <t>Revisar semanalmente comparativamente los registros fotográficos frente a la plataforma del SICON con el fin de identificar incosistencias al cumplimiento de la norma.</t>
  </si>
  <si>
    <t>En la validación del cumplimiento de lo dispuesto en la Ley 1755 de 2015, en relación a la oportunidad en los tiempos de respuesta, se observa que la entidad presenta un 61.7% de requerimientos en el periodo evaluado que se responden fuera de términos y sin respuesta.</t>
  </si>
  <si>
    <t>Incumplimiento de la normatividad vigente específicamente en lo establecido en la Ley 1755 en el artículo 14. Términos para resolver las distintas modalidades de peticiones.</t>
  </si>
  <si>
    <t>Debilidad en el seguimiento y control de cada una de las dependencias de la Secretaría de Movilidad que contestan derechos de petición</t>
  </si>
  <si>
    <t>Realizar seguimiento semanal por parte de cada dependencia a los requerimientos asignados en los aplicativos de correspondencia y Bogotá te escucha.</t>
  </si>
  <si>
    <t>GESTIÓN INGENIERÍA DE TRÁNSITO</t>
  </si>
  <si>
    <t>VEEDURIA DISTRITAL EXPEDIENTE 201950033309900016E</t>
  </si>
  <si>
    <t>Posible violación al Derecho de Petición y a la Tranquilidad por parte de la Secretaria Distrital de Movilidad - SDM</t>
  </si>
  <si>
    <t>Respuestas fuera de terminos de ley de PQRS (Señalización)</t>
  </si>
  <si>
    <t xml:space="preserve">Porque no se tiene control especifico sobre quejas relacionados con estoperoles. 
Recomendación de la Veeduría: 1. 1. Tomar medidas correctivas frente a las peticiones, quejas y reclamos, con el fin de que se dé respuesta oportuna y clara a la ciudadanía dentro de los tiempos determinados por la ley 1755 de 2015. 
</t>
  </si>
  <si>
    <t>Llevar control previo para que las peticiones se atiendan en los términos previstos.</t>
  </si>
  <si>
    <t xml:space="preserve">Porque no se cuenta con un análisis del comportamiento de las quejas relacionada con la instalación de estoperoles.
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t>
  </si>
  <si>
    <t xml:space="preserve">Análisis por la parte técnica de diseño al planeamiento de la implementación de dispositivos alternos a los estoperoles para disminuir la velocidad en los futuros diseños a implementar.  </t>
  </si>
  <si>
    <t xml:space="preserve">Porque no se cuenta con un estudio auditivo que permita evidenciar niveles de  contaminación auditiva causada por estoperoles instalados. 
Recomendación Veeduria: 4.Solicitar a la Secretaría Distrital de Ambiente un estudio auditivo sobre los impactos negativos generados por los estoperoles en la ciudad de Bogotá D.C. y que la Secretaría Distrital
de Movilidad tome correctivos frente a los resultados allí consignados. </t>
  </si>
  <si>
    <t>Emitir solicitud a la Secretaría Distrital de Ambiente, para que se conceptúe.</t>
  </si>
  <si>
    <t>DIRECCIONAMIENTO ESTRATÉGICO</t>
  </si>
  <si>
    <t>AUDITORÍA EXTERNA ICONTEC 2019</t>
  </si>
  <si>
    <t xml:space="preserve">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Evidencia: Aunque la Organización cuenta con una DOFA, no se evidencia que se priorizan las oportunidades determinadas para asegurar que se aumentan los efectos deseables. 
</t>
  </si>
  <si>
    <t>No asegurar la mejora continua del procedimiento certificado con ISO 9001</t>
  </si>
  <si>
    <t xml:space="preserve">Deficiente entendimiento de la metodología aplicable para priorizar las oportunidades que aseguran que se aumentan los efectos deseables. </t>
  </si>
  <si>
    <t>Aplicar la metodología a partir de la identificación de las oportunidades en la matriz DOFA</t>
  </si>
  <si>
    <t>Hacer seguimiento a la aplicación eficaz de la metodología a través de la auditoria interna</t>
  </si>
  <si>
    <t>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</si>
  <si>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9. Discriminación y restricción a la participación de los ciudadanos que requieren atención y respuesta por parte de la SDM.</t>
  </si>
  <si>
    <t>El formato estándar que propone la subdirección administrativa, en su saludo y despedida no está parametrizado y estandarizado, para garantizar una estructura cordial amable y de calidad, en conformidad al artículo 3, inciso uno del decretó 371 de 2010.</t>
  </si>
  <si>
    <t>Enviar un (1) memorando a la Subdireccion  Administrativa, solicitando la parametrizacion y estandarización del anexo PA01 PR01 MD01 en  concordancia con el artículo 3, inciso 1° el decreto 371 de 2010.</t>
  </si>
  <si>
    <t xml:space="preserve">• El seguimiento realizado le falta eficacia en razón a recordar la aplicación la Ley 1755 de 2015 y del artículo 3, inciso 1° el decreto 371 de 2010, en cada uno de los requerimientos de PQRSD atendidos.
</t>
  </si>
  <si>
    <t>Enviar un (1) memorando  bimensual a las áreas de la entidad, recordando  la importacia del cumplimiento de la oportunidad de las respuestas, de conformidad con lo términos  de la Ley 1755 de 2015 y del artículo 3, inciso 1° el decreto 371 de 2010.</t>
  </si>
  <si>
    <t>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</si>
  <si>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 xml:space="preserve">•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t>
  </si>
  <si>
    <t>Realizar reuniones trimestrales con los equipos operativos de las dependencias,  para revisar el estado de gestion de los PQRS vencidos.</t>
  </si>
  <si>
    <t xml:space="preserve">NC 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
</t>
  </si>
  <si>
    <t>4. Efectuar la rendición de cuentas sin dar cumplimiento a la normativa y metodologia aplicable</t>
  </si>
  <si>
    <t xml:space="preserve">•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t>
  </si>
  <si>
    <t xml:space="preserve">Actualizar manual de servicio al ciudadano en la periodicidad del desarrollo de las mesas de trabajo PQRS, para que las mismas se realicen de manera semestral y realizar su correspondiente socializacion en tematicas de PQRS 
</t>
  </si>
  <si>
    <t>NC2 -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t>
  </si>
  <si>
    <t>• Desconocimiento de los lineamientos dados en el manual servicio frente a la presentación de reportes de PQRS y de las encuestas de satisfacción a la alta dirección y al comité técnico de gestión - CIGD</t>
  </si>
  <si>
    <t>Actualización del manual de servicio al ciudadano, en relación a la  presentacion obligatoria de reportes de resultados de gestion de PQRS y Encuesta de Satisfaccion .</t>
  </si>
  <si>
    <t>Correctiva</t>
  </si>
  <si>
    <t>TVD elaboradas, aprobadas y presentadas al Consejo Distrital de Archivos.</t>
  </si>
  <si>
    <t>SUBSECRETARÍA DE GESTIÓN CORPORATIVA</t>
  </si>
  <si>
    <t>SUBDIRECCIÓN ADMINISTRATIVA</t>
  </si>
  <si>
    <t>Sonia Mireya Alfonso Muñoz</t>
  </si>
  <si>
    <t>Archivos del FDA con inventario / Total de archivos del FDA</t>
  </si>
  <si>
    <t>100% del Fondo Documental Acumulado de la SDM con inventario en estado natural.</t>
  </si>
  <si>
    <t xml:space="preserve">Dos (2) Socializaciones. </t>
  </si>
  <si>
    <t>Requerimientos a las Dependencias involucradas</t>
  </si>
  <si>
    <t>Solución Tecnológica</t>
  </si>
  <si>
    <t>SUBSECRETARÍA DE GESTIÓN CORPORATIVA - DESPACHO - SUBSECRETARÍA DE SERVICIOS A LA CIUDADANÍA</t>
  </si>
  <si>
    <t>SUBDIRECCION ADMINISTRATIVA - OFICINA DE TECNOLOGÍAS DE LA INFORMACIÓN Y LAS COMUNICACIONES - DIRECCIÓN DE ATENCIÓN AL CIUDADANO</t>
  </si>
  <si>
    <t xml:space="preserve">Sonia Mireya Alfonso Muñoz - Edgar Romero Bohorquez -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</si>
  <si>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</si>
  <si>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</si>
  <si>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Corrección </t>
  </si>
  <si>
    <t>(No. de requerimientos de la vigencia 2017 actualizados en el SDQS y correspondencia / No. de requerimientos pendientes de la vigencia 2017  ingresados en el SDQS y correspondencia)*100</t>
  </si>
  <si>
    <t>Actualización de la información en la Matriz de seguimiento de PQRSD</t>
  </si>
  <si>
    <t>SUBSECRETARÍA DE GESTIÓN DE LA MOVILIDAD</t>
  </si>
  <si>
    <t>DIRECCIÓN DE INGENIERÍA DE TRANSITO - DIRECCIÓN DE GESTIÓN DE TRANSITO Y CONTROL DE TRANSITO Y TRANSPORTE</t>
  </si>
  <si>
    <t>Adriana Marcela Neira - Nicolás Adolfo Correal</t>
  </si>
  <si>
    <t xml:space="preserve">Resolución actualizada con la reglamentación para el uso y asignación de líneas móviles </t>
  </si>
  <si>
    <t>Resolución de telefonía móvil celular actualizada</t>
  </si>
  <si>
    <t>Corrección</t>
  </si>
  <si>
    <t>No. TRD aprobadas por el Comité Interno de Archivo/  No. TRD presentadas al Comité Interno de Archivo</t>
  </si>
  <si>
    <t>22  TRD aprobadas por el Comité Interno de Archivo</t>
  </si>
  <si>
    <t xml:space="preserve">Plan de Trabajo realizado/ Plan de Trabajo Programado </t>
  </si>
  <si>
    <t>SUBSECRETARÍA DE GESTIÓN JURÍDICA</t>
  </si>
  <si>
    <t>DIRECCIÓN DE CONTRATACIÓN</t>
  </si>
  <si>
    <t>Angélica María Ramírez</t>
  </si>
  <si>
    <t>Acción Correctiva</t>
  </si>
  <si>
    <t>Indicadores de gestión documental implementados/ indicadores aprobados.* 100</t>
  </si>
  <si>
    <t>100% de Indicadores de gestión documental implementados.</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</si>
  <si>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</si>
  <si>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</si>
  <si>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Seguimientos realizados/seguimientos programados</t>
  </si>
  <si>
    <t>SUBSECRETARÍAS</t>
  </si>
  <si>
    <t>Sergio Eduardo Martinez-Jonny Leonardo Vasquez-Nasly Jennifer Ruiz</t>
  </si>
  <si>
    <t>N° total de informes Publicados/N° total de Contratos Secop II</t>
  </si>
  <si>
    <t xml:space="preserve">Circular o Memorando expedido y socializado </t>
  </si>
  <si>
    <t>Plan de trabajo Realizado/Plan de Trabajo Programado.</t>
  </si>
  <si>
    <t>Número de PQRSD respondidas que se encontraban fuera de términos a 28/09/2018 / Número total de PQRSD que se encontraban fuera de términos a 28/09/2018</t>
  </si>
  <si>
    <t>SUBSECRETARÍA DE SERVICIOS A LA CIUDADANÍA</t>
  </si>
  <si>
    <t>SUBDIRECCIÓN DE CONTROL E INVESTIGACIONES AL TRANSPORTE PÚBLICO</t>
  </si>
  <si>
    <t>Juan Carlos Espeleta</t>
  </si>
  <si>
    <t>Total de expedientes con Hoja de Control</t>
  </si>
  <si>
    <t xml:space="preserve">SUBDIRECCIÓN DE CONTRAVENCIONES </t>
  </si>
  <si>
    <t>Pablo Cesar Garcia Camacho</t>
  </si>
  <si>
    <t>Archivo de los documentos de entrega de vehículos inmovilizados que se encontraban a septiembre de 2018.</t>
  </si>
  <si>
    <t>Seguimiento a las acciones planteadas</t>
  </si>
  <si>
    <t>Resolución de Exceptuados actualizada, publicada y socializada a los responsables de ejecutarla.</t>
  </si>
  <si>
    <t>DIRECCIÓN DE ATENCIÓN AL CIUDADANO</t>
  </si>
  <si>
    <t xml:space="preserve"> Acción Correctiva</t>
  </si>
  <si>
    <t>1 documento con lineamientos</t>
  </si>
  <si>
    <t xml:space="preserve">Actas Mesas de trabajo  realizadas / Mesas se trabajo programadas / </t>
  </si>
  <si>
    <t>DIRECCIÓN DE ATENCIÓN AL CIUDADANO - OFICINA DE TECNOLOGÍAS DE LA INFORMACIÓN Y LAS COMUNICACIONES</t>
  </si>
  <si>
    <t>(contestados/recibidos)*100</t>
  </si>
  <si>
    <t>(No de tratamientos de salidas no conformes/No. de salidas no conformes identificadas)*100</t>
  </si>
  <si>
    <t>Implementar un mecanismo de medición de la satisfacción de usuarios del tramite de exceptuados</t>
  </si>
  <si>
    <t>Un (1) registro de publicidad exterior</t>
  </si>
  <si>
    <t>Mantener actualizado el registro y/o desmonte de la publicidad exterior visual de las sedes de la entidad que lo requieran</t>
  </si>
  <si>
    <t xml:space="preserve">Información Remitida mensual / Información publicada </t>
  </si>
  <si>
    <t>Link actualizado</t>
  </si>
  <si>
    <t>2 actualización</t>
  </si>
  <si>
    <t xml:space="preserve">N° total de informes Publicados/N° total de Contratos Secop I
</t>
  </si>
  <si>
    <t>(actualización realizada/actualización programada)</t>
  </si>
  <si>
    <t>1 actualización y publicación</t>
  </si>
  <si>
    <t>OFICINA ASESORA DE COMUNICACIONES Y CULTURA PARA LA MOVILIDAD - SUBSECRETARÍA CORPORATIVA</t>
  </si>
  <si>
    <t>OFICINA ASESORA DE COMUNICACIONES Y CULTURA PARA LA MOVILIDAD - GESTIÓN DOCUMENTAL</t>
  </si>
  <si>
    <t>Andrés Fabian Contento Muñoz</t>
  </si>
  <si>
    <t>Cronograma</t>
  </si>
  <si>
    <t>Director (a) de Atención al Ciudadano</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</si>
  <si>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</si>
  <si>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</si>
  <si>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</si>
  <si>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Segumientos realizados / Seguimientos programados </t>
  </si>
  <si>
    <t xml:space="preserve">socializaciones  divulgadas  y evaluadas  / socializaciones  programadas </t>
  </si>
  <si>
    <t>(4 informes mensuales radicados por los contratistas / 4 informes mensuales con lineamientos impartidos ) X 5 meses</t>
  </si>
  <si>
    <t>20 informes</t>
  </si>
  <si>
    <t>Sonia Mireya Alfonso</t>
  </si>
  <si>
    <t>Documento  de actualización del instrumento TRD de la SDM avalado por el CIA</t>
  </si>
  <si>
    <t>Formulación y presentación al Comité Interno de Archivo del documento de actualización del instrumento TRD de la SDM de confomidad con el Decreto 672 de 2018</t>
  </si>
  <si>
    <t>Subdirectora Administrativa</t>
  </si>
  <si>
    <t>Total reuniones realizadas de trabajo / Total reuniones proyectadas de trabajo.</t>
  </si>
  <si>
    <t xml:space="preserve">Total memorandos elaborados / total memorandos proyectados. </t>
  </si>
  <si>
    <t>Accion correctiva</t>
  </si>
  <si>
    <t>Total reportes verificados/ Total reportes recibidos</t>
  </si>
  <si>
    <t>(Total solicitudes realizadas/ Total   Reportes con inconsistencias)   *100</t>
  </si>
  <si>
    <t>actualiaciones publicadas en la web/ actualizaciones publicadas en la intranet</t>
  </si>
  <si>
    <t>Total quejas revisadas y tratadas/Total de quejas recibidas</t>
  </si>
  <si>
    <t>Total registros fotográficos revisadas /Total Registros SICON</t>
  </si>
  <si>
    <t>Seguimientos realizados en el mes / 4 seguimientos mensuales</t>
  </si>
  <si>
    <t xml:space="preserve">(# total de controles realizados / # total de controles programados )*100 </t>
  </si>
  <si>
    <t>Control semanal de las respuestas resueltas y pendientes por contestar; y plan de acción con el personal que tiene los pendientes para dar respuestas dentro de los términos de ley</t>
  </si>
  <si>
    <t>DIRECCIÓN DE INGENIERÍA DE TRANSITO</t>
  </si>
  <si>
    <t xml:space="preserve">Martha Marlene Rincón, Liseth Lorena Díaz y Angélica María Contreras </t>
  </si>
  <si>
    <t>(# diseños a implementar/ # alternativas analizadas)*100</t>
  </si>
  <si>
    <t>Reporte mensual</t>
  </si>
  <si>
    <t>Miguel Andrés Forero y John Alexander Torres (Diseño);  Liseth Lorena Díaz y Angélica María Contreras (Sustanciación)</t>
  </si>
  <si>
    <t>Una (1) Solicitud</t>
  </si>
  <si>
    <t>Solicitud</t>
  </si>
  <si>
    <t>Liseth Lorena Díaz y Angélica María Contreras</t>
  </si>
  <si>
    <t xml:space="preserve">Indice de cumplimiento de las actividades programadas
</t>
  </si>
  <si>
    <t>Matriz de oportunidades SDM diligenciada</t>
  </si>
  <si>
    <t>OFICINA ASESORA DE PLANEACIÓN INSTITUCIONAL</t>
  </si>
  <si>
    <t>Julieth Rojas Betancour</t>
  </si>
  <si>
    <t>Un (1) memorando único, radicado en Subdireción Administrativa</t>
  </si>
  <si>
    <t>Equipo Técnico de Planeación y gestión de la DAC</t>
  </si>
  <si>
    <t xml:space="preserve">Un (1) Memorando bimestral
</t>
  </si>
  <si>
    <t>Equipo PQRS de la DAC</t>
  </si>
  <si>
    <t>Actas de reunión trimestral</t>
  </si>
  <si>
    <t>Equipo PQRS de la DAC con el acompañamiento del Equipo Técnico</t>
  </si>
  <si>
    <t>Lineamiento del manual de servicio,  actualizado y socializado</t>
  </si>
  <si>
    <t>Equipo PQRS de la DAC y Equipo Técnico de Planeación y Gestión de la DAC</t>
  </si>
  <si>
    <t>Lineamiento del manual actualizado y socializado</t>
  </si>
  <si>
    <t>María Janneth Romero M</t>
  </si>
  <si>
    <t>ABIERTA</t>
  </si>
  <si>
    <t xml:space="preserve">Carlos Arturo Serrano Avila </t>
  </si>
  <si>
    <t>Deicy Astrid Beltrán</t>
  </si>
  <si>
    <t>Vieinery Piza Olarte</t>
  </si>
  <si>
    <t>Omar Alfredo Sánchez</t>
  </si>
  <si>
    <t>8/1/2020. Seguimiento realizado por Carlos Arturo Serrano . Mediante memorando No. SDM-SA 267330 la Subdirección Administrativa solicitó la  reprogramación de la acción</t>
  </si>
  <si>
    <t xml:space="preserve">carlos arturo serrano avila </t>
  </si>
  <si>
    <t xml:space="preserve">8/1/2020 seguimiento realizado por carlos arturo serrano avila , mediante memorando No. SDM-SA 267330   la Subdirección Administrativa solicitó reprogramacion para el 30 junio de 2020 </t>
  </si>
  <si>
    <t># Reprog.</t>
  </si>
  <si>
    <t xml:space="preserve">REPORTE DE REFORMULACIÓN </t>
  </si>
  <si>
    <t xml:space="preserve"> </t>
  </si>
  <si>
    <t>Cuenta de ESTADO DE LA ACCION</t>
  </si>
  <si>
    <t>Etiquetas de columna</t>
  </si>
  <si>
    <t>SUBSECRETARIA U OFICINA</t>
  </si>
  <si>
    <t>Total general</t>
  </si>
  <si>
    <t>DEPENDENCIA</t>
  </si>
  <si>
    <t>ACCIONES CERRADAS</t>
  </si>
  <si>
    <t>ACCIONES ABIERTAS</t>
  </si>
  <si>
    <t>(Varios elementos)</t>
  </si>
  <si>
    <t>ACCIONES VENCIDAS</t>
  </si>
  <si>
    <t xml:space="preserve">SUBDIRECCIÓN ADMINISTRATIVA
SUBDIRECCIÓN DE CONTRAVENCIONES
DIRECCIÓN DE GESTIÓN DE COBRO
DIRECCIÓN DE GESTIÓN DE TRÁNSITO Y CONTROL DE TRÁNSITO Y TRANSPORTE
</t>
  </si>
  <si>
    <t>ACTUALIZAR EL MANUAL DE CONTRATACION (PARAGRAFO 2, ARTICULO 4.3.1.1.)</t>
  </si>
  <si>
    <t>INCORPORAR EN LA BASE DE EXCEL LOS ITEM DE CONTROL E INSTAURAR ALERTAS QUE INDIQUEN LA PROXIMIDAD DE VENCIMIENTOS.</t>
  </si>
  <si>
    <t>REVISAR Y ORGANIZAR LOS EXPEDIENTES CONTRACTUALES MENCIONADOS EN EL INFORME DE AUDITORIA</t>
  </si>
  <si>
    <t xml:space="preserve">DESIGNAR A UN RESPONSABLE DE LA ACTUALIZACIÓN DE LOS PORTALES DE CONTRATACIÓN </t>
  </si>
  <si>
    <t>ACTUALIZACIÓN DE LINK DE LA PAGINA WEB</t>
  </si>
  <si>
    <t>001-2020</t>
  </si>
  <si>
    <t>MANUAL DE CONTRATACION ACTUALIZADO, PUBLICADO Y SOCIALIZADO.</t>
  </si>
  <si>
    <t>BASE DE DATOS MODIFICADA, ACTUALIZADA Y CON LOS CONTROLES ESTABLECIDOS</t>
  </si>
  <si>
    <t>(NUMERO DE EXPEDIENTES REVISADOS Y ORGANIZADOS / NUMERO DE EXPEDIENTES IDENTIFICADOS EN EL HALLAZGO) * 100</t>
  </si>
  <si>
    <t>Acta con designación</t>
  </si>
  <si>
    <t>link actualizado de la pagina web</t>
  </si>
  <si>
    <t>ANGELICA MARIA RAMIREZ GARZA</t>
  </si>
  <si>
    <t>002-2020</t>
  </si>
  <si>
    <t>003-2020</t>
  </si>
  <si>
    <t>004-2020</t>
  </si>
  <si>
    <t>005-2020</t>
  </si>
  <si>
    <t>AUDITORÍA CONTRATACIÓN 2019</t>
  </si>
  <si>
    <t>AUDITORÍA CONTRATACIÓN 2018</t>
  </si>
  <si>
    <t>AUDITORÍA PQRSD 2019</t>
  </si>
  <si>
    <t>EVALUACIÓN AUSTERIDAD DEL GASTO I TRIMESTRE 2019</t>
  </si>
  <si>
    <t>EVALUACION AUSTERIDAD DEL GASTO II TRIMESTRE 2017</t>
  </si>
  <si>
    <t>EVALUACIÓN AUSTERIDAD DEL GASTO II TRIMESTRE 2016</t>
  </si>
  <si>
    <t>TOTAL</t>
  </si>
  <si>
    <t>HALLAZGOS</t>
  </si>
  <si>
    <t>TOTAL HALLAZGOS</t>
  </si>
  <si>
    <t>Etiquetas de fila</t>
  </si>
  <si>
    <t>Cuenta de No. Acción</t>
  </si>
  <si>
    <t>No Accciones</t>
  </si>
  <si>
    <t>No. Hallazgos</t>
  </si>
  <si>
    <t>No. Acciones</t>
  </si>
  <si>
    <t>Hasta 2019</t>
  </si>
  <si>
    <t>(Todas)</t>
  </si>
  <si>
    <t xml:space="preserve">SUBSECRETARÍA DE POLÍTICA DE MOVILIDAD -  SUBSECRETARÍA DE GESTIÓN JURÍDICA - SUBSECRETARÍA DE GESTIÓN CORPORATIVA
</t>
  </si>
  <si>
    <t>Sergio Eduardo Martinez- Ingrid Carolina Silva -Ligia Rodríguez</t>
  </si>
  <si>
    <t>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
Conclusión: La acción de mejora  se ha cumplido, por lo anterior, se recomienda el cierre.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</si>
  <si>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Jonny Leonardo Vasquez</t>
  </si>
  <si>
    <t>Diana Lucia Vidal Caicedo</t>
  </si>
  <si>
    <t>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
09/01/2020. Una vez revisadas las evidencias aportadas por las Subsecretaría de Política de Movilidad, Subsecretaría de Gestión Jurídica y Subscretaría de Gestión Corporativa.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</si>
  <si>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
Conclusión: La acción de mejora se cumplió, por lo anterior, se recomienda el cierre.
09/12/2019. Una vez revisadas las evidencias aportadas por las Subsecretarías se encontró: 
1. Falta la justificación de la Subsecretaría de Gestión Jurídica.
2. Falta la evidencia y justificación de la Subsecretaría de Gestión de la Movilidad.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</si>
  <si>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
__________________________________________
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
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
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
______________________________________________________________
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
_____________________________
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</si>
  <si>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7/02/2020 Seguimiento realizado por el contratista Carlos Arturo Serrano con ocasión a solicitud efectuada por parte de la Subdirectora Administrativa mediante memorando SDM-SA-20841 de 2020. 
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
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
---------------------------------------------------------------------------------------------------------------------------------------------------------------------------------------------------------------------------------------------------------------------------------------------------------
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</si>
  <si>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CERRADA </t>
  </si>
  <si>
    <t>Actualización plataforma Secop I de los contratos suscritos en el año 2017, según manual de supervisión e interventoría.</t>
  </si>
  <si>
    <t>(Plan de Trabajo realizado/ Plan de Trabajo Programado) *100</t>
  </si>
  <si>
    <t xml:space="preserve">Seguimiento realizado el 10/02/2020, realizado entre la doctora Diana PAredes de la Dirección de Contratación y Deicy Beltrán de la OCI .
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
CONCLUSION: Accion  e  indicador cumplidos. 
RECOMENDACION: Cerrar la acción y excluirla del PMP
Seguimiento realizado el 02/01/2020
Acción en ejecución 
Seguimiento realizado el 06/12/2019
Acción en ejecución </t>
  </si>
  <si>
    <t>Verificar trimestralmente en el Siproj los aspectos evidenciados en la no conformidad No 1 de la presente auditoria   2017-2019 de acuerdo a los lineamientos establecidos en el instructivo de representacion Judicial.</t>
  </si>
  <si>
    <t>Verificaciones realizadas/ Verificaciones programadas</t>
  </si>
  <si>
    <t xml:space="preserve">3 Verificaciones </t>
  </si>
  <si>
    <t>DIRECCION DE REPRESENTACION JUDICIAL</t>
  </si>
  <si>
    <t>GIOVANNY ANDRES GARCIA RODRIGUEZ</t>
  </si>
  <si>
    <t>Realizar  plan de trabajo con seguimiento mensual con el fin de actualizar en el Siproj las tutelas desde 2017-2019.</t>
  </si>
  <si>
    <t>1 Plan de Trabajo</t>
  </si>
  <si>
    <t>Realizar la actualizacion de los procesos  evidenciados en el informe de seguimiento.
Item(Evidencia de los aspectos actualizados en SIPROJWEB)</t>
  </si>
  <si>
    <t xml:space="preserve">Número de procesos judiciales actualizados  / Número de procesos judiciales evidenciados </t>
  </si>
  <si>
    <t xml:space="preserve">Socializacion al personal encargado de la organización de las actas del comité de conciliacion,la organizacion de los documentos conforme a la tabla de retención documental. </t>
  </si>
  <si>
    <t xml:space="preserve">Socialización </t>
  </si>
  <si>
    <t>Revisar y actualizar las actas del comité de conciliacion y los  procesos contenciosos   2019 con los requisitos evidenciados en el informe de auditoria.</t>
  </si>
  <si>
    <t>Actas actualizadas y archivadas conforme a lo establecido en la tabla de retencion documental /Nªtotal de actas 2019
Procesos Contenciosos actualizados y Archivados conforme al SIGA/N° Total de Procesos contenciosos 2019</t>
  </si>
  <si>
    <t xml:space="preserve">REVISAR, ACTUALIZAR  Y PUBLICAR  EN EL SIGD LOS REQUISITOS EVIDENCIADOS  EN EL INFORME DE AUDITORIA  CADA VEZ QUE SE REQUIERA. </t>
  </si>
  <si>
    <t>DOCUMENTOS REVISADOS,ACTUALIZADOS Y PUBLICADOS EN EL SISTEMA INTEGRADO DE GESTION DISTRITAL</t>
  </si>
  <si>
    <t>Seguimiento semestral a las politicas de prevencion del daño antijuridico con los abogados de procesos contenciosos administrativos con el fin de evaluar el % de fallos favorables en contra de la SDM.</t>
  </si>
  <si>
    <t xml:space="preserve">Seguimientos realizados/ Seguimientos Programados </t>
  </si>
  <si>
    <t xml:space="preserve">Seguimiento cada 60 dias  de los pagos de sentencias  realizados a fin de poder establecer La viabilidad de presentar acciones de repeticion ante el comité de conciliación.    </t>
  </si>
  <si>
    <t xml:space="preserve">Actualización y publicacion Matriz de cumplimiento Legal en la Intranet cada vez que se requiera 
</t>
  </si>
  <si>
    <t>Matriz Actualizada y publicada</t>
  </si>
  <si>
    <t>Revisar y actualizar trimestralmente las normas vigentes asociadas a la Dirección de Representación Judicial en la Matriz de Cumplimiento Legal.</t>
  </si>
  <si>
    <t>Mesas de trabajo realizadas/mesas de trabajo programadas</t>
  </si>
  <si>
    <t>006-2020</t>
  </si>
  <si>
    <t>007-2020</t>
  </si>
  <si>
    <t>009-2020</t>
  </si>
  <si>
    <t>008-2020</t>
  </si>
  <si>
    <t>010-2020</t>
  </si>
  <si>
    <t>AUDITORÍA SIPROJWEB - COMITÉ CONCILIACIÓN</t>
  </si>
  <si>
    <t>SUBSECRETARÍA DE GESTIÓN CORPORATIVA - OTIC</t>
  </si>
  <si>
    <t>27/01/2020: Se verifica la justificación de cumplimiento y los soportes allegados. Se observa que la acción se cumplió.
26/06/2019: En seguimiento realizado en el mes de junio, los responsables de la acción informan que se esta trabajando en las acciones vencidas y en las que se vencen en el mes de Junio.</t>
  </si>
  <si>
    <t>Ejecución de un trámite o servicio a la ciudadanía, incumpliendo los requisitos, con el propósito de obtener un beneficio propio o para un tercero</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</si>
  <si>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27/12/2019: La DAC, mediante memorando SDM-DAC-264540-2019, aclara y justifica la solicitud de reformulación, la cual se incorpora en el PMP. La fecha de vigencia se cambia al 30/12/2019.  Dicha solicitud se atendió con el memorando de respuesta SDM-OCI-280342-2019.
18/10/2019: Se atendio solicitud de reformulación, no se accede hasta tanto se aclare la petición.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</si>
  <si>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18/10/2019: Se atendio solicitud de reformulación, no se accede hasta tanto se aclare la petición.
01/08/2019: En la fecha de este seguimiento, no se llegó a esta OCI evidencia de cumplimiento de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</si>
  <si>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03/12/2019: No allegan evidencias de cumplimiento sobre esta acción. Eviaron lo relacionado con la Acción 2</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</si>
  <si>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</si>
  <si>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</si>
  <si>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Junto con la justificación, se allega: 1. Cronograma de Trabajo 
2. Oficios radicados en los OT
3. Recopilación respuestas dadas por los organismos de tránsito.
4. Acta de análisis de respuestas frente a la normatividad legal vigente. Con la gestión aelantada, se evidencia que se dió cumplimineto a la acción. 
18/10/2019: Se acepta la solicitud de reprogramación para el día 30/11/2019</t>
  </si>
  <si>
    <t>Riesgo 2: Formulación e implementaciónde acciones que no fomenten la cultura ciudadana y el respeto ente todos los usuarios de todas las formas de transporte</t>
  </si>
  <si>
    <t>27/01/2020: Revisados los archivos allegados 1. Actas de reunión que evidencian las revisiones 
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t>
  </si>
  <si>
    <t>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t>
  </si>
  <si>
    <t>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
31/10/2019: los responsables de la acción allegan la justificación y los archivos diarios de verificación de junio, julio y agosto de 2019. Esta incompleto el mes de agosto.  Continúa pendiente la acción.</t>
  </si>
  <si>
    <t>NC 2 Revisado el Manual de Contratación Version 1,0 de fecha 18 de febrero de 2019, se observo incumplimiento de paragrafos 2° del articulo 4.3.1.1</t>
  </si>
  <si>
    <t>NC 3 Revisado el Manual de Contratación Version 1,0 de fecha 18 de febrero de 2019, y el articulo 11 de la Ley 1150 de 2017 se observo la posible perdida de competencia por parte de la SDM para liquidar los contratos, 2015-13737 y 2016/09</t>
  </si>
  <si>
    <t>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t>
  </si>
  <si>
    <t>NC 5 En la revision contractual se pudo evidenciar falta de aplicación del instructivo para la organización de expedientes contractuales PA05-M02-IN01 V1,0 de 18-02-2019  y la aplicación de la Ley 594 de 2000 en concordancia con Acuerdo 42de 2002 Archivo General de la Nación</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</si>
  <si>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</si>
  <si>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Desactualizacion de la informacion en el sistema SIPROJWEB de conformidad con lo establecido en la Resolucion 104 de 2018, en concordancia con el Decreto 430 de 2018</t>
  </si>
  <si>
    <t>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t>
  </si>
  <si>
    <t>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t>
  </si>
  <si>
    <t>Incumplimiento a lo establecido en el articulo 2.2.4.3.1.2.12 del Decreto 1069 de 2015</t>
  </si>
  <si>
    <t>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t>
  </si>
  <si>
    <t>Formulacion de planes, programas o proyectos de movilidad de la ciudad, que no  porpendan por la sostenibilidad ambiental, económica y social</t>
  </si>
  <si>
    <t>Manipulacion de la informacion publica que favorezca intereses particulares o beneficie a terceros</t>
  </si>
  <si>
    <t>Inadecuada gestión contractual, incluida la celebración indebida de contratos, para favorecimiento propio o de terceros.</t>
  </si>
  <si>
    <t>Desviación en el uso de los bienes y servicios de la entidad con la intención de favorecer intereses propios o de terceros</t>
  </si>
  <si>
    <t>Falta de precisión en la redacción del paragrafo 2° del articulo 4.3.1.1. y al numeral 3.6.2. del Manual de Contratación.</t>
  </si>
  <si>
    <t>Ausencia de items que permitan verificar los terminos para efectuar la liquidación de los contratos.</t>
  </si>
  <si>
    <t>Falta de rigurosidad en la gestión documental de los expedientes contractuales</t>
  </si>
  <si>
    <t>Falta de control de la informacion contenida en la pagina web de la entidad</t>
  </si>
  <si>
    <t xml:space="preserve">Falta de control de la informacion contenida en el sistema de informacion SIPROJWEB por parte del profesional de la DRJ teniendo en cuenta los lineamientos establecidos en el Instructivo de Representación Judicial </t>
  </si>
  <si>
    <t>Falta control en la apropiación y aplicación del procedimiento de gestión documetal para la organizacion de los expedientes</t>
  </si>
  <si>
    <t>Falta de control frente a la procedibilidad de las acciones de repeticion</t>
  </si>
  <si>
    <t>Falta de control en la documentacion publicada en el Sistema Integrado de Gestion Distrital</t>
  </si>
  <si>
    <t>Falta control y seguimiento a las funciones del Comité de Conciliación según lo establecido por la normatividad vigente.</t>
  </si>
  <si>
    <t>Mes</t>
  </si>
  <si>
    <t>Enero</t>
  </si>
  <si>
    <t>Se observa mapa de riesgos, este tiene un marco general frente a la corrupción. Es importante enfocar la tipología de soborno acorde a la norma, antisoborno.</t>
  </si>
  <si>
    <t xml:space="preserve">Incumplimiento del requisito 4.2  de la NTC ISO 37001:2016 </t>
  </si>
  <si>
    <t>Falta incluir los fundamentos de la metodología de prevención de riesgo de soborno con la metodología actual de gestión del riesgo aplicada en la entidad</t>
  </si>
  <si>
    <t>Actualizar y socializar la metodología de gestión de riesgos aplicada en la entidad, incluyendo los fundamentos de la metodología de prevención de riesgo de soborno</t>
  </si>
  <si>
    <t>Acción correctiva</t>
  </si>
  <si>
    <t>Metodología actualizada y equipo técnico socializado</t>
  </si>
  <si>
    <t>Actualizar el mapa de riesgos incluyendo de manera explícita los riesgos de soborno identificados con sus respectivos controles.</t>
  </si>
  <si>
    <t>Mapa de riesgos institucional actualizado</t>
  </si>
  <si>
    <t>Realizar seguimiento  a la implementación de la metodología actualizada.</t>
  </si>
  <si>
    <t>Seguimientos realizados</t>
  </si>
  <si>
    <t>011-2020</t>
  </si>
  <si>
    <t>DIRECCIONAMIENTO ESTRÁTEGICO</t>
  </si>
  <si>
    <t>AUDITORÍA SGAS 2019</t>
  </si>
  <si>
    <t xml:space="preserve">En la auditoría interna 2019 de verificación del cumplimiento de los requisitos de la norma ISO 37001:2016 del Sistema de Gestión Antisoborno, se detectó que no está claramente definida la función de cumplimiento dentro de la organización (numeral 9.4). </t>
  </si>
  <si>
    <t xml:space="preserve">Incumplimiento del requisito 9.4 de la NTC ISO 37001:2016 </t>
  </si>
  <si>
    <t>Secretario Distrital de Movilidad</t>
  </si>
  <si>
    <t>012-2020</t>
  </si>
  <si>
    <t>DESPACHO</t>
  </si>
  <si>
    <t>27/02/2020: La SC remitió copia de las acxtas de seguimiento de noviembre y diciembre, evidenciando la intervención del archivo, con lo cual se da cumplimiento a la acción y se registrará su cierre.
25/10/2019: Se responde a solicitud de reprogramación. Se concede solo hasta el 30/12/2019</t>
  </si>
  <si>
    <t>CERRADA</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</si>
  <si>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CONCLUSION: Cumplimiento de la acción, falta evidenciar el total cumplimiento del indicador. 
RECOMENDACION: Accion Abierta  Vencida el 31 de enero de 2020. 
Seguimiento realizado el 02/01/2020
Acción en ejecución 
Seguimiento realizado el 03/12/2019. 
Conforme a las evidencias allegadas solo se puede demostrar el cumplimiento de uno de los items de la norma, relacionados con  Avisos y procesos de contratación.
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CONCLUSION: ACCION ABIERTA.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</si>
  <si>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Indicador: N° total de informes Publicados/N° total de Contratos Secop I
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Adicionalmente, se evidencia que la acción  115 de 2018,  hace referencia al mismo tema y que la misma fue reprogramada , se sugiere revisar a efectos de reprogramar o unicarlas.   
Recomendación: ACCION ABIERTA   Y FECHA DE VENCIMIENTO CUMPLIDA, se sugiere reprogramación ó unificación.   
Seguimiento realizado el 02/01/2020
Acción en ejecución 
Seguimiento realizado el 06/12/2019
Acción en ejecución </t>
  </si>
  <si>
    <t xml:space="preserve">SEGUIMIENTO REALIZADO EL 09/03/2020
La Dirección de Contratación remite la actualización del Manual de Contratación, pero no se pudo evidenciar el cumplimeinto de la acción.
CONCLUSION : Acción abierta   </t>
  </si>
  <si>
    <t xml:space="preserve">SEGUIMIENTO REALIZADO EL 09/03/2020
Acción en ejecución </t>
  </si>
  <si>
    <t>Febrero</t>
  </si>
  <si>
    <t>% EJECUCIÓN PMP MENSUAL</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</si>
  <si>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</si>
  <si>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No se ha definido el procedimiento con responsables de diferentes dependencias para el desarrollo de las auditorías en seguridad vial.</t>
  </si>
  <si>
    <t>Formular, publicar y socializar el procedimiento para el desarrollo de las auditorias de seguridad vial, conforme a lo establecido en el lineamiento técnico de seguridad vial</t>
  </si>
  <si>
    <t>Procedimiento actualizado y socializado</t>
  </si>
  <si>
    <t>Rafael Alberto Gonzalez Rodríguez</t>
  </si>
  <si>
    <t>No se definió procedimiento conforme a los requerimientos establecidos por el Lineamientos Técnicos en Seguridad Vial -Auditorias de Seguridad Vial Versión 1.0 de 21-06-2019 Numeral 6.3 monitooreo.</t>
  </si>
  <si>
    <t>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t>
  </si>
  <si>
    <t xml:space="preserve">Falta de ajuste del procedimiento, una vez realizados los primeros seguimientos a los lineamientos de Seguridad Vial en las diferentes áreas. </t>
  </si>
  <si>
    <t>Revisar y actualizar el procedimiento  PE03- PR01 "Formulación y seguimiento lineamientos técnicos en materia de Seguridad Vial"</t>
  </si>
  <si>
    <t xml:space="preserve">Acción Correctiva </t>
  </si>
  <si>
    <t>Jefe Oficina Seguridad Vial</t>
  </si>
  <si>
    <t>013-2020</t>
  </si>
  <si>
    <t>014-2020</t>
  </si>
  <si>
    <t>015-2020</t>
  </si>
  <si>
    <t>GESTIÓN DE TRÁNSITO Y CONTROL DE TRÁNSITO Y TRANSPORTE</t>
  </si>
  <si>
    <t>SEGURIDAD VIAL</t>
  </si>
  <si>
    <t>AUDITORÍA PROCESO DE SEGURIDAD VIAL PE03</t>
  </si>
  <si>
    <t>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t>
  </si>
  <si>
    <t>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t>
  </si>
  <si>
    <t>NC 03 Se evidencia incumplimiento parcial a lo establecido en el procedimiento PE03- PR01 "Formulación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t>
  </si>
  <si>
    <t>DIRECCIÓN DE GESTIÓN DE TRÁNSITO Y CONTROL DE TRÁNSITO Y TRANSPORTES</t>
  </si>
  <si>
    <t>OFICINA DE SEGURIDAD VIAL</t>
  </si>
  <si>
    <t>02/04/2020:  El proceso reitera la solicitud de cierre con las evidencias aportadas en el seguimiento anterior e incluyendo como soporte el oficio No. 4720741 del 17/02/2020 de la Secretaria Distrital de Ambiente.
Conforme lo aportado y los cuatro argumentos expuestos por el proceso en la justificación presentada, se evidencia el cumplimiento de lo formulado por lo cual se procede al cierre de la acción y su exclusión del PMP
__________________________________________
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t>
  </si>
  <si>
    <t>06/04/2020: El proceso aporta la matriz DOFA diligenciada versión 10 con fecha 03-03-2020, publicado en la intranet Planeación Institucional - Análisis del contexto. Se incluyó en la DOFA la pestaña con priorización de oportunidades, la cual se actualizó siguiendo la metodología establecida en el Instructivo PE01-PR08-IN01 y de acuerdo con el ejercicio realizado con el equipo técnico que participó en el taller MIPG, realizado el 26 de febrero de 2020. El proceso adjunta archivo Word con evidencia de la aplicación de la metodología de priorización de oportunidades.
La matriz de priorización de oportunidades se encuentra publicada en la intranet en la DOFA con Versión 10,0 de fecha 03-03-2020 en el link https://intranetmovilidad.movilidadbogota.gov.co/intranet/Direccionamiento%20estrat%C3%A9gico%20y%20planeaci%C3%B3n#collapsePI1. 
De acuerdo a las evidencias aportadas por el proceso, ES VIABLE el cierre de la acción.</t>
  </si>
  <si>
    <t>06/04/2020: El proceso adjunta archivo en Word donde se evidencia la actualización y socialización de la metodología de gestión de riesgos de soborno, de acuerdo al ejercicio de riesgos de soborno en el taller MIPG, realizado el 26 de febrero de 2020, en el cual se socializó la metodología de prevención de riesgos de soborno establecida por la Veeduría. De acuerdo a las evidencias aportadas por el proceso, ES VIABLE el cierre de la acción.</t>
  </si>
  <si>
    <t>Reformulada: Cambios organizacionales en la entidad y toma de decisiones de nueva administración.
-------------------
Inicial: Las responsabilidades hasta el momento definidas para la función del cumplimiento son muy generales y no permiten definir quién es el líder de proceso indicado para asumir este rol.</t>
  </si>
  <si>
    <t>Reformulda: Actualizar la asignación de roles y responsabilidad de la Gestión Antisoborno, emitiendo nuevo Acto Administrativo donde se definan los roles y responsabilidades dentro de la Gestión Antisoborno de la Secretaría Distrital de Movilidad.
--------------------------
Inicial: Designar el líder de proceso para asumir el rol de la función de cumplimiento del Sistema de Gestión Antisoborno de acuerdo con la responsabilidad y autoridad específicas definidas en el manual de MIPG, sujeto a la decisión de certificar o no a la SDM en el año 2020</t>
  </si>
  <si>
    <t xml:space="preserve">Reformulada: Nuevo Acto Administrativo donde se definen los roles y responsabilidades dentro de la Gestión Antisoborno de la Secretaría Distrital de Movilidad.
--------------------
Inicial: Acto Administrativo mediante el cual se designe el líder de proceso para asumir el rol de la función de cumplimiento del Sistema de Gestión Antisoborno </t>
  </si>
  <si>
    <t>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</si>
  <si>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 xml:space="preserve">1/4/2020. Seguimiento realizado por Carlos Arturo Serrano, mediante el cual la Subdirección Administrativa solicitó el cierre de la acción.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"Por la cual se reglamenta la asignación, uso y control del servicio de telefonía móvil celular y plan de datos en la Secretaría Distrital de Movilidad y se derogan las Resoluciones No.047 del 06 de marzo de 2018, 227 del 26 de noviembre de 2018 y 027 de 04 de febrero de 2019."
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
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  Una vez analizada la solicitud presentada se denota que la  acción propuesta , está encaminada en subsanar la causa raíz establecida  y conforme a las evidencias aportadas, Se procede al cierre de la acción y se excluye del PMP.
----------------------------------------------------------------------------------------------------------------------------------------------------------------------
30/09/2019 Mediante memorando SDM-SA 211669 de 2019, la Subdirectora Administrativa  reprogramación en la que la Oficina de Control Interno da concepto favorable de reprogramación, sin embargo, se recuerda que elsta acción ha sido reprogramada en dos (2) ocasiones.
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</si>
  <si>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1/04/2020. Seguimiento realizado por Carlos Arturo Serrano; con el enlace de la Subdirección Administrativa, Se adelantaron los ajustes solicitados por el archivo general durante los meses de diciembre de 2019 y enero 2020, se convocó a sesión del comité interno de archivo de manera extraordinaria el 29 de enero de 2020 concluyendo el mismo con la aprobación de los ajustes y pronta radicación al archivo de Bogotá. El 11 de febrero de 2020 se remitió oficio y TRD ajustadas para la revisión del Consejo Distrital de Archivos 
Una vez analizadas las evidencias presentadas se denota que la acción propuesta, está encaminada en subsanar la causa raíz establecida y conforme a las evidencias aportadas, Se procede al cierre de la acción y se excluye del PMP.
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</si>
  <si>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PLANEACIÓN DE TRANSPORTE E INFRAESTRUCTURA</t>
  </si>
  <si>
    <t>Se evidencia que los procedimientos de Estudios de Tránsito EDAU y Estudios de Tránsito IDU publicados en la intranet, tiene una codificación del proceso errónea.</t>
  </si>
  <si>
    <t xml:space="preserve">Aplicación de los documentos desactualizados.
 </t>
  </si>
  <si>
    <t>Por desconocimiento no se estableció la adecuada codificación del proceso en los procedimientos mencionados en la descripción del hallazgo</t>
  </si>
  <si>
    <t>Corregir la codificación correspondiente de  los siguientes procedimientos PM01-PR02 Revisión de Estudios de Tránsito (ET) del Instituto de Desarrollo Urbano (IDU)  y PM01-PR03 Revisión y aprobación de estudios de tránsito (ET), de demanda y de atención de usuarios (EDAU)</t>
  </si>
  <si>
    <t xml:space="preserve">Número de procedimientos actualizados / Total de procedimientos programados a actualizar
Actualizar 2 procedimientos </t>
  </si>
  <si>
    <t xml:space="preserve">
Sebastián Velásquez Gallón
John Alexander González Mendoza
Equipo Técnico</t>
  </si>
  <si>
    <t>Falta de apropiación del Modelo Integrado de Planeación y Gestión (MIPG) de los servidores del proceso de Planeación de Transporte e Infraestructura.</t>
  </si>
  <si>
    <t>inadecuada gestión en el desarrollo del proceso para el cumplimiento de los objetivos y metas propuestas.</t>
  </si>
  <si>
    <t>Debilidad en el conocimiento en el MIPG</t>
  </si>
  <si>
    <t>Socialización del Modelo Integrado de Planeación y Gestión (MIPG) y sus dimensiones a los servidores de la Dirección de Planeación de la Movilidad y sus subdirecciones que la componen</t>
  </si>
  <si>
    <t>Número de funcionarios socializados del procesos/ Total de funcionarios programados</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</si>
  <si>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</si>
  <si>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</si>
  <si>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</si>
  <si>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</si>
  <si>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</si>
  <si>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</si>
  <si>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AUDITORIA  SISTEMA ANTISOBORNO NORMA ISO 37001:2016</t>
  </si>
  <si>
    <t>No se evidencia criterios para llevar un registro de firmas para identificar claramente quienes aprueban los documentos</t>
  </si>
  <si>
    <t xml:space="preserve">Falta de control en el registro de las firmas de los funcionarios que aprueban los respectivos conceptos e informes de las dependencias </t>
  </si>
  <si>
    <t xml:space="preserve">Falta de conocimiento para llevar un registro de firmas  </t>
  </si>
  <si>
    <t xml:space="preserve">Implementar un formato con la Firma y Visto Bueno de cada funcionario que aprueba, revisa y proyecta los documentos realizados en el proceso de Planeación de Transporte e Infraestructura </t>
  </si>
  <si>
    <t>Formato con el registro de firmas de los funcionarios implementado</t>
  </si>
  <si>
    <t>016-2020</t>
  </si>
  <si>
    <t>017-2020</t>
  </si>
  <si>
    <t>018-2020</t>
  </si>
  <si>
    <t>019-2020</t>
  </si>
  <si>
    <t>SUBSECRETARÍA DE POLÍTICA DE LA MOVILIDAD</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</si>
  <si>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</si>
  <si>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</si>
  <si>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</si>
  <si>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</si>
  <si>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</si>
  <si>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</si>
  <si>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DIRECCIÓN DE PLANEACION DE LA MOVILIDAD
SUBDIRECCIÓN DE INFRAESTRUCTURA
</t>
  </si>
  <si>
    <t>3/04/2020: La DAC, aclara justificación aclarando que el día 13/11/2019, se adelantaron las dos reuniones propuestas, por eso las fechas son la misma, pero se aprovechó la oportunidad para realizar las dos reuniones propuestas. Se evidencia cumplimiento de la Acción.
27/02/2020: La DAC allega la justificación junto con varios docuemntos, pero solo se evidencia una reunión, de las dos planteadas. Queda pendiente hasta tanto se demiuestre el cumplimiento de la acción y la meta propuesta. 
18/10/2019: Se acepta la solicitud de reprogramación para el día 30/11/2019</t>
  </si>
  <si>
    <t>3/04/2020: La DAC, allega justificación de cumplimiento junto con las evidencias (1. Análisis Reporte cursos plataforma SIMIT_1.PDF
2. Correo de Bogotá es TIC - CURSOS PENDIENTES SIMIT),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</si>
  <si>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3/04/2020: La DAC, allega justificación de cumplimiento junto con las evidencias (1. SDM-DAC-29284-2020_1- Solicitud Actualización Información
2. SDM-DAC-28720-2020_1- Solicitud Informar si aún después de la actualización quedan Pendientes o inconsistencias),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</si>
  <si>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 xml:space="preserve">3/04/2020: La DAC remitió matriz con los links de evidencias de las diferentes dependencias. Se evidencia cumplimiento de la acción a cargo de la DAC.
27/02/2020: la DAC allegó justificación y Cuadro de enlace a evidencias de las dependencias responsables. La Subdirección Administrativa solicito Reprogramación de esta acción mediante Memorando SDM-SDA 24797 del 2020. 
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t>
  </si>
  <si>
    <t xml:space="preserve">3/04/2020: La DAC, allega justificación de cumplimiento junto con las evidencias (1. Memorando SDM DAC 20466 de 2020. Solicitud de parametrización del modelo carta PA01 PR01 MD01.
2. Memorando SDM DAC 45250 de 2020. Reiteración solicitud de parametrización), Se evidencia cumplimiento de la Acción. 
</t>
  </si>
  <si>
    <t xml:space="preserve">3/04/2020: La DAC, allega justificación de cumplimiento junto con las evidencias (1. PM04-MN02-manual-de-gestion-de-pqrsd-version-10-de-27-02-2020
2. Publicación PM04-MN02- Manual de Gestión), Se evidencia cumplimiento de la Acción. 
</t>
  </si>
  <si>
    <t xml:space="preserve">3/04/2020: La DAC, allega justificación de cumplimiento junto con las evidencias (1. PM04-PR07 Retroalimentación con el ciudadano v 1.0 19-02-2020
2. Publicación PM04-PR07 Retroalimentación con el ciudadano v 1.0 19-02-2020), Se evidencia cumplimiento de la Acción. </t>
  </si>
  <si>
    <t>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</si>
  <si>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</si>
  <si>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Marzo</t>
  </si>
  <si>
    <t>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
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t>
  </si>
  <si>
    <t>6: Manipulación de información pública que favorezca intereses particulares  o beneficie a terceros</t>
  </si>
  <si>
    <t xml:space="preserve">Deficiencia en la revisión y actualización periódica de los Procedimientos de la DIM, frente al desarrollo de las actividades que se adelantan en tiempo real en la Dirección.
</t>
  </si>
  <si>
    <t>Revisar, actualizar y socializar (Incluyendo tips en comunicación interna) los procedimientos de la DIM PE04-PR01, PE04-PR02 y PE04-PR03.</t>
  </si>
  <si>
    <t>Procedimientos (PE04-PR01, PE04-PR02 y PE04-PR03) de la DIM revisados, actualizados y socializados /Procedimientos evaluados a la DIM</t>
  </si>
  <si>
    <t>Lina Marcela Quiñones</t>
  </si>
  <si>
    <t>Revisión trimestral de los procedimientos de la DIM, frente al desarrollo de las actividades que se adelantan en tiempo real en la Dirección.</t>
  </si>
  <si>
    <t>Seguimiento a los procedimientos (PE04-PR01, PE04-PR02 y PE04-PR03) de la DIM efectuados/ Seguimiento a los procedimientos (PE04-PR01, PE04-PR02 y PE04-PR03) de la DIM programados</t>
  </si>
  <si>
    <t>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
Lo anterior en concordancia con la norma ISO/IEC 27000 referente a la seguridad de la información: Preservación de la confidencialidad, integralidad, y disponibilidad de la información.</t>
  </si>
  <si>
    <t xml:space="preserve">Deficiencia en la revisión y actualización periódica de la información de las bases de datos que genera la DIM en el desarrollo de sus productos. </t>
  </si>
  <si>
    <t>Revisión y unificación de la información de las bases de datos de estudios y modelos la DIM.</t>
  </si>
  <si>
    <t xml:space="preserve">Corección </t>
  </si>
  <si>
    <t>Bases de datos revisadas y unificadas/bases de datos evaluadas a la DIM</t>
  </si>
  <si>
    <t xml:space="preserve">Revisión trimestral de las bases de datos que genera la DIM en el desarrollo de sus productos. </t>
  </si>
  <si>
    <t>Seguimiento a las bases de datos de Estudios y Modelos de la DIM efectuados/ Seguimiento a las bases de datos de la DIM programados</t>
  </si>
  <si>
    <t xml:space="preserve">NC 03: Se evidenció incumplimiento parcial del Circular número 017 del 06 de noviembre de 2019, en cuanto a la reunión celebrada el 04 de febrero 2020, toda vez que la misma no contó con la asistencia de los funcionarios que deberían formar parte de la mesa técnica de BIG DATA e INNOVACIÓN, de conformidad con lo establecido en la mencionada circular. </t>
  </si>
  <si>
    <t xml:space="preserve">Desconocimiento de la circular por parte de los integrantes de la mesa técnica de BIGDATA e Innovación, específicamente relacionado con los integrantes de la misma. </t>
  </si>
  <si>
    <t>Socialización del contenido de la circular No. 017 de 2019 a todos los integrantes de la mesa de BIGDATA e Innovación.</t>
  </si>
  <si>
    <t>No. De integrantes de la mesa técnica socializados/No. De integrantes de la mesa técnica</t>
  </si>
  <si>
    <t>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t>
  </si>
  <si>
    <t xml:space="preserve">Deficiencia en la revisión y seguimiento a la respuesta oportuna de los PQRSD de la DIM.  </t>
  </si>
  <si>
    <t>Responder (Cuando aplique) y Gestionar los PQRSD sin respuesta asignados a la DIM.</t>
  </si>
  <si>
    <t>No. De PQRSD gestionados/No. De PQRSD sin respuesta</t>
  </si>
  <si>
    <t>Realizar seguimiento semanal a los PQRSD asignados a la DIM.</t>
  </si>
  <si>
    <t xml:space="preserve">No. De seguimientos efectuados a los PQRSD/ No. De seguimientos programados a los PQRSD  </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</si>
  <si>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</si>
  <si>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</si>
  <si>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Elaboración del plan de trabajo para la organización del archivo</t>
  </si>
  <si>
    <t>Plan de trabajo elaborado</t>
  </si>
  <si>
    <t>Organizar los archivos de gestión de acuerdo al plan de trabajo establecido y a su TRD correspondiente.</t>
  </si>
  <si>
    <t>Archivo organizado de acuerdo al Plan de Trabajo establecido.</t>
  </si>
  <si>
    <t>INTELIGENCIA PARA LA MOVILIDAD</t>
  </si>
  <si>
    <t>020-2020</t>
  </si>
  <si>
    <t>021-2020</t>
  </si>
  <si>
    <t>022-2020</t>
  </si>
  <si>
    <t>023-2020</t>
  </si>
  <si>
    <t>024-2020</t>
  </si>
  <si>
    <t>AUDITORÍA PROCESO DE INTELIGENCIA PARA LA MOVILIDAD 2020</t>
  </si>
  <si>
    <t>DIRECCIÓN DE INTELIGENCIA PARA LA MOVILIDAD</t>
  </si>
  <si>
    <t>04/05/2020: No se aporta evidencia del avance en la ejecución de esta accion, por lo que se recomienda documentar de manera integral la gestión realizada en cumplimiento de lo formulado; lo anterior teniendo en cuenta que el plazo de terminación es en mayo.</t>
  </si>
  <si>
    <t>30/04/2020.  El proceso aporta el mapa de riesgos de soborno Versión 1.0 con corte al 30/04/2020 (Anexo 2),  el cual se encuentra publicado en https://intranetmovilidad.movilidadbogota.gov.co/intranet/Gestión%20de%20los%20Riesgos, además el proceso anexa la propuesta de Mapa de Riesgos de soborno de fecha 19/03/2020 (Ver Anexo 1). Con lo anterior se evidencia la gestión realizada por la OAPI, con el fin de subsanar la situación encontrada en auditoría interna del Sistema de Gestión Antisoborno. De acuerdo a las evidencias aportadas por el proceso, ES VIABLE el cierre de la acción. 
-------------------
30/03/2020. Se realizó un seguimiento, sin embargo debido a que esta acción tiene fecha de cierre 30/04/2020, el proceso no remite evidencias de su cumplimiento. El seguimiento de esta acción se realizará nuevamente en el mes de abril de 2020.</t>
  </si>
  <si>
    <t xml:space="preserve">5/5/2020: La DAC aporta como evidencia la gestión realizada ante el RUNT - Min Transporte. por medio de Oficio SDM-DAC-228095-2019, tambien allega la justificación para solicitar el cierre. Se encuentra concordancia en la acción planteada y la evidencia, por lo cual se dara el cierre.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
  </si>
  <si>
    <t xml:space="preserve">Seguimiento realizado el  08/05/2020
La Dirección de Contratación, en cumplimiento de la acción propuesta, realizó un  un plan de trabajo con el objeto de actualizar y realizar el cargue de la  información en el link  de Contratación , de la página web de la entidad, de los siguientes temas : 1. PAA; 2. Contratos suscritos .; para lo cual se hizo neccesario desginar a personas responsables mediante  memorando SDM-DC-73899-2020, quienes se econtraran a cargo de: 1. Realizar la permanente actualización de la información contractual en las diferentes bases de datos o portales tales como:• SECOP I; • Contratación a la Vista; • Registro Único Empresarial – RUES.
La OCI, una vez analizada la evidencia presentada, considera que se da cumplimiento a la acción y al indicador propuesto, en consecuencia procedera a dar concepto de cierre.
CONCLUSION: Acción CERRADA, por lo tanto se excluira del PMP.      
SEGUIMIENTO REALIZADO EL 09/03/2020
Acción en ejecución </t>
  </si>
  <si>
    <t xml:space="preserve">Seguimiento realizado el  08/05/2020
La Dirección de Representación Judicial, en cumplimiento de la acción propuesta  realizó  la actualización y depuración de los procesos asignados a los abogados que ya no laboran en la SDM; se aporta como evidencia base de datos con la reasignación de los procesos que se encontraban a su cargo y pantallazo de siprojweb. 
La OCI considera que se dió cumplimiento a la acción, que consiste en realizar la actualizacion de los procesos  evidenciados en el informe de seguimiento y del indicador .Número de procesos judiciales actualizados  / Número de procesos judiciales evidenciados . En este orde de ideas, se da por cumplida la acción. 
CONCLUSION: ACCION cerrada, se excluira del PMP.   
SEGUIMIENTO REALIZADO EL 07/04/2020
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CONCLUSION: ACCION  ABIERTA 
SEGUIMIENTO REALIZADO EL 09/03/2020
Acción en ejecución </t>
  </si>
  <si>
    <t>Abril</t>
  </si>
  <si>
    <t xml:space="preserve">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</si>
  <si>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</si>
  <si>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</si>
  <si>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23/05/2020. Seguimiento realizado por Carlos Arturo Serrano; con el enlace de la Subdirección Administrativa, ( Leydy Yisel Novoa y Leyla Jazmín Cárdenas ) conforme a lo manifestado se  aporta los  (4 informes mensuales radicados por los contratistas / 4 informes mensuales con lineamientos impartidos ) X 5 meses ; Una vez analizada la solicitud presentada se denota que la acción propuesta, está encaminada en subsanar la causa raíz establecida la cual se refiere a : aporta (4 informes mensuales radicados por los contratistas / 4 informes mensuales con lineamientos impartidos ) X 5 mese; así mismo conforme a las evidencias aportadas  se observa que dan cuenta del cumplimiento de la misma ,  Por la motivo la OCI,  procede al cierre de la acción y se excluye del PMP , conforme a las evidencias soportadas.
8/1/2020. Seguimiento realizado por Carlos Arturo Serrano . Mediante memorando No. SDM-SA 267330 la Subdirección Administrativa solicitó la  reprogramación de la acción para el 30 junio de 2020. </t>
  </si>
  <si>
    <t xml:space="preserve">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</si>
  <si>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t>
  </si>
  <si>
    <t xml:space="preserve">Desactualización de la información relacionada con el directorio de agremiaciones, asociaciones y otros grupos de interés publicado en la pagina web  en la pestaña de la Ley de transparecia. </t>
  </si>
  <si>
    <t>Debilidades en la claridad Conceptual de que los sindicatos existentes en la entidad, son organizaciones independientes</t>
  </si>
  <si>
    <t>Actualizar  el directorio de agremiaciones,asociaciones y otros grupos de interés de manera semestral para garantizar que estén actualizadas.</t>
  </si>
  <si>
    <t>Actualización Realizada de las publicaciones en pagina web  / Actualización programada de publicaciones en pagina web(*100)</t>
  </si>
  <si>
    <t>Adriana Ruth Iza</t>
  </si>
  <si>
    <t>Realizar monitoreo trimestral de las publicaciones de manera trimestral para garantizar que estén actualizadas.</t>
  </si>
  <si>
    <t>Monitoreo Realizada de las publicaciones en pagina web  / Monitoreo programada de publicaciones en pagina web(*100)</t>
  </si>
  <si>
    <t>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t>
  </si>
  <si>
    <t xml:space="preserve">Desactualización de la información dirigida a madres cabeza de familia, desplazados, personas en condición de discapacidad, familias en condición de pobreza, niños, adulto mayor, etnias, reinsertados, entre otros,  publicado en la pagina web  en la pestaña de la Ley de transparencia. </t>
  </si>
  <si>
    <t>No haber tenido contemplado dentro del rediseño de la SDM- OGS, Información actualizada para población vulnerable.</t>
  </si>
  <si>
    <t>Realizar la actualizacion semestral de la informacion dirigida a poblacion vulnerable,</t>
  </si>
  <si>
    <t>Actualizacion realizada de la informacion dirigida a poblacion vulnerable en pagina web  / actualizacion programada de informacion dirigida a poblacion vulnerable en pagina web(*100)</t>
  </si>
  <si>
    <t>Realizar el monitoreo trimestral a la informacion dirigida a poblacion vulnerable, publicada en la pagina web de la SDM</t>
  </si>
  <si>
    <t>Monitoreo Realizado a la informacion dirigida a poblacion vulnerable, publicada en la pagina web de la SDM  / Monitoreo programado a la informacion dirigida a poblacion vulnerable, publicada en la pagina web de la SDM (*100)</t>
  </si>
  <si>
    <t>Durante el seguimiento realizado a lo establecido en la Ley de Transparencia, relacionado con la disponibilidad de la información en la página web de la entidad https://www.movilidadbogota.gov.co/web/, en el link de Transparencia y Acceso a la Información Pública  y después de verificar las categorías determinadas en la Guía Matriz de Cumplimiento V.5 de la Procuraduría General de la Nación, se evidenció incumplimiento parcial de las subcategorías, 10.9 a
Conforme a la matriz Cumplimiento PE02-PT01-F01 :   Mecanismos para presentar quejas y reclamos en relación con omisiones o acciones del sujeto obligado- a)  Información sobre los mecanismos para presentar quejas y reclamos en relación con omisiones o acciones del sujeto obligado, y la manera como un particular puede comunicar una irregularidad ante los entes que ejercen control sobre la misma.</t>
  </si>
  <si>
    <t>Falta de seguimiento para actualizar la totalidad de los enlaces de la información que se publica en la página web de la entidad.</t>
  </si>
  <si>
    <t>Realizar 2 seguimientos a la información referente a mecanismos para presentar quejas y reclamos en conformidad con lo establecido en los lineamientos legales de la información publicada.</t>
  </si>
  <si>
    <t>Accion Correctiva</t>
  </si>
  <si>
    <t>(No. de seguimientos mensuales realizados/ seguimientos programados) * 100%</t>
  </si>
  <si>
    <t>Ana Maria Corredor</t>
  </si>
  <si>
    <t>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t>
  </si>
  <si>
    <t>No hay un procedimiento participativo para la adopción y actualización del esquema de publicación como mecanismo  de consulta a los ciudadanos</t>
  </si>
  <si>
    <t>No se dio la adecuada  interpretación a la normativa, que permitiera evidenciar la necesidad de la adopción de un procedimiento  participativo.</t>
  </si>
  <si>
    <t>Realizar  2 mesas de trabajo con los procesos intervinientes de la siguiente manera : una para la definición del contendio del procedimiento y la segunda, para el  respectivo seguimiento de la implementación del procedimiento</t>
  </si>
  <si>
    <t>mesas de trabajo realizadas/ mesas de trabajo programadas</t>
  </si>
  <si>
    <t>Adriana Ruth Iza
Ana María Corredor
Andrés Contento</t>
  </si>
  <si>
    <t>Elaborar, publicar y socializar un  procedimiento participativo para la adopcióndel esquema de publicación dirigido a los ciudadanos</t>
  </si>
  <si>
    <t>elaboración ,publiacción y socialización implementada/elaboración, publicación y socialización programada</t>
  </si>
  <si>
    <t xml:space="preserve">GESTIÓN DE TRÁMITES Y SERVICIOS PARA LA CIUDADANÍA </t>
  </si>
  <si>
    <t xml:space="preserve">GESTIÓN SOCIAL  - GESTIÓN DE TRÁMITES Y SERVICIOS PARA LA CIUDADANÍA - COMUNICACIONES Y CULTURA PARA LA MOVILIDAD </t>
  </si>
  <si>
    <t>025-2020</t>
  </si>
  <si>
    <t>026-2020</t>
  </si>
  <si>
    <t>027-2020</t>
  </si>
  <si>
    <t>OFICINA DE GESTIÓN SOCIAL</t>
  </si>
  <si>
    <t>OFICINA DE GESTIÓN SOCIAL
DIRECCIÓN DE ATENCIÓN AL CIUDADANO
OFICINA DE COMUNICACIONES Y CULTURA</t>
  </si>
  <si>
    <t>OFICINA DE GESTIÓN SOCIAL
SUBSECRETARÍA DE SERVICIOS A LA CIUDADANÍA
OFICINA DE COMUNICACIONES Y CULTURA</t>
  </si>
  <si>
    <t xml:space="preserve">Desactualización de la matriz de cumplimiento legal de las normas vigentes que sustenta la base legal para la Oficina de Control Interno (OCI). </t>
  </si>
  <si>
    <t>Riesgo de incumplimiento legal</t>
  </si>
  <si>
    <t>Falta de socialización del procedimiento y falta de control al seguimiento y actualización de la matriz de cumplimiento.</t>
  </si>
  <si>
    <t>Socializar al equipo de trabajo de la OCI, el Instructivo Normatividad y Conceptos código  PA05-IN02.</t>
  </si>
  <si>
    <t xml:space="preserve">100% de los servidores del equipo de trabajo, con socialización recibida. </t>
  </si>
  <si>
    <t>Diego Nairo Useche rueda</t>
  </si>
  <si>
    <t xml:space="preserve">Revisar la matriz legal y actualizarla de acuerdo a los procedimientos establecidos. </t>
  </si>
  <si>
    <t>Matriz Actualizada</t>
  </si>
  <si>
    <t>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t>
  </si>
  <si>
    <t>Riesgo de materialización de riesgos para la OCI</t>
  </si>
  <si>
    <t xml:space="preserve">Falta documentar de manera explicita el seguimiento a la matriz de riesgo, de aquellos riesgos asociados a la OCI.  </t>
  </si>
  <si>
    <t xml:space="preserve">Documentar el seguimiento bimestral a los riesgos a cargo de la OCI, dejando explicito su monitoreo. </t>
  </si>
  <si>
    <t xml:space="preserve">Seguimientos bimestrales al mapa de riesgos de la OCI. </t>
  </si>
  <si>
    <t>CONTROL Y EVALUACIÓN DE LA GESTIÓN</t>
  </si>
  <si>
    <t xml:space="preserve">AUDITORÍA INTERNA SGC 2020
</t>
  </si>
  <si>
    <t>028-2020</t>
  </si>
  <si>
    <t>029-2020</t>
  </si>
  <si>
    <t>OFICINA DE CONTROL INTERNO</t>
  </si>
  <si>
    <t xml:space="preserve">Seguimiento realizado el  08/06/2020
La Dirección de Representación Judicial, mediante  correo de fecha 23 de abril  de 2020, solicita  a la Subdirección Administrativa la realización de  una socialización sobre la organización de los documentos conforme a la tabla de retención documental, al equipo de archivo y al personal encargado de las actas de conciliación de la DR. 
Se evidencia  realización del día 21 de mayo de mayo de manera virtual,aportan  como evidencia del cumplimiento de la acción: correo con la solicitud, convocatoria a la socialización, listado de asistencia y presentación.
CONCLUISON: Se evidencia el cumplimiento de la acción y del indicador.
RECOMENDACION: CERRAR LA ACCION Y EXCLUIRLA DEL PMP. 
Seguimiento realizado el  08/05/2020
La dependencia no aporto evidencia.
SEGUIMIENTO REALIZADO EL 07/04/2020
Acción en ejecución. 
SEGUIMIENTO REALIZADO EL 09/03/2020
Acción en ejecución </t>
  </si>
  <si>
    <t>Aida Nelly Linares</t>
  </si>
  <si>
    <t>05-06-2020: Se realizó el seguimiento a la justificación y a los soportes allegados y verifico verificó  el cumplimiento de la acción.</t>
  </si>
  <si>
    <t xml:space="preserve">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t>
  </si>
  <si>
    <t>Inoportunidad con la actualización y publicación de información establecida en la Ley 1712 de 2014 y la normativa aplicable</t>
  </si>
  <si>
    <t>Altos volúmenes de información susceptibles de error al momento de publicar en la página WEB</t>
  </si>
  <si>
    <t>Actualizar la información en la pagina web de la entidad de la parte " 3. Estructura Orgánica y Talento Humano" para dar cumpliento a la Ley de Transparencia y del Derecho de Acceso a la Información Pública Nacional y demás normatividad vigente relacionada</t>
  </si>
  <si>
    <t>Actualizaciones de la información realizadas en la pagina web/Actualizaciones de información en la pagina web programadas *(100)</t>
  </si>
  <si>
    <t>Mónica Adriana Florez Bonilla</t>
  </si>
  <si>
    <t>Actualizar la informacióncon corte a 31 de mayo de 2020,  de los funcionarios de planta de la Secretaria Distrital de Movilidad en el "Sistema de Información Distrital de Empleo y la Administración Púbica" - SIDEAP- con el fin de pueda ser consultada en el Link: https://www.movilidadbogota.gov.co/web/funcionarios</t>
  </si>
  <si>
    <t xml:space="preserve">No. de datos de los funcionarios actualizados /No. funcionarios vinculados </t>
  </si>
  <si>
    <t>Revisar trimestralmente la información publiada en pagina web la parte " 3. Estructura Orgánica y Talento Humano" - Sistema de Información Distrital de Empleo y la Administración Púbica" - SIDEAP- con el fin de pueda ser consultada en el Link: https://www.movilidadbogota.gov.co/web/funcionarios</t>
  </si>
  <si>
    <t>(No. de revisiones trimestralmente/No. de revisiones programadas)*100%</t>
  </si>
  <si>
    <t>030-2020</t>
  </si>
  <si>
    <t>GESTIÓN DE TALENTO HUMANO</t>
  </si>
  <si>
    <t>DIRECCIÓN DE TALENTO HUMANO</t>
  </si>
  <si>
    <t>NO CONFORMIDAD No.01
Se evidencia debilidad en los valores reportados en los últimos 5 informes de austeridad a la OCI, lo cual no permite contar con información completa y veraz, no cumpliendo con el principio de calidad establecido en la Ley 1712 de 2014. Para
este informe se presentaron diferencias en:
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
Se presentó una diferencia en el reporte del número de líneas de celular con que cuenta la entidad con respecto al valor reportado ($8.561.100). En el Informe de Austeridad entregado el día 15 de Abril de 2020 la Subdirección Administrativa reportó:
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t>
  </si>
  <si>
    <t>Reportar información desactualizada</t>
  </si>
  <si>
    <t xml:space="preserve">Falta de control en la revisión del informe </t>
  </si>
  <si>
    <t xml:space="preserve">
Realizar un seguimiento previo al envío del informe de austeridad del gasto a la oficina de control interno de los responsables de los rubros que realizaran la validación de la información reportada mediante el formato acta de reunión.
</t>
  </si>
  <si>
    <t xml:space="preserve">Realizar dos (2)  seguimientos uno en cada trimestre previo al envío del informe de Austeridad del Gasto.  
</t>
  </si>
  <si>
    <t xml:space="preserve">Paola Adriana Corona Miranda
</t>
  </si>
  <si>
    <t>No Conformidad 01
Una vez verificada la documentación del Manual Integrado de Planeación y Gestión – MIPG Versión 3.0 del 10 de octubre de 2019 página 31, se evidencia que la entidad determina como no aplicable el numeral 8.3 porque no realiza diseño del curso ni define sus características. Sin embargo, con base en el informe de la auditoría externa realizada por ICONTEC en noviembre de 2019, el auditor citó: “En el Numeral 4.2 del Informe de la auditoria anterior, el auditor refería: Considerar identificar la no aplicabilidad del requisito 8.3 Diseño y Desarrollo de la NTC ISO 9001:2015, debido a que los cursos están enmarcados en la Resolución 3204 de 2010.  Se realizó la consulta a la UT DE ICONTEC, concluyendo la aplicabilidad del requisito 8.3 Diseño y Desarrollo.”. Lo anterior con base en el numeral 4.3. Determinación del Alcance del Sistema de Gestión de Calidad de la NTC ISO 9001:2015.</t>
  </si>
  <si>
    <t>Generación de una No Conformidad  en la auditoría de certificación por incumplimiento del requisto 4.3 Determinación del Alcance del Sistema de Gestión de Calidad de la NTC ISO 9001:2015.</t>
  </si>
  <si>
    <t>No se realizó la actualización oportuna del Manual Integrado de Planeación y Gestión – MIPG con los resultados de la auditoría externa realizada por ICONTEC en noviembre de 2019.</t>
  </si>
  <si>
    <t>Actualizar en el Manual del Modelo Integrado de Gestión el Alcance del Sistema de Gestión de la Calidad conforme al definido por la Entidad y Certificado por Icontec.</t>
  </si>
  <si>
    <t>Documento actualizado</t>
  </si>
  <si>
    <t>Implementar lineamientos en el procedimiento Control de Documentos que permita asegurar  la actualización del Manual de MIPG una vez identificados cambios en las cuestiones externas e internas</t>
  </si>
  <si>
    <t>CONTROL DISCIPLINARIO</t>
  </si>
  <si>
    <t xml:space="preserve">Observación 6.
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t>
  </si>
  <si>
    <t>No dejar evidencia del control del riesgo bimestralmente.</t>
  </si>
  <si>
    <t>Pese a que el control es permanente, no existen evidencias físicas del control al riesgo bimestralmente</t>
  </si>
  <si>
    <t>Realizar seguimientos bimestrales del seguimiento a los controles del riesgo, levantando el acta de asistencia como evidencia.</t>
  </si>
  <si>
    <t>Reuniones bimestrales con el registro de asistencias.</t>
  </si>
  <si>
    <t>OFICINA DE CONTROL DISCIPLINARIO</t>
  </si>
  <si>
    <t>Orlando Salamanca Figueroa</t>
  </si>
  <si>
    <t xml:space="preserve">Observación 2.
Se observa que el proceso no implementó acciones frente a las Oportunidades de Mejora del informe de la auditoria de primera y tercera parte en 2019, lo cual podría impactar la mejora continua del proceso, las cuales se describen a continuación:
• Apropiar más los conocimientos generales del Sistema Integrado de Gestión y MIPG al líder del proceso.
• Considerar la implementación de nuevos indicadores que reflejen el impacto logrado más allá de la realización de campañas planificadas. 
</t>
  </si>
  <si>
    <t>Múltiples ocupaciones del líder del proceso asociadas con el cumplimiento del Decreto 672 de 2018, no permiten destinar el tiempo suficiente para los procesos de fortalecimiento de conocimiento.</t>
  </si>
  <si>
    <t xml:space="preserve">Realizar jornadas de socialización frente al SGC y MIPG al lider del proceso </t>
  </si>
  <si>
    <t>jornadas de sensibilización realizada/jornadas de sensibilización programada</t>
  </si>
  <si>
    <t>Andrés Fabian Contento</t>
  </si>
  <si>
    <t>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t>
  </si>
  <si>
    <t>Establecer en el POA un  indicador que refleje el impacto logrado por las campañas planificadas.</t>
  </si>
  <si>
    <t>Indicador de impacto establecido en el POA</t>
  </si>
  <si>
    <t>Observación 3.
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t>
  </si>
  <si>
    <t>Falta de verificación del formato que contiene el contenido de los lineamientos pedagógicos</t>
  </si>
  <si>
    <t>Actualizar  los lineamientos pedagógicos e incluirlos en el formato requerido para ello.</t>
  </si>
  <si>
    <t xml:space="preserve">Lineamientos pedagógicos actualizados dentro del formato idóneo para ello. </t>
  </si>
  <si>
    <t>Realizar el seguimiento a la implementación de los lineamientos pedagógicos en  cursos de pedagogía.</t>
  </si>
  <si>
    <t>Seguimiento ejecutados/seguimientos programados</t>
  </si>
  <si>
    <t>GESTIÓN DE TICS</t>
  </si>
  <si>
    <t>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t>
  </si>
  <si>
    <t>Debilidad Falta de Socialización de la evaluación de las encuestas de satisfacción de los usuarios.</t>
  </si>
  <si>
    <t>Socializar los beneficios al interior de la entidad frente a la evaluación de las encuestas de satisfacción de los usuarios que es administrada por el Operador Tecnológico.</t>
  </si>
  <si>
    <t>Socialización Programada / Socialización Ejecutada y Divulgada</t>
  </si>
  <si>
    <t>OFICINA DE TECNOLOGÍAS DE LA INFORMACIÓN Y LAS COMUNICACIONES</t>
  </si>
  <si>
    <t>Alexander Ricardo Andrade</t>
  </si>
  <si>
    <t>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t>
  </si>
  <si>
    <t>Debilidad en el conocimiento de la matriz del riesgo de gestión y corrupción del proceso de la OTICS</t>
  </si>
  <si>
    <t>Socializar al interior de la OTIC, el tema Matriz del riesgo de gestión y corrupción del proceso de la Oficina.</t>
  </si>
  <si>
    <t>Socialización Programada / Socialización Ejecutada</t>
  </si>
  <si>
    <t>Oportunidad de mejora: Se recomienda que los documentos elaborados para tratar la contingencia de Covid-19 se estandaricen dentro del Sistema de Gestión de la Calidad (Procedimiento para el uso del VPN).</t>
  </si>
  <si>
    <t>Debilidades frente a la Estandarización de documentos relacionados con el proceso dentro del Sistema de Gestión de la Calidad.</t>
  </si>
  <si>
    <t xml:space="preserve">Documentar, Estandarizarizar y publicar en el Sistema de Gestión de la Calidad frente a la contingencia de Covid-19 (Procedimiento para el uso del VPN , incorporando el
Formato (Recuperación ante desastre informático) Estandarizado con el Sistema de Gestión de la Calidad. 
</t>
  </si>
  <si>
    <t>1 Documento Estandarizado con el SIC</t>
  </si>
  <si>
    <t>Oportunidad de mejora: Se recomienda ejercer un mayor control y seguimiento en lo relacionado a la calidad y cargue de la información correspondiente a cursos pedagógicos en la base de datos o plataforma respectiva.</t>
  </si>
  <si>
    <t>Falta de seguimiento a las publicaciones realizadas en la Página web.</t>
  </si>
  <si>
    <t>Hacer seguimiento frente al cargue de la información cuando se realice algún cambio o actualización de algún formato correspondiente al proceso de Cursos Pedagógicos en referencia a la OTIC en la plataforma de la entidad.</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</si>
  <si>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</si>
  <si>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</si>
  <si>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031-2020</t>
  </si>
  <si>
    <t>032-2020</t>
  </si>
  <si>
    <t>033-2020</t>
  </si>
  <si>
    <t>034-2020</t>
  </si>
  <si>
    <t>035-2020</t>
  </si>
  <si>
    <t>036-2020</t>
  </si>
  <si>
    <t>037-2020</t>
  </si>
  <si>
    <t>038-2020</t>
  </si>
  <si>
    <t>039-2020</t>
  </si>
  <si>
    <t>040-2020</t>
  </si>
  <si>
    <t>OFICINA ASESORA DE COMUNICACIONES Y CULTURA PARA LA MOVILIDAD</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</si>
  <si>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</si>
  <si>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</si>
  <si>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</si>
  <si>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</si>
  <si>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</si>
  <si>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</si>
  <si>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</si>
  <si>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</si>
  <si>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</si>
  <si>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</si>
  <si>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 xml:space="preserve">9. Discriminación y restricción a la participación de los ciudadanos que requieren atención y respuesta por parte de la SDM.
</t>
  </si>
  <si>
    <t>Se presenta una indebida clasificación y asignación extemporánea de los PQRS a la SPMT por parte del área de correspondencia.</t>
  </si>
  <si>
    <t>Realizar mesas de trabajo para ajustar parametros en el aplicativo de correspondencia que permitan realizar una adecuada clasificación y asignación de los PMT</t>
  </si>
  <si>
    <t>(Número de mesas de trabajo realizadas)/( Número de mesas de trabajo programadas)*100</t>
  </si>
  <si>
    <t>Martha Cecilia Bayona Gómez
Paola Adriana Corona Miranda</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</si>
  <si>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</si>
  <si>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</si>
  <si>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</si>
  <si>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</si>
  <si>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ACCION CORRECTIVA</t>
  </si>
  <si>
    <t>Desarrollo implementado / Desarrollo programado*100</t>
  </si>
  <si>
    <t>1. Implementación del gestor documental</t>
  </si>
  <si>
    <t>Paola Adriana Corona Miranda</t>
  </si>
  <si>
    <t>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t>
  </si>
  <si>
    <t>Dentro de la revisión se adoptó un control que no correspondía a los controles para la gestión del riesgo establecidos por la SPMT.</t>
  </si>
  <si>
    <t>Revisar y solicitar el ajuste en la publicación del mapa de riesgos en los temas relacionados con los controles identificados en la gestión del riesgo de la SPMT, conforme el monitoreo efectuado por la misma.</t>
  </si>
  <si>
    <t>(Número de riesgos actualizados en la matriz de riesgos donde la SPMT tiene injerencia) / (Numero de riesgos a actualizar en la matriz de riesgos donde la SPMT tiene injerencia) * 100</t>
  </si>
  <si>
    <t>AUDITORÍA SPMT 2020</t>
  </si>
  <si>
    <t>041-2020</t>
  </si>
  <si>
    <t>042-2020</t>
  </si>
  <si>
    <t>043-2020</t>
  </si>
  <si>
    <t>SUBDIRECCIÓN DE PLANES DE MANEJO DE TRÁNSITO</t>
  </si>
  <si>
    <t>29/05/2020: Seguimiento realizado por María Janneth Romero M:
De conformidad con lo indicado por el proceso a través del radicado No. SDM-SA -80213-2020 de fecha 26/05/2020: "Los indicadores de Gestión documental se formularon e implementaron a partir del mes de enero de 2020, la aprobación de ellos se llevó a cabo en la sesión del Comité Interno de Archivo celebrada el 20 de mayo del presente, se adjunta acta de la reunión y grabación de esta como evidencia", se procede a verificar la evidencia aportada donde se observa en el Acta Comité Interno de Archivo (CIA)– Sesión Ordinaria 01 de 2020;la siguiente anotación: "Seguido a ello, se somete a votación del Comité Interno de Archivo la aprobación de los Indicadores de Gestión Documental, recibiendo 6 votos a favor y ninguno en contra, en virtud de lo anterior, se aprueban los indicadores de Gestión Documental".
Teniendo en cuenta que la observación realizada por al OCI en el seguimiento llevado a cabo el 06/04/2020, hacia referencia a: "No obstante no se aporta el soporte que permita validar la acción de aprobación, la cual hace parte de lo establecida. Se mantiene la recomendación de aportar la evidencia del mecanismo a través del cual se aprobaron los indicadores."; se evidencia que los soportes aportados por el proceso permiten validar la ejecución integral de la acción formulada por lo cual se procede a realizar el cierre de la misma y excluirla del PMP.
___________________________________
20/05/2020:  Seguimiento realizado por María Janneth Romero M:
Conforme la justificación expuesta en el memorando recibido, se procede a fijar la nueva fecha de vencimiento de la acción para el 30/05/2020 en el Plan de Mejoramiento por Procesos, el cual será publicado en la segunda semana del mes de junio de 2020 por la OCI. Se recomienda al proceso fortalecer el monitoreo de las acciones formuladas en el PMP de tal manera que la gestión que considere pertinente realizar se lleve a cabo dentro de los términos establecidos; lo anterior teniendo en cuenta que la acción se venció el 30/04/2020 y la solicitud de prórroga se tramito ya cumplido este término. 
La respuesta se da a través del radicado SDM-OCI-78694-2020 de fecha 20/05/2020
_____________________________
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</si>
  <si>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Mayo</t>
  </si>
  <si>
    <t>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t>
  </si>
  <si>
    <t>Falta de comunicación entre las áreas, que influye en la determinación de posibles cambios en los valores</t>
  </si>
  <si>
    <t xml:space="preserve">Actualizar la Resolución No. 248 de 2016 </t>
  </si>
  <si>
    <t>Resolución actualizada</t>
  </si>
  <si>
    <t>Paola Adriana Corona</t>
  </si>
  <si>
    <t xml:space="preserve">Publicar y socializar la resolución actualizada en el link correspondiente en la página web de la entidad. </t>
  </si>
  <si>
    <t>Resolución publicada  y socializada (link de transparencia y correo de socialización)</t>
  </si>
  <si>
    <t>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t>
  </si>
  <si>
    <t>Desconocimiento de la totalidad del cumplimiento de Ley 1712 de 2014 Frente al Acto administrativo relacionado Con Los Activos de información en la Entidad</t>
  </si>
  <si>
    <t>Realizar el proyecto de acto adminsitrativo o documento equivalente, relacionado con los registros de Activos de Información de la entidad.</t>
  </si>
  <si>
    <t>Acto administrativo
o documento equivalente proyectado</t>
  </si>
  <si>
    <t>Realizar la publicación y socializacion del Documento acto administrativo o equivalente de registros de Activos de Información en la pagina Web de la entidad, link de Transparencia y acceso a la información pública</t>
  </si>
  <si>
    <t>Acto administrativo
o documento equivalente publicado y socializado</t>
  </si>
  <si>
    <t>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t>
  </si>
  <si>
    <t>Distribución de diferentes funciones en las nuevas dependencias, que influyen en la elaboración de las tablas de retención.</t>
  </si>
  <si>
    <t>Actualizar el Índice de Información Clasificada y Reservada de la entidad.(matriz o base de datos)</t>
  </si>
  <si>
    <t xml:space="preserve">Aprobar mediante acto administrativo o documento equivalente el Índice de Información Clasificada y Reservada de la entidad, para su cargue y socialización </t>
  </si>
  <si>
    <t>Documento publicado y socializado</t>
  </si>
  <si>
    <t xml:space="preserve">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t>
  </si>
  <si>
    <t>Inadecuada  transmisión de información relacionada con el soporte del reporte del registro de las bases como lo menciona  la Ley 1581 de 2012.</t>
  </si>
  <si>
    <t xml:space="preserve">Realizar el cargue de la comunicación de la SIC donde se demuestre la culminación del proceso de inscripción con ocasión del cumplimiento de la Ley 1581 de 2012. </t>
  </si>
  <si>
    <t xml:space="preserve">1
</t>
  </si>
  <si>
    <t>Realizar la publicacion de la devidencia  del cargue e inscripción de las Bases de Datos Personales ante la SIC dando cumplimiento a la Ley 1581 de 2012,  en la pagina Web de la entidad Transparencia y acceso a la información pública (Ley de Transparencia)</t>
  </si>
  <si>
    <t xml:space="preserve">Documento  del cargue e inscripción de las Bases de Datos Personales ante la SIC año 2020, publicado.  </t>
  </si>
  <si>
    <t>044-2020</t>
  </si>
  <si>
    <t>045-2020</t>
  </si>
  <si>
    <t>046-2020</t>
  </si>
  <si>
    <t>047-2020</t>
  </si>
  <si>
    <t>Documento  del cargue e inscripción de las Bases de Datos Personales ante la SIC año 2020.</t>
  </si>
  <si>
    <t>OBSERVACIÓN No 4
El proceso realiza el seguimiento a la infraestructura de la Entidad y se ha atendido lo relacionado a las salas de cursos pedagógicos lo cual esta evidenciado en los informes de interventoría y actas de reunión semanal, sin embargo, al revisar la matriz de necesidades de infraestructura y la matriz de requerimientos esta información no se encuentra registrada por lo que no hay trazabilidad de las actividades de mantenimiento y mejoras realizadas, así mismo no se identifica la sede en que se está aplicando la Lista de Verificación (PA01- PR13-F02) que registra mensualmente las necesidades de infraestructura para las salas de cursos pedagógicos. En el sistema de información SICAPITAL en el módulo de SAE en cabeza de la Subdirección Administrativa.</t>
  </si>
  <si>
    <t>Incumplimiento de requisitos al ejecutar un trámite o prestar un servicio a la ciudadanía con el propósito de obtener un beneficio propio o para un tercero.</t>
  </si>
  <si>
    <t>Falta de seguimiento a las acciones tomadas en la atención de las necesidades de cada una de las sedes de cursos pedagógicos.</t>
  </si>
  <si>
    <t xml:space="preserve">Modificar el formato PA01-PR13-F03 (lista verificación instalaciones), incorporando una celda para el seguimiento de las necesidades identificadas durante la visita de verificación logrando identificar si se realizó la atención bajo los parámetros de calidad y oportunidad, así mismo se agregará otro campo que permita identificar el sitio al que se prestó la atención, bien sea una sede o área de trabajo.
</t>
  </si>
  <si>
    <t>1 formato ajustado</t>
  </si>
  <si>
    <t>OBSERVACIÓN No 5 
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t>
  </si>
  <si>
    <t>Falta planeación en el diligenciamiento de la matriz de necesidades de infraestructura.</t>
  </si>
  <si>
    <t xml:space="preserve">Elaborar un formato que permita identificar las necesidades de infraestructura de la Secretaría Distrital de Movilidad, con el fin de realizar una adecuada planeación de la gestión de los recursos para el cumplimiento de dichas necesidades en la vigencia siguiente.).
</t>
  </si>
  <si>
    <t>1 formato diligenciado</t>
  </si>
  <si>
    <t>048-2020</t>
  </si>
  <si>
    <t>049-2020</t>
  </si>
  <si>
    <t>GESTIÓN ADMINISTRATIVA - GESTIÓN DE TICS</t>
  </si>
  <si>
    <t>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t>
  </si>
  <si>
    <t>Desviación en el uso de los bienes y servicios de la Entidad con la intención de favorecer intereses propios o de terceros.</t>
  </si>
  <si>
    <t xml:space="preserve">Falta de seguimiento e identificación de la información publicada </t>
  </si>
  <si>
    <t xml:space="preserve">Revisar, depurar y actualizar el listado de los funcionarios de Libre Nombramiento y Remoción (LNR), con el fin de identificar quienes no cuentan con la publicación </t>
  </si>
  <si>
    <t>(No. Seguimiento realizados/No. de seguimiento programados) * 100</t>
  </si>
  <si>
    <t>Mónica Adriana Flórez Bonilla</t>
  </si>
  <si>
    <t xml:space="preserve">Expedir y socializar memorando, solicitando a los funcionarios vinculados mediante Libre Nombramiento y Remoción (LNR) que realicen la publicación </t>
  </si>
  <si>
    <t>Memorando expedido y socializado</t>
  </si>
  <si>
    <t>Realizar seguimiento semestral de la publicación de los funcionarios Libre Nombramiento y Remoción (LNR)</t>
  </si>
  <si>
    <t>(No. funcionarios LNR/No. funcionarios que realizaron la publicación) * 100</t>
  </si>
  <si>
    <t>050-2020</t>
  </si>
  <si>
    <t xml:space="preserve">GESTIÓN SOCIAL </t>
  </si>
  <si>
    <t>La OCI evidenció que de acuerdo con los reportes del sistema de correspondencia y Bogotá te escucha, del periodo comprendido entre el 01 de enero de 2019 a enero 31 de 2020, para la Dirección de Inteligencia para la Movilidad  no tienen requerimientos pendientes por atender  y se encuentran a PAZ Y SALVO para este periodo</t>
  </si>
  <si>
    <t>De acuerdo al seguimiento realizado por la OCI el dia 18-06-2020 se evidencia la socialización del contenido de la circular No. 017 de 2019 a todos los integrantes de la mesa de BIGDATA e Innovación..</t>
  </si>
  <si>
    <t>NC2 al revisar la información documentada publicada en la intranet de la SDM de la Dimensión de Talento Humano, en el componente de la política de “Gestión Estratégica del Talento Humano” se evidencian documentos desactualizados o que ya no aplican, y no cuenta con información actualizada en los módulos de inducción y reinducción, indicadores, matriz de peligros e informe de reclasificación de riesgos laborales</t>
  </si>
  <si>
    <t>Formulación de planes, programas o proyectos de movilidad de la ciudad, que no propendan por la sostenibilidad ambiental, económica y social.</t>
  </si>
  <si>
    <t>Fata de seguimiento e identificación  de la información públicada en la intranet</t>
  </si>
  <si>
    <t>Revisar,depurar y actualizar la información publicada en  la intranet “Gestión Estratégica del Talento Humano”</t>
  </si>
  <si>
    <t>No. Seguimiento realizados/No. de seguimiento programdos</t>
  </si>
  <si>
    <t>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t>
  </si>
  <si>
    <t>Falta de seguimiento en el cumplimiento de las actividades establecidas en el procedimiento PA02 PR05</t>
  </si>
  <si>
    <t>Actualizar y solcializar el procedimiento PA02-PR05</t>
  </si>
  <si>
    <t>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t>
  </si>
  <si>
    <t xml:space="preserve">Desconocimiento para la creación de una herramienta que permita medir el impacto </t>
  </si>
  <si>
    <t xml:space="preserve">Definir para que tipo de formación (capacitaciones, orientaciones, etc) y línea de ejecucción del PIC,  se aplicara la herramienta de medición de impacto </t>
  </si>
  <si>
    <t>No. cursos medidos/No, cursos ofertados</t>
  </si>
  <si>
    <t xml:space="preserve">Crear y aplicar  la herramienta para medir el impacto (Directivos, Funcionarios) </t>
  </si>
  <si>
    <t xml:space="preserve">No. de cursos que se les aplico la herramienta/No.cursos ofertados
</t>
  </si>
  <si>
    <t xml:space="preserve">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t>
  </si>
  <si>
    <t>Designación de colaboradores no competentes o idóneos para el desarrollo de las actividades asignadas.</t>
  </si>
  <si>
    <t xml:space="preserve">Falta de seguimiento en la entrega de formato diligenciado </t>
  </si>
  <si>
    <t>Actualizar  y socializar los procedimientos de (PA02-PR01, PA02-PR02, PA02-PR03 Y PA02-PR04) l Entrenamiento en el Puesto de Trabajo</t>
  </si>
  <si>
    <t>Actualizar y socializar el formato CÓDIGO:PA02-PR01-F05</t>
  </si>
  <si>
    <t>Aformato CÓDIGO:PA02-PR01-F0 actualizado y socializado</t>
  </si>
  <si>
    <t>051-2020</t>
  </si>
  <si>
    <t>052-2020</t>
  </si>
  <si>
    <t>053-2020</t>
  </si>
  <si>
    <t xml:space="preserve">OBSERVACIÓN No. 7
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
</t>
  </si>
  <si>
    <t>Incumplimiento en la publicación oportuna de la normativa que rige a la Entidad relacionada con el proceso de auditoria</t>
  </si>
  <si>
    <t>La Dirección de Contratación no tuvo acceso a la información necesaria para constatar la aplicación del Decreto 672 de 2018 y demás normas aplicables en los procesos contractuales de cursos pedagógicos.</t>
  </si>
  <si>
    <t xml:space="preserve">Actualizar la Matriz de cumplimiento con las normas identificadas en el informe de auditoría.                                                                                                                                                </t>
  </si>
  <si>
    <t xml:space="preserve">Matriz Actualizada y publicada.             </t>
  </si>
  <si>
    <t>Seguimiento  semestral  de la matriz de cumplimiento, para verificar la actualizacion de las normas contractuales  aplicables a cursos pedagogicos.</t>
  </si>
  <si>
    <t xml:space="preserve">1 seguimiento </t>
  </si>
  <si>
    <t xml:space="preserve">OBSERVACIÓN No. 8
Se observa debilidades en la comunicación con el cliente en lo relacionado con el proceso a partir de las novedades de emergencia sanitaria del COVID- 19, en atención a que los términos para el desarrollo de los cursos han sido suspendidos y no se evidenció por parte de la directora conocimiento   de las posibles modificaciones del objeto contractual de los instructores e informadores si los hubiera. Lo anterior de conformidad con el numeral 8.2.1. lit b) Comunicación con el cliente de la Norma Técnica ISO 9001:2015
</t>
  </si>
  <si>
    <t>Debilidades en la  gestión contractual.</t>
  </si>
  <si>
    <t>No existe un lineamiento por parte de la Dirección de Contratación en referencia a las modificaciones que el ordenador del gasto debe realizar en virtud de la emergencia sanitaria del covid.</t>
  </si>
  <si>
    <t>Comunicar a través de memorando o circular las directivas concernientes a los cambios que se deben efectuar en virtud de la emergencia sanitaria del Covid - 19 para el cumplimiento contractual.</t>
  </si>
  <si>
    <t xml:space="preserve">Memorando o circular  expedido y socializado mediante el correo de comunicación Interna de la entidad. </t>
  </si>
  <si>
    <t xml:space="preserve">OBSERVACIÓN No. 9
Desconocimiento por parte del auditado respecto al acompañamiento al ordenador del gasto, en la etapa precontractual (estudios previos) para contratar los servicios de Instructor de cursos pedagógicos, lo anterior con base en el numeral 4. Decreto 672 de 2018 Art 35 “Por medio del cual se modifica la estructura organizacional de la Secretaría Distrital de Movilidad y se dictan otras disposiciones” 4. Orientar los procesos de contratación en su etapa precontractual, de conformidad con la normatividad vigente”. Lo anterior de conformidad con el numeral 7.1.6 Conocimiento de la organización de la Norma Técnica ISO 9001:2015
</t>
  </si>
  <si>
    <t>Debilidad en el acompañamiento técnico por algún profesional  de la Dirección de Contratación, para solventar las dudas que surgieron durante la auditoria ISO 9001:2015 en referencia a cursos pedagógicos.</t>
  </si>
  <si>
    <t>Circular dirigida a los profesionales de la Direccion de Contratación donde se indique los lineamientos para el acompañamiento de futuras auditorias o respuestas a entes de Control.</t>
  </si>
  <si>
    <t>circular expedida y socializada</t>
  </si>
  <si>
    <t xml:space="preserve">GESTIÓN JURÍDICA </t>
  </si>
  <si>
    <t>054-2020</t>
  </si>
  <si>
    <t>055-2020</t>
  </si>
  <si>
    <t>056-2020</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</si>
  <si>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</si>
  <si>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</si>
  <si>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</si>
  <si>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</si>
  <si>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</si>
  <si>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</si>
  <si>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 xml:space="preserve">
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
</t>
  </si>
  <si>
    <t>Falta de diligencia y cuidado del responsable al momento de subir la información requerida en la plataforma SECOP</t>
  </si>
  <si>
    <t>1). Expedir circular dirigida a los ordenadores del gasto, supervisores y responsables de los procesos contractuales para actualizar la información con relación a los documentos que deben reposar en la Plataforma SECOP - Link de transparencia.</t>
  </si>
  <si>
    <t xml:space="preserve">Circular firmada y socializada. </t>
  </si>
  <si>
    <t>2) Capacitación al personal encargado de la actividad de escaneo y publicación de documentos precontractuales y contractuales en el portal SECOP.</t>
  </si>
  <si>
    <t xml:space="preserve">capacitaciones realizadas a los responsables </t>
  </si>
  <si>
    <t>3) Actualización de los procesos contractuales en la plataforma SECOP evidenciados en el informe de auditoría con los requisitos incumplidos</t>
  </si>
  <si>
    <t>Correcciòn</t>
  </si>
  <si>
    <t xml:space="preserve">Número de procesos actualizados / Número de procesos  evidenciados </t>
  </si>
  <si>
    <t>057-2020</t>
  </si>
  <si>
    <t>058-2020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</si>
  <si>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</si>
  <si>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 xml:space="preserve">Durante el seguimiento realizado por la OCI a lo establecido en la Ley de Transparencia, se evidenció incumplimiento total de las subcategoría 8.2 "Publicación de la ejecución de los contratos"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t>
  </si>
  <si>
    <t>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t>
  </si>
  <si>
    <t>2.  Formulación e implementación de estrategias, incluyendo la de cursos pedagógicos, que no fomenten la cultura ciudadana para la movilidad y el respeto entre  los usuarios de todas las formas de transporte</t>
  </si>
  <si>
    <t xml:space="preserve">Dificultades para concertación de reuniones con el RUNT. </t>
  </si>
  <si>
    <t xml:space="preserve">Realizar estudio para la implementación de verificación de identidad para los asistentes a cursos pedagógicos   </t>
  </si>
  <si>
    <t>Documento</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</si>
  <si>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</si>
  <si>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</si>
  <si>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</si>
  <si>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</si>
  <si>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</si>
  <si>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10
* No obstante que en el PE01-M1 MANUAL DEL MODELO INTEGRADO DE PLANEACIÓN Y GESTIÓN DE LA SECRETARÍA DISTRITAL DE MOVILIDAD V3.0 página 31, establece que El alcance para el Sistema de Gestión de la Calidad bajo la norma NTC ISO 9001:2015 es para “Prestación del servicio de cursos pedagógicos por infracción a las normas de tránsito y transporte” (Nombre desactualizado), sobre el cual no aplican los siguientes numerales:
                 *  Numeral 7.1.5.2. Trazabilidad de las mediciones, en cuya justificación se menciona "...la SDM cuenta con el espacio físico  para realizar las pruebas de alcoholemia, correspondiendo al Instituto Nacional de Medicina Legal y Ciencias Forenses y   a la Policía Nacional- Seccional de Tránsito y Transporte, realizar las mismas, en caso de ser requeridas por la SDM" lo cual no se evidenció en la visita que se efectuó a la Sede de Paloquemao.
                 * Numeral 8.3 Diseño y desarrollo de los productos y servicios, esta exclusión no es clara puntualmente por el auditado. Lo anterior de conformidad con el numeral 7.1.6 Conocimiento de la organización de la Norma Técnica ISO 9001:2015</t>
  </si>
  <si>
    <t>Falta de comunicación adecuada con la OAPI para asegurar que los documentos asociados al proceso auditados fueron actualizados, publicados y socializados conforme al procedimiento de la entidad.</t>
  </si>
  <si>
    <t xml:space="preserve">Solicitar a la OAPI, mediante memorando la actualización del Manual de MIPG, de acuerdo a las indicaciones dadas en la Auditoria Icontec 2019 y a las reglamentaciones de Ley que se esta obligados a cumplir en concordancia con el tipo de servicios  autorizado por el ministerio y la capacidad instalada para prestarlos. </t>
  </si>
  <si>
    <t>Memorando remitido a la OAPI.</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</si>
  <si>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</si>
  <si>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</si>
  <si>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</si>
  <si>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</si>
  <si>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</si>
  <si>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OBSERVACIÓN No. 12
* Es importante que el Líder del proceso y su equipo de trabajo tengan conocimiento de todos los temas relacionados con el SGC incluyendo las entradas (lo presentado en la revisión por dirección en lo relacionado con cursos) y salidas (las mejoras o recomendaciones efectuadas) de la revisión por la dirección, Lo anterior de conformidad con el numeral 7.1.6 Conocimiento de la organización de la Norma Técnica ISO 9001:2015</t>
  </si>
  <si>
    <t xml:space="preserve">
12. Designación de colaboradores no competentes o idóneos para el desarrollo de las actividades asignadas.</t>
  </si>
  <si>
    <t>Disponibilidad de tiempo para las socializaciones y capacitaciones al líder del proceso y al equipo de trabajo del SGC por el Covid-19.</t>
  </si>
  <si>
    <t>Realizar una socializacion  al lider del proceso y su equipo de trabajo, sobre  la norma ISO 9001  incluyendo en la misma  las tematicas de entradas y salidas de la actividad de cursos pedagogicos</t>
  </si>
  <si>
    <t>corrección</t>
  </si>
  <si>
    <t xml:space="preserve">Socializacion realizada/ socializacion programada </t>
  </si>
  <si>
    <t>Oportunidad de mejora 10 
Es importante incluir dentro de los documentos del SGC los términos que debe cumplir el contraventor para poder acceder a los descuentos tanto en la imposición del comparendo físico como en el comparendo electrónico.</t>
  </si>
  <si>
    <t>No se consideró necesario incluir los términos que el contraventor tiene derecho para acceder a los descuentos para los comparendos impuestos.</t>
  </si>
  <si>
    <t>Actualizar el procedimiento en sus lineamientos.</t>
  </si>
  <si>
    <t>Procedimiento actualizado  publicado y socializado</t>
  </si>
  <si>
    <t>Oportunidad de mejora 11
11. Dejar la evidencia sobre el seguimiento efectuado por la OSV, OACCM y OGS de la implementación de los lineamientos efectuados por estas áreas para el desarrollo del curso pedagógico.</t>
  </si>
  <si>
    <t>Falta de continuidad en el proceso de implementación de los lineamientos con las oficinas mencionadas.</t>
  </si>
  <si>
    <t>Actualizar procedimiento en sus lineamientos.</t>
  </si>
  <si>
    <t>Oportunidad de mejora  12,14  y 16
12. Ajustar la Encuesta de Validación del Instructivo para cursos pedagógicos por infracción a las normas de tránsito PM04-PR01-F06 que se les aplica a los asistentes al curso, ya que evalúa el instructivo, el cual no es de conocimiento de los ciudadanos, cuando lo que se pretende evaluar es el curso
14. Se recomienda realizar la actualización de  los documentos de SGC de proceso ya que no obstante que desde el 16/09/2019 según el control de cambios al procedimiento PM04-PR01 se le modifico el nombre por "Procedimiento de cursos pedagógicos por infracción a las normas de tránsito" aún se continua mencionando el nombre anterior  en el  anexo PM04-PR01-F05 Registro de asistentes al curso de pedagogía por infracciones a las normas de tránsito y transporte y en el instructivo PM04-PR01-IN01 se menciona "El perfil del instructor que dicta los cursos pedagógicos por infracción a las normas de tránsito y transporte", así como en el POA y en otros documentos del Proceso; así mismo se evidenció que el formato PM04-PR01-F04 V5.0 no se encuentra identificado como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
16. Ajustar el formato PM04-PR01-F04 V5.0 ya que no registra el nombre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t>
  </si>
  <si>
    <t>12: En el análisis realizado no se evidenció necesidad de hacer ajuste al nombre del documento que diligencia en ciudadano, ya que el objetivo era llevar la trazabilidad de los documentos asociados al procedimiento de cursos pedagógicos.
14: Posible falta de revisión y ajuste oportuno a los documentos publicados en la intranet.
16: Falta de verificación del formato PM04-PR01-F04 de la encuesta de satisfacción aprobado y publicado en la intranet.</t>
  </si>
  <si>
    <t>Revisar y Actualizar formatos relacionados en el Procedimiento PM04-PR01   en conformidad  al objetivo del procedimiento.</t>
  </si>
  <si>
    <t>accion correctiva</t>
  </si>
  <si>
    <t>Total formatos revisadosy ajustados/ total formatos relacionados en el procedimiento</t>
  </si>
  <si>
    <t>Oportunidad de mejora 13
13. Se recomienda realizar la actualización de la caracterización del proceso ya que en la verificación que se efectuó a la versión que se encuentra publicada en la intranet se evidencia que en la actividad clave del Hacer "Realizar actividades de capacitación por infracción a las normas de tránsito en cumplimiento a la resolución 3204 de 2010" no se incluyó el proveedor más importante que es el contraventor o ciudadano, en las entradas no se relaciona la más importante que es el documento de identidad (cédula de ciudadanía, tarjeta de identidad o de extranjería), así mismo entre los clientes no se incluyó  la Federación Colombiana de Municipios (SIMIT), entre los recursos físicos se menciona la Red Cade no obstante la SDM solo hace presencia en 6 Cades de toda la Red; así mismo en dicho documento se menciona el Proceso de Servicio al Ciudadano cuando en la actualidad es el Proceso de Gestión de Trámites y Servicios para la Ciudadanía.</t>
  </si>
  <si>
    <t>La contingencia del Covid 19 y otras de  origen externo a la ejecución del procedimiento  de cursos, ocasionaron dificultad en el compartimiento oportuno de información y  en el acceso a las herramientas de acceso tecnológico de información pertinente y suficiente,  para hacer un adecuado análisis de manera interdisciplinaria, que permitiera visualizar todas las variables y elementos a incluir en el análisis, con el fin de realizar una actualización adecuada y oportuna de la caracterización.</t>
  </si>
  <si>
    <t xml:space="preserve">Actualizar caracterización del proceso </t>
  </si>
  <si>
    <t>correctiva</t>
  </si>
  <si>
    <t xml:space="preserve">Caracterización actualizada, publicada y socializada. </t>
  </si>
  <si>
    <t>Oportunidad de mejora 15
15. Se recomienda diseñar una herramienta diferente para evaluar el aprendizaje ya que se aplica la misma herramienta "Hoja de preguntas y respuestas para trabajo grupal en el desarrollo del curso pedagógico por infracción a las normas de tránsito"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t>
  </si>
  <si>
    <t>No se consideró necesario implementar y aplicar una técnica didáctica diferente para evaluar el aprendizaje del ciudadano.</t>
  </si>
  <si>
    <t>Realizar una mesa de trabajo para evaluar las herramientas implementadas para medir el aprendizaje del ciudadano</t>
  </si>
  <si>
    <t>mesa de trabajo realizada/ mesa de trabajao programda</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</si>
  <si>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</si>
  <si>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</si>
  <si>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</si>
  <si>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</si>
  <si>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</si>
  <si>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 xml:space="preserve">Recomendación 16 :
*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"Procedimiento de los cursos de pedagogía por infracción a las normas de tránsito y transporte", mencionando el nombre anterior del procedimiento se recomienda revisar y actualizar todos los  documentos de MIPG donde se relaciona el procedimiento auditado, con el nombre actual del mismo. 
</t>
  </si>
  <si>
    <t>Posible falta en la revisión de los documentos transversales SGC publicados en la intranet, donde se vinculen las actividades de cursos pedagógicos.</t>
  </si>
  <si>
    <t xml:space="preserve">Verificar y ajustar los documentos transversales publicados después de la actualización del procedimiento, en referencia al nombre correcto de referenciar el procedimiento y al manejo adecuado de control de documentos validos de Calidad. </t>
  </si>
  <si>
    <t>numero de Documentos Revisados y ajustados / numero documetnos  relacionados con Cursos, publicados despues de la publicacion del PM04-PR01 V.4</t>
  </si>
  <si>
    <t>Recomendación 19 :
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t>
  </si>
  <si>
    <t>No se consideró pertinente incluir en el  documento el registro de la dirección del contraventor.</t>
  </si>
  <si>
    <t>Realizar mesa de trabajo para evaluar  la  pertinencia de  Actualizacion PM04-PR01-F01</t>
  </si>
  <si>
    <t xml:space="preserve">una mesa de trabajo </t>
  </si>
  <si>
    <t>Recomendación 20:
20. Debe verificarse previamente la información que se entregue o remita al auditor, en atención a que se evidenció que en diferentes oportunidades se aportaron documentos en borrador, sin firmas, que no se ajustaban a lo solicitado en el requerimiento o que se entregaron de forma parcial, lo cual generó un reproceso para la auditoría.</t>
  </si>
  <si>
    <t>No se consideró pertinente tener copia original de los documentos referentes al proceso de contratación de los colaboradores.</t>
  </si>
  <si>
    <t>Solicitar por medio de memorando a la  Dirección de Contratación, cómo se pueden consultar los documentos contractuales de las personas que pertenecen al proceso de cursos.</t>
  </si>
  <si>
    <t xml:space="preserve">Memorando remitido a la Dirección de Contratación. </t>
  </si>
  <si>
    <t>059-2020</t>
  </si>
  <si>
    <t>060-2020</t>
  </si>
  <si>
    <t>061-2020</t>
  </si>
  <si>
    <t>068-2020</t>
  </si>
  <si>
    <t>065-2020</t>
  </si>
  <si>
    <t>062-2020</t>
  </si>
  <si>
    <t>063-2020</t>
  </si>
  <si>
    <t>064-2020</t>
  </si>
  <si>
    <t>066-2020</t>
  </si>
  <si>
    <t>067-2020</t>
  </si>
  <si>
    <t>069-2020</t>
  </si>
  <si>
    <t>070-2020</t>
  </si>
  <si>
    <t>071-2020</t>
  </si>
  <si>
    <t>072-2020</t>
  </si>
  <si>
    <t xml:space="preserve">03/07/2020: Se aporta la evidencia de los seguimientos realizados en las 5 semanas del mes de mayo, así como los correos electronicos en el cual se registra la trazabilidad de la gestión realizada en la Dirección de Ingeniería de Tránsito.
La anterior evidencia, aunada a la presentada en los seguimientos anteriores de la OCI y que dan cuenta de la ejecución durante el tiempo previsto de la acción formulada, se procede al cierre de la misma y su exclusión del PMP.
____________________________________ 
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</si>
  <si>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03/07/2020:  Se aporta como evidencia la relación de las peticiones recibidas en mayo en la  Subdirección de Señalización y las solicitudes y de las respuestas dadas por la Subdirección de Señalización. Adicionalmente en el documento word de justificación de cierre se desagregar de manera detallada la gestión realizada desde la Subdirección de Señalización.
Conforme lo anterior y teniendo en cuenta las evidencias aportadas en los seguimientos anteriores de la OCI durante la ejecución de la acción, se realiza el cierre y se exluye del PMP.
_____________________________________
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</si>
  <si>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 xml:space="preserve">01/07/2020: El proceso aporta como evidencia  para consultar los siguientes link:
*https://intranetmovilidad.movilidadbogota.gov.co/intranet/Gesti%C3%B3n%20con%20Valores%20para%20el%20Resultado 
*https://datosabiertos.bogota.gov.co/dataset/activos-de-informacion-secretaria-de-movilidad 
*https://www.movilidadbogota.gov.co/web/node/1654 
Las Tablas de Retención Documental actualizadas de acuerdo al rediseño institucional ya se encuentran publicadas de acuerdo a lo requerido en el plan de mejoramiento, adjunto link
https://www.movilidadbogota.gov.co/web/tablas-retencion-documental
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_____________________
01/04/2020: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
De acuerdo a las evidencias aportadas por el proceso, NO ES VIABLE el cierre de la acción.
_____________________
12/09/2019. El proceso aporta el link https://www.movilidadbogota.gov.co/web/informacion-clasificada-reservada, sin embargo, la información registrada como clasificada y reservada se encuentra desactualizada, el nombre de los procesos no corresponde con el Decreto 672 de 2018 "Por medio del cual se modifica la estructura organizacional de la Secretaría Distrital, de Movilidad y se dictan otras disposiciones".
El inventario de activos se encuentra desactualizado. El archivo de Información Clasificada Reservada no se encuentra actualizado, de acuerdo con los nombres de las nuevas dependencias después del rediseño.
El Registro de Activos de Información de Documentos no se encuentra actualizado, de acuerdo con los nombres de las nuevas dependencias después del rediseño.
De acuerdo a las evidencias aportadas por el proceso, NO ES VIABLE el cierre de la acción.
</t>
  </si>
  <si>
    <t>30/06/2020: seguimiento realizado por Vieinery Piza. El proceso entrega  como evidencia la actualización del procedimiento PE03- PR01 "Formulación y seguimiento lineamientos técnicos en materia de Seguridad Vial" versión 3 del 17 de junio de 2020, que se encuentra publicado en la intranet socializado en la siguiente ruta: 
SIG Distrital / Direccionamiento estratégico y planeación / Mapa de Procesos / Proceso de Seguridad Vial PE 03 / procedimiento “Formulación y seguimiento lineamientos técnicos en materia de seguridad vial", y el proceso anexa el memorado SDM-OSV- 93837-2020, con el cual se socializó el Procedimiento PE03-PR01: Formulación y seguimiento lineamientos técnicos en materia de seguridad vial a los subsecretarios de despacho, jefes de oficina, directores y subdirectores.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</si>
  <si>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30/06/2020: seguimiento realizado por Vieinery Piza. El proceso entrega  como evidencia el  Manual MIPG actualizado PE01- M01 Versión 4.0 de fecha 25-06-2020 (Anexo No.1). El PE01-M01 Manual del Modelo Integrado De Planeación y Gestión Versión 4.0 de 25-06-2020, puede consultarse en la siguiente ruta:
https://intranetmovilidad.movilidadbogota.gov.co/intranet/Generalidades%20del%20MIPG CONCLUSION: Accion  e  indicador cumplidos. 
RECOMENDACION: Cerrar la acción y excluirla del PMP.</t>
  </si>
  <si>
    <t>30/06/2020: seguimiento realizado por Vieinery Piza. El proceso entrega  como evidencia la actualización del el procedimiento PE01-PR04 control de Documentos del Sistema Integrado de Gestión Distrital bajo estándar MIPG, donde se incluye Se incluyen lineamientos referentes a: Cambios en las condiciones internas y externas que pueden afectar el alcance de los Sistemas de Gestión, ver numeral 2. RESPONSABILIDADES GENERALES. El procedimiento PE01-PR04 control de Documentos del Sistema Integrado de Gestión Distrital bajo estándar MIPG Versión 6.0 de 24-06-2020, puede consultarse en la siguiente ruta: 
https://intranetmovilidad.movilidadbogota.gov.co/intranet/PE01
CONCLUSION: Accion  e  indicador cumplidos. 
RECOMENDACION: Cerrar la acción y excluirla del PMP.</t>
  </si>
  <si>
    <t xml:space="preserve">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t>
  </si>
  <si>
    <t>Incumplimiento en la identificación de controles y acciones para los riesgos de corrupción y/o Materialización de riesgos de corrupción</t>
  </si>
  <si>
    <t>Actualizar la herramienta utilizada en el mapa de riesgos de corrupción</t>
  </si>
  <si>
    <t>Herramienta del mapa de riesgos de corrupción actualizada</t>
  </si>
  <si>
    <t>03/07/2020: seguimiento realizado por Vieinery Piza. El proceso entrega  como evidencia el pantallazo de la socialización realizada de la herramienta del mapa de riesgo  el 16 de junio de 2020 se socializa al equipo técnico dicha herramienta y el mapa de riesgos con fecha 30-06-2020 y la ruta en la cual se encuentra publicada la actualización de la herramienta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</si>
  <si>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Efectuar sensibilización a líderes y responsables en los procesos sobre la importancia de los riesgos y su reporte, de acuerdo con la política correspondiente, incluyendo el monitoreo bimensual por autocontrol.</t>
  </si>
  <si>
    <t>Sensibilización</t>
  </si>
  <si>
    <t xml:space="preserve">
Diego Nairo Useche / Julieth Rojas Betancour</t>
  </si>
  <si>
    <t>Incluir en la nueva versión de la herramienta del mapa, la información  faltante respectiva a riesgos de corrupción, controles y medidas de tratamiento</t>
  </si>
  <si>
    <t>Mapa actualizado</t>
  </si>
  <si>
    <t>Jefes de dependencias responsables. Lidera Julieth Rojas</t>
  </si>
  <si>
    <t>03/07/2020: seguimiento realizado por Vieinery Piza. El proceso entrega  como evidencia el pantallazo  del correo remitido el 17 de Junio/20  al equipo técnico solicitando complementar la información faltante en el mapa de riesgos y el 30 de Junio de 2020, se divulga al equipo técnico y Directivos la actualización del Mapa de Riesgos de Gestión y Corrupción Versión 2.0 de 30-06-2020. La actualización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</si>
  <si>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Verificación del monitoreo y reporte adecuado y oportuno</t>
  </si>
  <si>
    <t xml:space="preserve">Causas raíz:
1. Debilidad en la toma de conciencia, liderazgo y compromiso en dueños de proceso y personal responsable.
2. La herramienta empleada no facilita su diligenciamiento
</t>
  </si>
  <si>
    <t>073-2020</t>
  </si>
  <si>
    <t>INFORME SEGUIMIENTO I CUATRIMESTRE 2020 MAPA DE RIESGOS DE CORRUPCIÓN</t>
  </si>
  <si>
    <t>OFICINA DE CONTROL INTERNO / OFICINA ASESORA DE PLANEACIÓN INSTITUCIONAL</t>
  </si>
  <si>
    <t>TODAS LAS DEPENDENCIAS RESPONSABLES DEL TRATAMIENTO DE RIESGOS DE CORRUPCIÓN. LIDERA OFICINA ASESORA DE PLANEACIÓN INSTITUCIONAL.</t>
  </si>
  <si>
    <t>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</si>
  <si>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</si>
  <si>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Analizadas las evidencias aportadas por Direcciión de Inteligencia para la movilidad  se evidencia la  Revisión y unificación de la información de las bases de datos de estudios y modelos la DIM.</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</si>
  <si>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</si>
  <si>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</si>
  <si>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</si>
  <si>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</si>
  <si>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</si>
  <si>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</si>
  <si>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4.23 1 campaña trimestral que destaque la oportunidad y la calidad de servicio al ciudadano. (Meta o producto)</t>
  </si>
  <si>
    <t>Riesgo: 11. Incumplimiento de requisitos al ejecutar un trámite o prestar un servicio a la ciudadanía con el propósito de obtener un beneficio propio o para un tercero.</t>
  </si>
  <si>
    <t>Falta de claridad de la actividad descrita en el PAAC, para poder entregar la evidencia  adecuada, incluyendo las dificultades técnicas y tecnológicas causadas por la contingencia del COVID19</t>
  </si>
  <si>
    <t xml:space="preserve">Documentar la campaña en materia de sensibilizacion y divulgacion </t>
  </si>
  <si>
    <t>Correccion</t>
  </si>
  <si>
    <t>Campaña documentada</t>
  </si>
  <si>
    <t>Direccion de Atencion al Ciudadano (Equipo de Comunicaciones)</t>
  </si>
  <si>
    <t>Socializar guia sobre las distintas estrategias que se pueden implementar en en el marco de una campaña de divulgación</t>
  </si>
  <si>
    <t>Socialización realizada</t>
  </si>
  <si>
    <t>074-2020</t>
  </si>
  <si>
    <t>075-2020</t>
  </si>
  <si>
    <t>6/7/2020: La SSC remite justificación y actas de reunión con planillas de seguimientos trimestrales. Se encuentra concordante la gestión y se cierra la acción.
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</si>
  <si>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6/7/2020: 6/7/2020: La SSC remite justificación y actas de reunión con planillas de seguimientos trimestrales. Se encuentra concordante la gestión y se cierra la acción.
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</si>
  <si>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6/7/2020: La SC junto a la justificación allega fotografias de expedientes con las hojas de control.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</si>
  <si>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6/7/2020: La SC junto a la justificación allega fotografias de expedientes con los documentos de entrega de vehículos.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</si>
  <si>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 xml:space="preserve">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
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
</t>
  </si>
  <si>
    <t>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</si>
  <si>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3/7/2020: la DAC mediante memorando SDM DAC 96749 DE 2020, solicita unificación e esta acción, en la acción formulada para la NC 03 de la auditoría cursos pedagógicos adelantada en mayo 2020. Se aceptó la unificación con memorando SDM-OCI-97463-2020. 
4/6/2020: La DAC remite justicicación para cierre junto con actas de reunión VIRTUAL con RUNT y actas de reunión con dos entidades operadoras. No se allega evidencia de gestiones ante la Registraduría, razón por la cual no se accede a la solicitud de cierre.
5/5/2020: La DAC no remitió información al respecto para este corte.</t>
  </si>
  <si>
    <t>6/7/2020: Se allega la justificación y los memorandos remitidos a los directivos recordando el cumplimiento y atención a las PQRSD. Se cumple con la acción..
5/5/2020: Para este corte la dependencia no reportó evidencias de la gestión ya que se encuentra en tiempo para su cumplimiento.</t>
  </si>
  <si>
    <t>6/7/2020: Se allega la justificación y evidencias de la gestión adelantada al primer trimestre. Se cumple con la acción.
5/5/2020: Para este corte la dependencia no reportó evidencias de la gestión ya que se encuentra en tiempo para su cumplimiento.</t>
  </si>
  <si>
    <t xml:space="preserve">Seguimiento realizado el 07/07/2020
La Dirección de Representación JUdicial, en cumplimiento de la acción propuesta,  aporta como evidencia de la Gestión ejecutada correo electrónico donde se solicita la actualización de la normatividad en la Matriz de cumplimiento a la Dirección de normatividad y conceptos, normas que fueron identificadas en la mesa de trabajo llevada a cabo el 28 de mayo de 2020 por la plataforma Meet.
Se aporta matriz de cumplimiento con la normatividad actualizada.
Conclusión: Se evidencia cumplimiento en la acción y el indicador, en consecuencia  se cierra la acción y se excluye del PMP.
ACCION CERRRADA (Sin embargo por autocontrol,se recomienda que en las mesas de trabajo faltantes al evidenciar que faltan normas las mismas se incluyan en la matriz) 
Seguimiento realizado el 08/06/2020
Acción en ejecución. 
Seguimiento realizado el  08/05/2020
La dependencia no aporto evidencia.
SEGUIMIENTO REALIZADO EL 07/04/2020
Acción en ejecución. 
SEGUIMIENTO REALIZADO EL 09/03/2020
Acción en ejecución </t>
  </si>
  <si>
    <t>INFORME SEGUIMIENTO PAAC</t>
  </si>
  <si>
    <t>INFORME SEGUIMIENTO A LA LEY DE TRANSPARENCIA  Y DEL DERECHO DE ACCESO A LA INFORMACIÓN PÚBLICA NACIONAL 2020</t>
  </si>
  <si>
    <t>INFORME SEGUIMIENTO SIDEAP 2020</t>
  </si>
  <si>
    <t>INFORME EVALUACIÓN AUSTERIDAD DEL GASTO I TRIMESTRE 2020</t>
  </si>
  <si>
    <t>VENCIDAS</t>
  </si>
  <si>
    <t>CON VENCIMIENTO EN EL MES SIGUIENTE</t>
  </si>
  <si>
    <t>EN TERMINOS</t>
  </si>
  <si>
    <t>ACCIONES ABIERTAS VENCIDAS</t>
  </si>
  <si>
    <t>ACCIONES ABIERTAS EN TÉRMINOS</t>
  </si>
  <si>
    <t>SGC</t>
  </si>
  <si>
    <t>SGM</t>
  </si>
  <si>
    <t>SGJ</t>
  </si>
  <si>
    <t>SGC - OTIC</t>
  </si>
  <si>
    <t>OAPI</t>
  </si>
  <si>
    <t>SSC</t>
  </si>
  <si>
    <t>SPM</t>
  </si>
  <si>
    <t>OGS</t>
  </si>
  <si>
    <t>OCI</t>
  </si>
  <si>
    <t>OCD</t>
  </si>
  <si>
    <t>OTIC</t>
  </si>
  <si>
    <t>OCI - OAPI</t>
  </si>
  <si>
    <t>Junio</t>
  </si>
  <si>
    <t xml:space="preserve">DIRECTOR (A)  DE CONTRATACION </t>
  </si>
  <si>
    <t>DIRECTOR DE REPRESENTACION JUDICIAL</t>
  </si>
  <si>
    <t xml:space="preserve">Seguimiento realizado el 10/08/2020
La Dirección de Representación Judicial, aporta cómo evidencia de  cumplimiento del indicador propuesto, el   Plan de trabajo de tutelas, con el fin de cumplir las metas propuestas por la Subsecretaría Jurídica Distrital, la cual consiste en depurar el Siproj Web en el tema de Tutelas, de los años 2017 al 2019, así mismo se remite como evidencia para el cumplimiento del indicador (Plan de Trabajo realizado/ Plan de Trabajo Programado), el plan de trabajo ejecutado y finalmente se aporta el plan de trabajo que se está realizando con las tutelas 2020.
En este orden de ideas se evidencia el cumplimiento del indicador y la acción propuesta.
La OCI con la evidencia aportada verifica el cumplimeinto de la acción cómo del indicador, en este orden de ideas, se cerrará la acción.
CONCLUSION: Cerrar la acción y excluirla del PMP.
ACCION CERRADA
Seguimiento realizado el 07/07/2020
Acción en ejecución. 
Seguimiento realizado el 08/06/2020
Acción en ejecución. 
Seguimiento realizado el  08/05/2020
La dependencia no aporto evidencia.
SEGUIMIENTO REALIZADO EL 07/04/2020
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Ahora bien, la dependencia en conjunto con la Dirección Jurídica, estableció como fecha para dar cumplimiento total a la actualización módulo de Tutelas al mes de agosto de 2020.    
CONCLUSION: Acción en ejecución, se esta cumpliendo con la acción,  se sugiere al proceso documentarlas mediante actas mensuales y remitir el plan de trabajo, para poder verificar el cumplimiento del mismo..
ACCION  ABIERTA 
SEGUIMIENTO REALIZADO EL 09/03/2020
Acción en ejecución </t>
  </si>
  <si>
    <t xml:space="preserve">21/07/2020: El proceso aporta como evidencia  la publicación el  27 de mayo de 2020 se publica en la página web de la SDM el Directorio de agremiaciones,
asociaciones y otros grupos de interés, en el que se incluye la información de los sindicatos existentes en la entidad.  La actualización del Directorio de agremiaciones, asociaciones y otros grupos de interés, puede consultarse en el siguiente enlace:
https://www.movilidadbogota.gov.co/web/agremiaciones. Se anexa evidencia. Por lo anterior, se evidencia que los soportes aportados por el proceso permiten validar el avance de la ejecución de la acción formulada, sin embargo, falta otra actualización del segundo semestre de 2020, por lo cual no se procede a realizar el cierre de la misma.
RECOMENDACION: Cerrar la acción y excluirla del PMP.
</t>
  </si>
  <si>
    <t xml:space="preserve">21/07/2020: El proceso aporta como evidencia  la publicación el 16 de julio de 2020 se realiza el monitoreo a la publicación en la página web de la SDM el Directorio
de agremiaciones, asociaciones y otros grupos de interés, en el que se incluye la información de los sindicatos existentes en la entidad, a través del siguiente enlace:https://www.movilidadbogota.gov.co/web/agremiaciones. Se anexa evidencia.  Por lo anterior, se evidencia que los soportes aportados por el proceso permiten validar el avance de la ejecución de la acción formulada, sin embargo, falta otra actualización trimestral , por lo cual no se procede a realizar el cierre de la misma.
RECOMENDACION: Cerrar la acción y excluirla del PMP.
</t>
  </si>
  <si>
    <t xml:space="preserve">21/07/2020: El proceso aporta como evidencia el  3 de junio de 2020 se actualiza la información para población vulnerable en la página web de la
SDM. Se anexa evidencia. La actualización de la información puede consultarse en el siguiente enlace: https://www.movilidadbogota.gov.co/web/agremiaciones. Por lo anterior, se evidencia que los soportes aportados por el proceso permiten validar el avance de la ejecución de la acción formulada, sin embargo, falta otra actualización semestral de 2020, por lo cual no se procede a realizar el cierre de la misma.
RECOMENDACION: Cerrar la acción y excluirla del PMP.
</t>
  </si>
  <si>
    <t xml:space="preserve">21/07/2020: El proceso aporta como evidencia el 16 de julio de 2020 se realiza el monitorio a la publicación en la página web de la SDM
de la información para población vulnerable, a través del siguiente enlace,  https://www.movilidadbogota.gov.co/web/informacion-poblacion-vulnerable. Se anexa
evidencia. Por lo anterior, se evidencia que los soportes aportados por el proceso permiten validar el avance de la ejecución de la acción formulada, sin embargo, falta otra actualización trimestral, por lo cual no se procede a realizar el cierre de la misma.
RECOMENDACION: Cerrar la acción y excluirla del PMP.
</t>
  </si>
  <si>
    <t>Informe de auditoría interna en relación con la matriz de oportunidades</t>
  </si>
  <si>
    <t xml:space="preserve">25/07/2020: El proceso aporta como evidencia que el 11 de mayo de 2020 se realizó auditoría interna al proceso de Direccionamiento Estratégico y en la cual se efectúa seguimiento  a las acciones del hallazgo 084-2020 verificando la matriz DOFA con pestaña de priorización de oportunidades, la cual fue actualizada siguiendo la metodología establecida en el Instructivo PE01-PR08-IN01 y de acuerdo con el ejercicio realizado con el equipo técnico que participó en el taller MIPG realizado el 26 de febrero de 2020, evidenciando la aplicación adecuada de la metodología de priorización de oportunidades. Lo cual queda consignado en el informe de auditoría de fecha 21 de Mayo de 2020. 
El informe se puede consultar en la web en el link: 
https://www.movilidadbogota.gov.co/web/sites/default/files/Paginas/29-05-2020/informe_final_auditoria_cursos_2020_vfr.pdf
De igual manera se anexa informe de auditoria interna de fecha 11-05-2020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t>
  </si>
  <si>
    <t xml:space="preserve">25/07/2020: El proceso aporta como evidencia que: *El 28-05-2020 se remite para la gestión correspondiente de la Subsecretaría Corporativa el proyecto de Resolución para adoptar el Sistema de Gestión Antisoborno en la Secretaría Distrital de Movilidad y asignar los roles, responsabilidades y definición de competencias de las personas para la Gestión Antisoborno.
*El 01-07-2020 se expide Resolución 190 “Por la cual se adopta el sistema de gestión antisoborno en la secretaría distrital de movilidad” y en la cual se asignan los roles, responsabilidades y definición de competencias de las personas para la Gestión Antisoborno.
La Resolución se encuentra publicada en la Matriz de cumplimiento legal de la Entidad y se puede consultar en el link: 
https://www.movilidadbogota.gov.co/web/sites/default/files/Paginas/06-07-2020/resolucion_190_de_2020_secretaria_distrital_de_movilidad.pdf
De igual manera se anexa Resolución 190 de 01-01-2020.
Con lo anterior se evidencia la gestión realizada por la OAPI, con el fin de subsanar la situación encontrada en la auditoría interna del Sistema de Gestión Antisoborno - SGAS. 
RECOMENDACION: Cerrar la acción y excluirla del PMP.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t>
  </si>
  <si>
    <t>3/08/2020: La SA allega informe de gestiòn en memrando, junto con las carpetas de evidencias: Actas, Plan de trabajo para la homologacion  hardware y software, informes toma fisica de inventarios, Informes trimestrales y traslados contables. Se evidencia coherencia en las evidencias y se cierra la acciòn.
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</si>
  <si>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3/08/2020: La SA allega informe de gestiòn en memorando, junto con tres archivos de evidencia: Seguimiento a Inventario de licencias y Software Metrix; Seguimientos trimestrales de egresos bajas 2019-2020; Seguimiento Trimestral a Ingresos y cruce de informaciòn inventario Si Capital Vs Selcom ingresos 2019-2020. Se evidencia coherencia en las evidencias y se cierra la acciòn.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</si>
  <si>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3/08/2020: La DAC allega la justificaciòn de la gestion adelantada, junto con dos actas de seguimiento, una en junio y otra en julio. Se evidencia coherencia entre las evidencias allegadas y la acciòn propuesta. Por lo anterior, se cierra esta acciòn.</t>
  </si>
  <si>
    <t>3/08/2020: La DAC allega la justificaciòn de la gestion adelantada, junto con dos carpetas relacionadas con el Boletin Nuestra voz, Campaña mediante la cual difunden informaciòn de tràmites y servicios y màs informaciòn ùtil a la ciudadanìa. Se evidencia coherencia entre las evidencias allegadas y la acciòn propuesta. Por lo anterior, se cierra esta acciòn.</t>
  </si>
  <si>
    <t>3/08/2020: La DAC allega la justificaciòn de la gestion adelantada, junto con las siguiente evidencias: 1. Socialización actividades componente comunicaciones (2020-06-11 at 06_43 GMT-7). 2. Guía actividades PAAC. 3. Plan PAAC 2020. 4. Presentación Componente Comunicaciones. Se evidencia coherencia entre las evidencias allegadas y la acciòn propuesta. Por lo anterior, se cierra esta acciòn.</t>
  </si>
  <si>
    <t>Claudia Elena Parada Aponte</t>
  </si>
  <si>
    <t>Con base en la evidencia adjuntada se puede verificar que se realió socialización con fecha 8 de junio de 2020, así como la realización de cuestionario referente al instructivo de normatividad y conceptos.</t>
  </si>
  <si>
    <t>Al verificar la matriz de cumplimiento legal dispuesta en la Intranet con fecha de modificación 13 de julio de 2020 no se encuentra la circular 100-006 de 2019 emitida por el DAFP, la cual se encuentra relacionada dentro de la normativa enviada por la OCI.
En tal sentido es importante que al actualizar información no sólo se envíe, sino que adicionalmente se verifique que lo solicitado haya sido actualizado.</t>
  </si>
  <si>
    <t>Mediante acta seguimiento PAAI de fecha 9 de junio de 2020, remitida como evidencia por parte de la OCI, se observa el seguimiento al mapa de riesgos. Continúa abierta por la fecha de terminación 31 de diciembre/20.</t>
  </si>
  <si>
    <t>No se anexó información de socializaciones realizadas</t>
  </si>
  <si>
    <t>Julio</t>
  </si>
  <si>
    <t>ESTADO GENERAL DE LAS ACCIONES DEL PLAN DE MEJORAMIENTO POR PROCESOS DE LA SDM AL CORTE 30/08/2020</t>
  </si>
  <si>
    <t>RESUMEN ESTADO DE LAS ACCIONES DEL PMP: CONSOLIDADO GENERAL AL CORTE 30/08/2020</t>
  </si>
  <si>
    <t>ESTADO DE LAS ACCIONES DEL PMP:  ACCIONES CERRADAS POR DEPENDENCIA EN AGOSTO DE 2020</t>
  </si>
  <si>
    <t>ESTADO DE LAS ACCIONES DEL PMP:  ACCIONES ABIERTAS POR DEPENDENCIA EN AGOSTO DE 2020</t>
  </si>
  <si>
    <t>ESTADO DE LAS ACCIONES DEL PMP:  ACCIONES ABIERTAS VENCIDAS AL CORTE 30/08/2020</t>
  </si>
  <si>
    <t>ESTADO DE LAS ACCIONES DEL PMP:  PLAZOS DE EJECUCIÓN ACCIONES ABIERTAS AL CORTE 30/08/2020</t>
  </si>
  <si>
    <t>04/09/2020:  Seguimiento realizado por María Janneth Romero:
A través del radicado SDM-SA-124772-2020 la Subdirección Administrativa en fecha 25/08/2020 justifica y aporta las evidencias del cumplimiento de la acción.
De acuerdo a la verificación realizada a éstas, se obseva el documento INFORME DE AVANCE DEL 23 DE JUNIO AL 23 DE JULIO: ELABORACIÓN DE LAS TABLAS DE VALORACIÓN DOCUMENTAL DE LA SECRETARÍA DISTRITAL DE MOVILIDAD - ETAPA 1, en el cual se ajusta el número total de cajas del FDA así: Cajas inicialmente identificadas: 45.000; Cajas reales en FUID: 42.322 equivalentes a 10.580, las cuales se encuentran getionadas. Ante esta nueva realidad, el avance de cumplimiento de esta acción es del 100%  
Se aporta de manera adicional 10 documentos en excel que dan cuenta del levantamiento del inventario  FDA de los estantes del 1 al 19 y esc aleras 2 26  
De acuerdo la solicitud de cierre realizada por el proceso  y las evidencias aportadas; se atiende positivamente la solicitud a través del radicado SDM-OCI-131301 de fecha 04/09/2020, se cierra la acción y se excluye del  PM
08/07/2020: Seguimiento realizado por María Janneth Romero M: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_____________
20/05/2020:  Seguimiento realizado por María Janneth Romero M:
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
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
La respuesta se da a través del radicado SDM-OCI-78694-2020 de fecha 20/05/2020
__________________________________________
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</si>
  <si>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r>
      <t xml:space="preserve">04/09/2020:  Seguimiento realizado por María Janneth Romero M
Teniendo en cuenta el resultado del seguimiento llevado a cabo el 08/07/2020 y que la actividad 3. </t>
    </r>
    <r>
      <rPr>
        <b/>
        <sz val="9"/>
        <rFont val="Arial"/>
        <family val="2"/>
      </rPr>
      <t>Levantamiento Inventario Estado Natural</t>
    </r>
    <r>
      <rPr>
        <sz val="9"/>
        <rFont val="Arial"/>
        <family val="2"/>
      </rPr>
      <t xml:space="preserve">, se encuentra articulada con la ejecución de la acción 36-2016, sobre la cual se aportan las evidencias de su cumplimiento y se evalua como cerrada en el presente seguimiento, se actualiza el nivel de avance de ejecución de esta acción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4. Elaboración de la Tabla de Valoración Documental (Valoración). Pendiente hasta la culminación de las etapas anteriores. Nivel de ejecución 0%
Avance de ejecución 75%: 
___________________
08/07/2020: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
________________
06/04/2020: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las actas de las mesas tecnicas con el Archivo de Bogotá, documento excel evolutivos FDA SDM 17 03 2020 y archivos de reseñas DATT, FONDATT, STT entre otros.
________________
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r>
  </si>
  <si>
    <r>
      <t xml:space="preserve">04/09/2020: Seguimiento realizado por María Janneth Romero M:
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
Se precisa que el instrumento Modelo de Requisitos. fue presentado y aprobado a través del  Acta del Comité Interno de Archivo - Sesión 01 de 2020 (29/01/2020)
______________________________________
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"Con el fin de dar </t>
    </r>
    <r>
      <rPr>
        <i/>
        <sz val="9"/>
        <rFont val="Arial"/>
        <family val="2"/>
      </rPr>
      <t>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 Conforme la evi</t>
    </r>
    <r>
      <rPr>
        <sz val="9"/>
        <rFont val="Arial"/>
        <family val="2"/>
      </rPr>
      <t>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58,33%
___________</t>
    </r>
    <r>
      <rPr>
        <b/>
        <sz val="9"/>
        <rFont val="Arial"/>
        <family val="2"/>
      </rPr>
      <t>____
0</t>
    </r>
    <r>
      <rPr>
        <sz val="9"/>
        <rFont val="Arial"/>
        <family val="2"/>
      </rPr>
      <t>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r>
  </si>
  <si>
    <t>Al verificar la Matriz de Cumplimiento Legal publicada en la intranet de fecha 27/07/2020 se evidencia la publicación de la normativa referente a la base legal que sustenta el accionar de la OCI</t>
  </si>
  <si>
    <t>Diego Nairo Useche / Julieth Rojas Betancour</t>
  </si>
  <si>
    <t>Con fecha 11 de junio de 2020 el jefe de la Oficina de Control Interno realizó la socialización de las líneas de defensa como consta en el correo de citación y la respectiva presentación.
Adiconalmente, mediante correo electrónico de fecha 28/07/2020 remitido por comunicación interna para toda la entidad, desde la OCI se socializó la responsabilidad en la gestión de los riesgos, el seguimiento bimestral a los riesgos por autocontrol y la normativa respectiva.</t>
  </si>
  <si>
    <t xml:space="preserve">En seguimiento efectuado el día 02-09-2020, la OCI evidencio el cumplimiento de la acción propuesta, se aporta como evidencia los soportes de la actualización de los siguientes procedimientos:
• PM01-PR02 Revisión Estudios de Tránsito para el Distrito versión 2.0 de 27-07-2020 publicado en la Intranet 
• PM01-PR03 Revisión y aprobación de estudios de tránsito (ET) de Demanda y Atención de Usuarios (EDAU). version-2.0 de 27-07-2020 publicado en la Intranet
• Correo electrónico del 29 de Julio de 2020, socialización la actualización del procedimiento mencionados anterior 
</t>
  </si>
  <si>
    <t>04/09/2020: De conformidad con la evidencia aportada ( Capturas de pantalla como evidencia del cargue de informes de gestión de cada contrato y Lista de verificación de contratos, con las respectivas observaciones por cada contrato), se observa que la SGM dio cumplimiento a la acción formulada y se exorta para seguir aplicando estos controles, de tal manera que se garantice que este tipo de situaciones no se vuelvan a presentar.
_______________________
08/07/2020: La evidencia aportada corresponde a los pantallazos de la plataforma SECOOP II, de  8 contratos relacionados en la Base Actualización Contratos SGM (284, 309, 1484, 1800, 1811,  1822, 1835, 1859, 1862) vigencia 2019. No obstante estos soportes no permite evaluar de manera integral si los pagos reportados son todos los pactados en las condiciones contractuales de cada uno de ellos, por lo que se solicita al proceso fortalecer la gestión documental de la ejecución de la acción de tal manera que se evidencie la subsanación de lo observado por el equipo auditor en su informe de auditoría y aportarlos de manera inmediata a la OCI para evaluar el cierre en julio. 
_______________________________________________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de las responsabilidades de la SGM
d. Dar prioridad alta a la ejecución de la acción
______________________________________
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</si>
  <si>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27/08/2020: El proceso aporta como evidencia : El 13/08/2020 se remitió correo para los responsables de los controles en la matriz de riesgos de soborno con el fin de realizar seguimiento a la metodología establecida a través del monitoreo con corte a agosto de 2020. (1ra. línea de defensa).  El proceso publica el monitoreo del mapa de riesgos de soborno Versión 1.0 con corte al 31/08/2020, el cual puede consultarse en la web en la ruta:  https://www.movilidadbogota.gov.co/web/transparencia y en la intranet en la ruta:  https://intranetmovilidad.movilidadbogota.gov.co/intranet/Gestión%20de%20los%20Riesgos.  Con lo anterior se evidencia la gestión realizada por la OAPI, con el fin de subsanar la situación encontrada en auditoría interna del Sistema de Gestión Antisoborno. El proceso anexa el monitoreo del mapa de riesgos de soborno Versión 1.0 con corte al 31 de agosto-2020. (Ver Anexo 1).por lo cual no se procede a realizar el cierre de la misma.  RECOMENDACION: Cerrar la acción y excluirla del PMP. </t>
  </si>
  <si>
    <t>AUDITORÍA EXTERNA SGC 2020</t>
  </si>
  <si>
    <t xml:space="preserve">Mantener presente la importancia del control documental: adecuado diligenciamiento de formatos: no olvidar diligenciar todos los campos y siempre usar las versiones actuales. </t>
  </si>
  <si>
    <t>Incumplimiento del requisito 7.5 de la norma ISO 9001:2015</t>
  </si>
  <si>
    <t>Falta de concientización de los colaboradores sobre el control documental y el dilgenciamiento adecuado de los documentos.</t>
  </si>
  <si>
    <t xml:space="preserve">Realizar evaluación con base en la socialización efectuada a los colaboradores sobre la gestión documental explicando: utilización de las versiones vigentes, características para el diligenciamiento de formatos, incumplimientos y consecuencias </t>
  </si>
  <si>
    <t>(No. De colaboradores que responden evaluación con puntaje ≥80/No. Total de colaboradores socializados que responden la encuesta)*100</t>
  </si>
  <si>
    <t>Procesos con nota orientadora   actualizada en Intranet</t>
  </si>
  <si>
    <t>Monitorear y generar informes con recomendaciones de mejora a los procesos, en relación con el control documental</t>
  </si>
  <si>
    <t>Informe de monitoreo con recomendaciones de mejora sobre el control documental</t>
  </si>
  <si>
    <t xml:space="preserve">Fortalecer la trazabilidad de los riesgos identificados frente a los objetivos de calidad de la entidad. </t>
  </si>
  <si>
    <t>Incumplimiento del requisito 6.1 de la norma ISO 9001:2015</t>
  </si>
  <si>
    <t xml:space="preserve">Al realizar la identificación de los riesgos, se asumió que el objetivo de calidad faltante quedaba incluido dentro del riesgo “Incumplimiento de requisitos al ejecutar un trámite o prestar un servicio a la ciudadanía con el propósito de obtener un beneficio propio o para un tercero” </t>
  </si>
  <si>
    <t>Actualizar la metodología para la administracción, identificación, tratamiento y seguimiento de los riesgos de gestión y corrupción institucionales, donde se determine que el análisis se realice sobre los objetivos estrategicos y de calidad.</t>
  </si>
  <si>
    <t>1 Metodología</t>
  </si>
  <si>
    <t>Oportunidad de Mejora Considerar construir un procedimiento el Anexo Técnico de Soporte y Mantenimiento que actualmente forma parte del contrato 20191813</t>
  </si>
  <si>
    <t>Inoportunidad con el Procedimiento al anexo tecnico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</si>
  <si>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</si>
  <si>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</si>
  <si>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</si>
  <si>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Incluir en la Intranet una nota orientadora en el encabezado de cada proceso frente a la consulta de documentos y diligenciamiento de formatos</t>
  </si>
  <si>
    <t>076-2020</t>
  </si>
  <si>
    <t>077-2020</t>
  </si>
  <si>
    <t>Efectuar seguimiento a la eficacia de la acciones planeadas para mejorar el mapa de riesgos de corrupción y su información, asegurando el diligenciamiento completo de la matriz de riesgos y su monitoreo</t>
  </si>
  <si>
    <t xml:space="preserve">07/09/2020: El proceso aporta como evidencia: Correo enviado el 26 de agosto de 2020  a los directivos y al equipo técnico, solicitando realizar el reporte del monitoreo de los riesgos de corrupción y de gestión a corte 31 de agosto/20, de igual manera se habilita carpeta en drive para que se carguen las evidencias de los riesgos.  La OAPI realiza el seguimiento de las acciones implementadas realizando la retroalimentación pertinente a las dependencias y verificando el diligenciamiento completo del mapa de riesgos de corrupción y de gestión con respecto a los controles existentes y las acciones de tratamiento del riesgo residual y el 05/09/2020 se publica el monitoreo del mapa de riesgos de corrupción y de gestión con corte al 31/08/2020, el cual puede consultarse en la web en la ruta:  https://www.movilidadbogota.gov.co/web/transparencia  
y en la intranet en la ruta: https://intranetmovilidad.movilidadbogota.gov.co/intranet/Gestión%20de%20los%20Riesgos  RECOMENDACION: Cerrar la acción y excluirla del PMP.
</t>
  </si>
  <si>
    <t>Julie Andrea Martinez Mendez</t>
  </si>
  <si>
    <t>07/09/2020 seguimiento realizado por Julie Andrea Martinez. No se recibio por parte del proceso el reporte mensual de esta actividad, se invita al proceso que debe  cumplir con  los procedimientos en los terminos establecidos.
________
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
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</si>
  <si>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</si>
  <si>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</si>
  <si>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 xml:space="preserve">07/09/2020 seguimiento realizado por Julie Andrea Martinez. No se recibio por parte del proceso el reporte mensual de esta actividad, se invita al proceso que debe  cumplir con  los procedimientos en los terminos establecidos.
____
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</si>
  <si>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07/09/2020, Seguimiento realizado por Julie Andrea Martínez,  Se evidencio el directorio de colaboradores de la SDM en pagina web "3. Estructura Organica y Talento Humano  se genero  el link https://sideap.serviciocivil.gov.co/sideap/publico/directorio/buscar.xhtml?cid=3&amp;jfwid=ae58911bfa3b6821824dd802b45f:8. 
de acuerdo con lo informado se realiza la actualización de acuerdo con las novedades contractuales los 5 dias habiles siguientes al mes.  Se puede evidencia que se cumplio con la actualización  programada.
Se evidencio el reporte de 07/09/2020 donde se evidencia 488  funcionarios registrados , la planta actual es de 531 sin embargo provistos son los 488.</t>
  </si>
  <si>
    <t>07/09/2020 seguimiento realizado por Julie Andrea Martinez. Se realizo aleatoriamente la revision de 3 funcionarios, el Dra Ligia Stela Rodriguez Hernandez, el Dr. Diego Nairo Useche Rueda y la Dra. Ana Maria Martinez Osorio.los cuales se encuentran registrados en el  link establecido. En este mismo sentido se puede evidenciar el reporte con fecha 07/09/2020 que existe registrados los 488 funcionarios provistos. Se evidencia el cumplimiento del indicador (488/488).</t>
  </si>
  <si>
    <t xml:space="preserve">07/09/2020 Seguimiento realizado por Julie Andrea Martínez.  Se evidencia un acta del dia 3 de agosto, donde se realizo el seguimiento trimestral del plan de mejoramiento ley de transparencia, la revision y actualizaciòn de los funcionarios de planta con corte a 31 de mayo y la estructura organica de talento humano en SIDEAP, se comprometen a realizar una reunion de seguimiento el 6 de octubre.  
La actividad continua abierta teniendo en cuenta que la meta son 2 seguimientos  trimestrales </t>
  </si>
  <si>
    <t>07/09/2020 seguimiento realizado por Julie Andrea Martinez. No se recibio por parte del proceso el reporte mensual de esta actividad, se invita al proceso que debe  cumplir con  los procedimientos en los terminos establecidos.</t>
  </si>
  <si>
    <t>07/09/2020 Seguimiento realizado por Julie Andrea Martínez, Se evidencias dos listados de 45 personas que suministro el area el primero con fecha al 31 de julio en el cual se evidencia que 21 personas no cuentan con publicacion, el segundo con fecha 15 de agosto en el que solo faltan 7 funcionarios por publicacion. Se puede concluir que se realizo la depuracion del listado de funcionarios que no contaban con publicacion. Se escogieron 5 personas aleatoriamente para confirmar la publicacion Jonny Vasquez, Sergio Martinez, Rafael Gonzalez, Alejandra Rojas, Paula Arenas. 
Se puede evidenciar que  se reviso, depuro y actualiz  el listado de los funcionarios de Libre Nombramiento y Remoción (LNR), con el fin de identificar quienes no cuentan con la publicación, identificando que hacen falta 7 .  El área a enviado los correos respectivos sin embargo no ha sido posible llegar al 100%</t>
  </si>
  <si>
    <t>07/09/2020 Se evidencia el memorando No. SDM-SGC-86986 DE 2020, del 17 de junio del 2020 en el que se explica los pasos para la actualizacion de la Declaracion de Bienes y Rentas.</t>
  </si>
  <si>
    <t>07/09/2020 Se evidencia  un acta del dia 21 de agosto, donde se realizo el seguimiento sementral de la publicacion de funcionarios LNR, se evidencia que pese a las actividades realizadas por el area de talento humano 7 funcionarios no han realizado la publicacion, queda como compromiso para el area realizar una reunion de seguimiento a las 7 declaraciones faltantes en el mes de septiembre, por lo cual no se puede cerrar esta accion porque no se ha cumplido el indicador.</t>
  </si>
  <si>
    <t xml:space="preserve">Seguimiento realizado el 08/09/2020. 
Pendiente de agendar mesa de trabajo por parte del Proceso.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ACCION ABIERTA  
Seguimiento realizado el 07/07/2020
La dependencia no apora evidencia. Se recuerda que la acción se encuentra vencida desde el 31/03/2020 
ACCION ABIERTA
Seguimiento realizado el 08/06/2020
La dependencia no apora evidencia. Se recuerda que la acción se enceuntra vencida desde el 31/03/2020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</si>
  <si>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08/09/2020. 
Pendiente de agendar mesa de trabajo por parte del Proceso.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ACCION ABIERTA  
Seguimiento realizado el 07/07/2020
La dependencia no apora evidencia. Se recuerda que la acción se encuentra vencida desde el 31/03/2020 
ACCION ABIERTA
Seguimiento realizado el 08/06/2020
La dependencia no aporto evidencia.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</si>
  <si>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</si>
  <si>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Seguimiento realizado el 08/09/2020. 
Accion en ejecución.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En consecuencia, la fecha de cumplimiento de la acción queda establecida para el día 31/12/2020, pero la meta es del 100%.   
RECOMENDACION: REPROGRAMADA 
Seguimiento realizado el 07/07/2020
La dependencia no apora evidencia. Se recuerda que la acción se encuentra vencida desde el 31/03/2020 
ACCION ABIERTA
Seguimiento realizado el 08/06/2020
La dependencia no aporta evidencia. Se recuerda que la acción se enceuntra vencida desde el 31/01/2020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Se anexa: 1. Copia de la base de contratación 2017, 2. Copia de la base de contratación 2018, 3. Pantallazos de procesos contractuales extraídos de la plataforma SECOP I , 4. Plan de trabajo propuesto, 5. Actas de avance del plan de trabajo, 6. Resolución 3564 de 2015 
Se evidencia un avance en la consecución de la meta, los pantallazos de contratos escogidos al azar, donde consta la corrección, actualización, organización cronológica y archivo de los procesos contractuales – prestación de servicios comprendidos entre los años 2017 Y 2018.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Indicador:  N° total de informes Publicados/N° total de Contratos Secop I
Conclusión: Teniendo en cuenta que se desarrolló la acción propuesta, se evidencia un avance en la consecución del cumplimiento del respectivo indicador atacando la causa raíz del hallazgo.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Indicador: N° total de informes Publicados/N° total de Contratos Secop I
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Adicionalmente, se evidencia que la acción  115 de 2018,  hace referencia al mismo tema y que la misma fue reprogramada , se sugiere revisar a efectos de reprogramar o ubicarlas.   
Recomendación: ACCION ABIERTA   Y FECHA DE VENCIMIENTO CUMPLIDA, se sugiere reprogramación ó unificación.   
Seguimiento realizado el 02/01/2020
Acción en ejecución 
Seguimiento realizado el 06/12/2019
Acción en ejecución </t>
  </si>
  <si>
    <t xml:space="preserve">Seguimiento realizado el 08/09/2020. 
Accion en ejecución.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ocupaLa Oficina de Control interno, teniendo en cuenta que la dependencia ha avanzado en la ejecución de la acción, accede a la solicitud, en consecuencia, la fecha de vencimiento queda para el día 30/09/2020.    
RECOMENDACION: REPROGRAMADA 
Seguimiento realizado el 07/07/2020
La dependencia remite evidencias que se  encuentra realizando los ajustes a todo el manual de contratación.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apora evidencia. Se recuerda que la acción se enceuntra vencida desde el 29/02/2020 
ACCION ABIERTA
Seguimiento realizado el  08/05/2020
La dependencia no aporto evidencia.
SEGUIMIENTO REALIZADO EL 07/04/2020
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
Se anexo: 1. Correo electrónico enviado a la firma de abogados, 2. Correo electrónico enviado al profesional especializado del área
Finalmente la dependencia solicita  reprogramación para finalizar con el cumplimiento del respectivo indicador atacando la causa raíz del hallazgo.
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
CONCLUSION: ACCIÓN ABIERTA  
SEGUIMIENTO REALIZADO EL 09/03/2020
La Dirección de Contratación remite la actualización del Manual de Contratación, pero no se pudo evidenciar el cumplimiento de la acción.
CONCLUSION : Acción abierta   </t>
  </si>
  <si>
    <t xml:space="preserve">Seguimiento realizado el 08/09/2020
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
ACCION ABIERTA
Seguimiento realizado el 08/05/2020
Dada la coyuntura del COVID.19, la evidencia que soporta el cumplimiento de la acción, queda pendiente de revisión por parte de la OCI  en las instalaciones de la SDMA.
ACCION ABIERTA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</si>
  <si>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08/09/2020
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</si>
  <si>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08/09/2020. 
Dada la coyuntura del COVID.19, la evidencia que soporta el cumplimiento de la acción, queda pendiente de revisión por parte de la OCI  en las instalaciones de la SDM.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</si>
  <si>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</si>
  <si>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Acción en ejecución. 
Seguimiento realizado el 08/06/2020
Acción en ejecución. 
Seguimiento realizado el  08/05/2020
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
Evidencia aportada. Lista de asistencia y acta de reunión.
Conclusión: Se evidencia avance en el cumplimiento del indicador y la acción propuesta.
ACCION ABIERTA
SEGUIMIENTO REALIZADO EL 07/04/2020
La dependencia  remite las evidencias, a través de las cuales muestra  el  avance en la ejecución de la acción,  que consiste en verificar trimestralmente en el Siproj los siguientes aspectos: a."Conciliaciones extrajudiciales, con audiencia de conciliación surtida, aún activas en el sistema",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
CONCLUSION: Acción en ejecución, se esta cumpliendo con la acción, en la actualidad están pendientes dos verificaciones, se sugiere al proceso documentarlas mediante actas .
ACCION  ABIERTA 
SEGUIMIENTO REALIZADO EL 09/03/2020
Acción en ejecución </t>
  </si>
  <si>
    <t xml:space="preserve">Seguimiento realizado el 08/09/2020. 
Acción en ejecución 
CONCLUSION: ACCION ABIERTA 
Seguimiento realizado el 10/08/2020
La Dirección  mediante radicado SGJ-DRJ- 113429 -2020, solicita la reprogramación del hallazgo  007-2020 
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REPROGRAMADA- ACCION ABIERTA
Seguimiento realizado el 07/07/2020
Acción en ejecución.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</si>
  <si>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08/09/2020. 
Acción en ejecución 
CONCLUSION: ACCION ABIERTA 
Seguimiento realizado el 10/08/2020
La Dirección  mediante radicado SGJ-DRJ- 116035 -2020, solicita la reprogramación del hallazgo  008-2020 acción 1
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REPROGRAMADA- ACCION ABIERTA
Seguimiento realizado el 07/07/2020
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La  OCI,  evidencia gestión por parte de la dependencia, es importante determinar que la acción vencera el 31 de JUlio,  por lanalizar la viabilidad ,  que la misma sea reprogramada. 
CONCLUSION: Accion abierta  
Conclusión: Se evidencia avance en el cumplimiento del indicador y la  acción propuesta.
Seguimiento realizado el 08/06/2020
Acción en ejecución. 
Acción en ejecución. 
Seguimiento realizado el  08/05/2020
La dependencia no aporto evidencia.
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</si>
  <si>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Acción en ejecución. 
Seguimiento realizado el 08/06/2020
Acción en ejecución. 
Seguimiento realizado el  08/05/2020
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
Evidencia aportada. Lista de asistencia y acta de reunión.
Conclusión: Se evidencia avance en el cumplimiento del indicador y la acción propuesta.
ACCION ABIERTA
SEGUIMIENTO REALIZADO EL 07/04/2020
La dependencia,  adjunta como evidencia de la gestión realizada   el Acta No. 002 del Comité de Conciliación y Defensa Judicial de la Entidad, de fecha 29 de enero de 2020, a través de la cual se aprobó, en el punto de Proposiciones y varios, la: "Presentación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La evidencia se adjunta como archivo PDF, denominado No. 7
Conclusión: Se evidencia avance en el cumplimiento del indicador y la  acción propuesta.
ACCION ABIERTA
SEGUIMIENTO REALIZADO EL 09/03/2020
Acción en ejecución </t>
  </si>
  <si>
    <t xml:space="preserve">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
Conclusión: Se evidencia avance en el cumplimiento del indicador y la acción propuesta.  ACCION ABIERTA
Seguimiento realizado el 08/06/2020
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
Se aporta cómo evidencia citación, acta, listado de asistencia.
Conclusión: Se evidencia avance en el cumplimiento del indicador y la acción propuesta.
ACCION ABIERTA
Seguimiento realizado el  08/05/2020
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
Conclusión: Se evidencia avance en el cumplimiento del indicador y la  acción propuesta.
ACCION ABIERTA 
SEGUIMIENTO REALIZADO EL 07/04/2020
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
Conclusión: Se evidencia avance en el cumplimiento del indicador y la  acción propuesta.
ACCION ABIERTA
SEGUIMIENTO REALIZADO EL 09/03/2020
Acción en ejecución </t>
  </si>
  <si>
    <t xml:space="preserve">Seguimiento realizado el 08/09/2020. 
Acción en ejecución 
CONCLUSION: ACCION ABIERTA 
Seguimiento realizado el 10/08/2020
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
Conclusión: Se evidencia avance en el cumplimiento del indicador y la acción propuesta. 
ACCION ABIERTA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</si>
  <si>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08/09/2020
La dependencia remitio como evidencia, las gestiones adelantadas  para el cumplimeinto de la acción (corresos electrónicos) y la matriz de cumplimeinto actualziada y publicada. 
CONCLUSION: Se evidencia el cumplimiento de la acción y del indicador.
RECOMENDACION. CERRAR la acción y excluirla del PMP  
Seguimiento realizado el 10/08/2020
Acción en ejecución. 
Seguimiento realizado el 07/07/2020
Acción en ejecución. </t>
  </si>
  <si>
    <t xml:space="preserve">Seguimiento realizado el 08/09/2020. 
Acción en ejecución 
CONCLUSION: ACCION ABIERTA 
Seguimiento realizado el 10/08/2020
Acción en ejecución. 
Seguimiento realizado el 07/07/2020
Acción en ejecución. </t>
  </si>
  <si>
    <t xml:space="preserve">Seguimiento realizado el 08/09/2020
La dependencia remitio como evidencia,de la gestión MEMORANDO SDM-DC 128270 DE 2020, en donde se imparten lineamientos para la Contratación Estatal en el marco de la emergencia decretado por el gobierno nacional en virtud del Covid 19. el memorando se dividio en tres partes;  Preguntas y respuestas,  Recomendaciones y  Cuadro del marco normativo, comunicando los cambios en la normatividad aplicable al proceso de contratación por la emergencia sanitaria decretada por el gobierno Nacional  - COVID 19. 
Se evidencia cumplimiento del Indicador: Memorando  expedido y socializado mediante el correo de comunicación Interna de la entidad y de la acción.
CONCLUSION. ACCION CERRADA
RECOMENDACION: Cerar la acción y excluirla del PMP.
Conclusión:  Teniendo en cuenta que se desarrolló la acción propuesta, se evidencia el cumplimiento del respectivo indicador atacando la causa raíz del hallazgo.
ovid 19;LA 
Seguimiento realizado el 10/08/2020
Acción en ejecución. 
Seguimiento realizado el 07/07/2020
Acción en ejecución. </t>
  </si>
  <si>
    <t xml:space="preserve">Seguimiento realizado el 08/09/2020. 
Acción en ejecución 
CONCLUSION: ACCION ABIERTA 
Seguimiento realizado el 10/08/2020
Acción en ejecución. </t>
  </si>
  <si>
    <t xml:space="preserve">La causa raíz identificada en el formato de análisis de causa, no es la misma que se registra en el formato de PMP. </t>
  </si>
  <si>
    <t>No se consideró pertinente realizar la precisión de que la información registrada en el formato PM debe ser el resultado final del análisis de causa raíz, en los documentos vinculados al proceso (Procedimiento, instructivo y formato)</t>
  </si>
  <si>
    <t>Correccón</t>
  </si>
  <si>
    <t>Procedimiento actiualizado y publicado.</t>
  </si>
  <si>
    <t>Socializar los cambios del procedimiento al equipo técnico de gestión y desempeño institucional y a los auditores de la OCI que asesoran el procesos de planes de mejoramiento por proceso.</t>
  </si>
  <si>
    <t>Socialización Realizada</t>
  </si>
  <si>
    <t>078-2020</t>
  </si>
  <si>
    <t>07/09/2020: Mediante Memorando SDM DAC 120097 la DAC remite justificación, memorando dirigido a la OAPI y correo, evidenciando de esta manera el cumplimiento de la acción propuesta. Por lo cual se cierra la acción.</t>
  </si>
  <si>
    <t>Revisar, actualizar y publicar  el procedimiento para la formulación de planes de mejoramiento, dejando claro y explicito la importancia de que haya  coherencia entre la causa raiz y el formato  PV01-PR01-F01.</t>
  </si>
  <si>
    <t>04/09/220: Se aporta como evidencia las actas de las sesiones realizadas por la SGM con los supervisores de los contratos en los meses de abril, julio y octubre de 2019, asi como las convocatorias a través de las cuales se cita a reunión. Teniendo en cuenta que las evidencias aportadas para la accion 6 de este mismo hallazgo permiten evidenciar que se subsano lo observado en el informe de auditoria interna, se procede a cerrar la accion  y excluirla del PMP.
No obstante se recomienda al proceso fortalecer la gestión documental sobre la ejecución de las acciones de mejora formuladas, por cuanto las actas de julio y octubre si bien demuestran los ejercicios que se hacen de manera trimestral, no permite evaluar con especificidad que en el desarrollo de la reunión se haya hecho seguimiento al avance de los reportes de ejecución de los procesos contracturales cargados en Secop II.
________________________________
08/07/2020: Si bien se aporta como evidencia la gestión adelantada respecto al cargue de los soportes de ejección de los contratos registrados a través de la Plataforma SIVICOF II en la vigencia 2019, se precisa que la acción establecida hace referencia a "Realizar seguimientos trimestrales a la información de los contratos registrados en el SECOP II".
Conforme lo anterior la evidencia no da cuenta de manera integral de la ejecución de la acción por lo cual no procede el cierre de la misma. De acuerdo a  lo anteriormente expuessto  y teniendo en cuenta que el vencimiento de la misma estaba previsto para noviembre de 2019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la meta definida
d. Dar prioridad alta a la ejecución de la acción
______________________________________
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</si>
  <si>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07/09/2020: Si bien se aporta como evidencia la gestión realizada por el proceso (Correos electrónicos de envío a revisión y procedimiento y formatos para el desarrollo de las Auditorías en seguridad vial), y se indica en la justificación que "Estos documentos se remitieron para revisión de la Oficina Asesora de Planeación Institucional, recibiendo observaciones y remitiendo para nueva revisión"
Se evidencia que la gestión adelantada se encuentra fuera de los terminos establecidos para la ejecución de la acción y aun asi no se esta cumpliendo, por lo que se solicita al proceso dar prioridad en la ejecución de lo formulado.
_____________________________________
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04/05/2020: No se aporta evidencia del avance en la ejecución de esta accion, por lo que se recomienda documentar de manera integral la gestión realizada en cumplimiento de lo formulado; lo anterior teniendo en cuenta que el plazo de terminación es en mayo.</t>
  </si>
  <si>
    <t>18/08/2020: La SA remite alcance a solicitud de cierre de acciones_SDM SA 104539, adjuntando las evidencias pendientes para el cierre. Se encuentra concordancia y se cierra la acción.
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</si>
  <si>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18/08/2020: la Subdirección Administrativa remitió el oficio SDM-SA -106409- 2020 informando la gestión adelantada y allegando el formato PA01-PR13-F03-LISTA-VERIF-INSTALAC-V.2.0-08072020 ajustado, evidenciando que se dió cumplimiento a la acción propuesta; por lo anterior se cierra la acción.</t>
  </si>
  <si>
    <t>SSC -  DESPACHO - SSC</t>
  </si>
  <si>
    <t>OACC</t>
  </si>
  <si>
    <t>OGS - SSC - OACC</t>
  </si>
  <si>
    <t>Agosto</t>
  </si>
  <si>
    <t>04/09/2020: Seguimiento realizado por María Janneth Romero M:
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
Se precisa que el instrumento Modelo de Requisitos. fue presentado y aprobado a través del  Acta del Comité Interno de Archivo - Sesión 01 de 2020 (29/01/2020)
______________________________________
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 Conforme la evidencia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58,33%
_______________
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</si>
</sst>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i/>
      <sz val="9"/>
      <name val="Arial"/>
      <family val="2"/>
    </font>
    <font>
      <b/>
      <sz val="20"/>
      <color indexed="8"/>
      <name val="Calibri"/>
      <family val="2"/>
      <scheme val="minor"/>
    </font>
    <font>
      <sz val="9"/>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8" fillId="0" borderId="0"/>
    <xf numFmtId="0" fontId="8" fillId="0" borderId="0"/>
    <xf numFmtId="0" fontId="12" fillId="0" borderId="0"/>
    <xf numFmtId="0" fontId="5" fillId="0" borderId="0"/>
    <xf numFmtId="9" fontId="23" fillId="0" borderId="0" applyFont="0" applyFill="0" applyBorder="0" applyAlignment="0" applyProtection="0"/>
  </cellStyleXfs>
  <cellXfs count="151">
    <xf numFmtId="0" fontId="0" fillId="0" borderId="0" xfId="0"/>
    <xf numFmtId="0" fontId="6" fillId="0" borderId="0" xfId="0" applyFont="1" applyFill="1" applyAlignment="1">
      <alignment horizontal="left"/>
    </xf>
    <xf numFmtId="0" fontId="7" fillId="0" borderId="0" xfId="0" applyFont="1" applyFill="1" applyAlignment="1">
      <alignment horizontal="left"/>
    </xf>
    <xf numFmtId="0" fontId="8" fillId="0" borderId="0" xfId="0" applyFont="1" applyFill="1" applyAlignment="1">
      <alignment horizontal="left"/>
    </xf>
    <xf numFmtId="0" fontId="15" fillId="2" borderId="0" xfId="0" applyFont="1" applyFill="1"/>
    <xf numFmtId="165" fontId="8" fillId="0" borderId="0" xfId="0" applyNumberFormat="1" applyFont="1" applyFill="1" applyAlignment="1">
      <alignment horizontal="left"/>
    </xf>
    <xf numFmtId="0" fontId="11" fillId="0" borderId="0" xfId="0" applyFont="1" applyFill="1" applyAlignment="1">
      <alignment horizontal="left"/>
    </xf>
    <xf numFmtId="164" fontId="11" fillId="0" borderId="1" xfId="0" applyNumberFormat="1"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2" borderId="0" xfId="3" applyFont="1" applyFill="1" applyAlignment="1" applyProtection="1">
      <alignment horizontal="center" vertical="center" wrapText="1"/>
    </xf>
    <xf numFmtId="0" fontId="9" fillId="3" borderId="1" xfId="3" applyFont="1" applyFill="1" applyBorder="1" applyAlignment="1" applyProtection="1">
      <alignment horizontal="center" vertical="center" wrapText="1"/>
    </xf>
    <xf numFmtId="0" fontId="9" fillId="4"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9" fillId="4" borderId="1" xfId="3" applyFont="1" applyFill="1" applyBorder="1" applyAlignment="1" applyProtection="1">
      <alignment horizontal="center" vertical="center" wrapText="1"/>
    </xf>
    <xf numFmtId="0" fontId="17"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9" fillId="4" borderId="1" xfId="3" applyFont="1" applyFill="1" applyBorder="1" applyAlignment="1" applyProtection="1">
      <alignment horizontal="center" vertical="center" wrapText="1"/>
    </xf>
    <xf numFmtId="0" fontId="11" fillId="0" borderId="1" xfId="0" applyFont="1" applyFill="1" applyBorder="1" applyAlignment="1">
      <alignment horizontal="left" vertical="top"/>
    </xf>
    <xf numFmtId="0" fontId="11" fillId="0" borderId="1" xfId="0" applyFont="1" applyFill="1" applyBorder="1" applyAlignment="1">
      <alignment horizontal="center"/>
    </xf>
    <xf numFmtId="0" fontId="11" fillId="0" borderId="1" xfId="0" applyNumberFormat="1" applyFont="1" applyFill="1" applyBorder="1" applyAlignment="1">
      <alignment horizontal="center"/>
    </xf>
    <xf numFmtId="0" fontId="11" fillId="0" borderId="1" xfId="0" applyFont="1" applyFill="1" applyBorder="1"/>
    <xf numFmtId="166" fontId="11" fillId="0" borderId="1" xfId="0" applyNumberFormat="1" applyFont="1" applyFill="1" applyBorder="1"/>
    <xf numFmtId="0" fontId="11" fillId="0" borderId="1" xfId="0" applyNumberFormat="1" applyFont="1" applyFill="1" applyBorder="1"/>
    <xf numFmtId="0" fontId="11" fillId="0" borderId="1" xfId="0" applyFont="1" applyFill="1" applyBorder="1" applyAlignment="1">
      <alignment wrapText="1"/>
    </xf>
    <xf numFmtId="0" fontId="11" fillId="0" borderId="1" xfId="0" applyFont="1" applyFill="1" applyBorder="1" applyAlignment="1">
      <alignment horizontal="left"/>
    </xf>
    <xf numFmtId="165" fontId="11" fillId="0" borderId="1" xfId="0" applyNumberFormat="1" applyFont="1" applyFill="1" applyBorder="1" applyAlignment="1">
      <alignment horizontal="left"/>
    </xf>
    <xf numFmtId="164" fontId="11" fillId="0" borderId="1" xfId="0" applyNumberFormat="1" applyFont="1" applyFill="1" applyBorder="1" applyAlignment="1">
      <alignment horizontal="left"/>
    </xf>
    <xf numFmtId="0" fontId="11" fillId="0" borderId="1" xfId="0" applyFont="1" applyFill="1" applyBorder="1" applyAlignment="1">
      <alignment vertical="top" wrapText="1"/>
    </xf>
    <xf numFmtId="0" fontId="11" fillId="0" borderId="1" xfId="0" applyNumberFormat="1" applyFont="1" applyFill="1" applyBorder="1" applyAlignment="1">
      <alignment vertical="top" wrapText="1"/>
    </xf>
    <xf numFmtId="166" fontId="11" fillId="0" borderId="1" xfId="0" applyNumberFormat="1" applyFont="1" applyFill="1" applyBorder="1" applyAlignment="1"/>
    <xf numFmtId="166" fontId="11" fillId="0" borderId="1" xfId="0" applyNumberFormat="1" applyFont="1" applyFill="1" applyBorder="1" applyAlignment="1">
      <alignment wrapText="1"/>
    </xf>
    <xf numFmtId="0" fontId="5" fillId="0" borderId="0" xfId="4"/>
    <xf numFmtId="0" fontId="5" fillId="0" borderId="0" xfId="4" applyNumberFormat="1"/>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1" fillId="0" borderId="1" xfId="0" applyNumberFormat="1" applyFont="1" applyFill="1" applyBorder="1" applyAlignment="1">
      <alignment horizontal="left"/>
    </xf>
    <xf numFmtId="0" fontId="11" fillId="0" borderId="1" xfId="0" applyFont="1" applyFill="1" applyBorder="1" applyAlignment="1">
      <alignment horizontal="left" wrapText="1"/>
    </xf>
    <xf numFmtId="0" fontId="6" fillId="0" borderId="0" xfId="0" applyFont="1"/>
    <xf numFmtId="0" fontId="6" fillId="0" borderId="0" xfId="0" applyFont="1" applyAlignment="1">
      <alignment horizontal="center"/>
    </xf>
    <xf numFmtId="0" fontId="21"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1"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6" fillId="0" borderId="0" xfId="0" applyFont="1" applyAlignment="1">
      <alignment wrapText="1"/>
    </xf>
    <xf numFmtId="0" fontId="6" fillId="0" borderId="0" xfId="0" applyFont="1" applyAlignment="1">
      <alignment horizontal="center" wrapText="1"/>
    </xf>
    <xf numFmtId="0" fontId="0" fillId="0" borderId="0" xfId="0" pivotButton="1" applyAlignment="1">
      <alignment wrapText="1"/>
    </xf>
    <xf numFmtId="14" fontId="9" fillId="3" borderId="1" xfId="3" applyNumberFormat="1" applyFont="1" applyFill="1" applyBorder="1" applyAlignment="1" applyProtection="1">
      <alignment horizontal="center" vertical="center" wrapText="1"/>
    </xf>
    <xf numFmtId="14" fontId="9" fillId="4" borderId="1" xfId="3" applyNumberFormat="1" applyFont="1" applyFill="1" applyBorder="1" applyAlignment="1" applyProtection="1">
      <alignment horizontal="center" vertical="center" wrapText="1"/>
    </xf>
    <xf numFmtId="14" fontId="11" fillId="0" borderId="1" xfId="0" applyNumberFormat="1" applyFont="1" applyFill="1" applyBorder="1" applyAlignment="1">
      <alignment horizontal="right" vertical="center"/>
    </xf>
    <xf numFmtId="14" fontId="11" fillId="0" borderId="1" xfId="0" applyNumberFormat="1" applyFont="1" applyFill="1" applyBorder="1" applyAlignment="1">
      <alignment horizontal="right" vertical="center" wrapText="1"/>
    </xf>
    <xf numFmtId="14" fontId="11" fillId="0" borderId="1" xfId="0" applyNumberFormat="1" applyFont="1" applyFill="1" applyBorder="1" applyAlignment="1">
      <alignment horizontal="right"/>
    </xf>
    <xf numFmtId="14" fontId="8" fillId="0" borderId="0" xfId="0" applyNumberFormat="1" applyFont="1" applyFill="1" applyAlignment="1">
      <alignment horizontal="right"/>
    </xf>
    <xf numFmtId="14" fontId="11" fillId="0" borderId="0" xfId="0" applyNumberFormat="1" applyFont="1" applyFill="1" applyAlignment="1">
      <alignment horizontal="right"/>
    </xf>
    <xf numFmtId="0" fontId="9" fillId="3" borderId="1" xfId="3" applyFont="1" applyFill="1" applyBorder="1" applyAlignment="1" applyProtection="1">
      <alignment horizontal="center" vertical="center" wrapText="1"/>
    </xf>
    <xf numFmtId="0" fontId="9" fillId="4" borderId="1" xfId="3" applyFont="1" applyFill="1" applyBorder="1" applyAlignment="1" applyProtection="1">
      <alignment horizontal="center" vertical="center" wrapText="1"/>
    </xf>
    <xf numFmtId="0" fontId="0" fillId="5" borderId="0" xfId="0" applyNumberFormat="1" applyFill="1"/>
    <xf numFmtId="0" fontId="20" fillId="0" borderId="0" xfId="0" applyFont="1"/>
    <xf numFmtId="0" fontId="21" fillId="0" borderId="0" xfId="0" applyFont="1" applyAlignment="1">
      <alignment horizontal="center"/>
    </xf>
    <xf numFmtId="0" fontId="22" fillId="0" borderId="0" xfId="0" applyFont="1"/>
    <xf numFmtId="0" fontId="11" fillId="7" borderId="1" xfId="0" applyFont="1" applyFill="1" applyBorder="1" applyAlignment="1">
      <alignment horizontal="left"/>
    </xf>
    <xf numFmtId="14" fontId="11" fillId="7" borderId="1" xfId="0" applyNumberFormat="1" applyFont="1" applyFill="1" applyBorder="1" applyAlignment="1">
      <alignment horizontal="right" vertical="center" wrapText="1"/>
    </xf>
    <xf numFmtId="0" fontId="9" fillId="3" borderId="1" xfId="3" applyFont="1" applyFill="1" applyBorder="1" applyAlignment="1" applyProtection="1">
      <alignment horizontal="center" vertical="center" wrapText="1"/>
    </xf>
    <xf numFmtId="0" fontId="9" fillId="4" borderId="1" xfId="3" applyFont="1" applyFill="1" applyBorder="1" applyAlignment="1" applyProtection="1">
      <alignment horizontal="center" vertical="center" wrapText="1"/>
    </xf>
    <xf numFmtId="164" fontId="11" fillId="0" borderId="1" xfId="0" applyNumberFormat="1" applyFont="1" applyFill="1" applyBorder="1" applyAlignment="1">
      <alignment horizontal="left" wrapText="1"/>
    </xf>
    <xf numFmtId="14" fontId="0" fillId="0" borderId="0" xfId="0" applyNumberFormat="1"/>
    <xf numFmtId="14" fontId="11" fillId="0" borderId="1" xfId="0" applyNumberFormat="1" applyFont="1" applyFill="1" applyBorder="1" applyAlignment="1">
      <alignment horizontal="left"/>
    </xf>
    <xf numFmtId="0" fontId="0" fillId="0" borderId="0" xfId="0" applyAlignment="1">
      <alignment horizontal="right"/>
    </xf>
    <xf numFmtId="14" fontId="0" fillId="0" borderId="0" xfId="0" applyNumberFormat="1" applyAlignment="1">
      <alignment horizontal="right"/>
    </xf>
    <xf numFmtId="14" fontId="9" fillId="4" borderId="1" xfId="3" applyNumberFormat="1" applyFont="1" applyFill="1" applyBorder="1" applyAlignment="1" applyProtection="1">
      <alignment horizontal="right" vertical="center" wrapText="1"/>
    </xf>
    <xf numFmtId="14" fontId="9" fillId="3" borderId="1" xfId="3" applyNumberFormat="1" applyFont="1" applyFill="1" applyBorder="1" applyAlignment="1" applyProtection="1">
      <alignment horizontal="right" vertical="center" wrapText="1"/>
    </xf>
    <xf numFmtId="0" fontId="11" fillId="8" borderId="1" xfId="0" applyFont="1" applyFill="1" applyBorder="1" applyAlignment="1">
      <alignment horizontal="left" vertical="top"/>
    </xf>
    <xf numFmtId="0" fontId="11" fillId="8" borderId="1" xfId="0" applyFont="1" applyFill="1" applyBorder="1" applyAlignment="1">
      <alignment horizontal="center"/>
    </xf>
    <xf numFmtId="0" fontId="11" fillId="8" borderId="1" xfId="0" applyNumberFormat="1" applyFont="1" applyFill="1" applyBorder="1" applyAlignment="1">
      <alignment horizontal="center"/>
    </xf>
    <xf numFmtId="0" fontId="11" fillId="8" borderId="1" xfId="0" applyFont="1" applyFill="1" applyBorder="1"/>
    <xf numFmtId="166" fontId="11" fillId="8" borderId="1" xfId="0" applyNumberFormat="1" applyFont="1" applyFill="1" applyBorder="1"/>
    <xf numFmtId="14" fontId="11" fillId="8" borderId="1" xfId="0" applyNumberFormat="1" applyFont="1" applyFill="1" applyBorder="1" applyAlignment="1">
      <alignment horizontal="right"/>
    </xf>
    <xf numFmtId="0" fontId="11" fillId="8" borderId="1" xfId="0" applyNumberFormat="1" applyFont="1" applyFill="1" applyBorder="1"/>
    <xf numFmtId="164" fontId="11" fillId="8" borderId="1" xfId="0" applyNumberFormat="1" applyFont="1" applyFill="1" applyBorder="1" applyAlignment="1">
      <alignment horizontal="justify" vertical="center" wrapText="1"/>
    </xf>
    <xf numFmtId="0" fontId="11" fillId="8" borderId="1" xfId="0" applyFont="1" applyFill="1" applyBorder="1" applyAlignment="1">
      <alignment wrapText="1"/>
    </xf>
    <xf numFmtId="0" fontId="11" fillId="8" borderId="1" xfId="0" applyFont="1" applyFill="1" applyBorder="1" applyAlignment="1">
      <alignment horizontal="left"/>
    </xf>
    <xf numFmtId="165" fontId="11" fillId="8" borderId="1" xfId="0" applyNumberFormat="1" applyFont="1" applyFill="1" applyBorder="1" applyAlignment="1">
      <alignment horizontal="left"/>
    </xf>
    <xf numFmtId="14" fontId="11" fillId="8" borderId="1" xfId="0" applyNumberFormat="1" applyFont="1" applyFill="1" applyBorder="1" applyAlignment="1">
      <alignment horizontal="right" vertical="center"/>
    </xf>
    <xf numFmtId="14" fontId="11" fillId="8" borderId="1" xfId="0" applyNumberFormat="1" applyFont="1" applyFill="1" applyBorder="1" applyAlignment="1">
      <alignment horizontal="right" vertical="center" wrapText="1"/>
    </xf>
    <xf numFmtId="0" fontId="9" fillId="4" borderId="9" xfId="3" applyFont="1" applyFill="1" applyBorder="1" applyAlignment="1" applyProtection="1">
      <alignment horizontal="center" vertical="center" wrapText="1"/>
    </xf>
    <xf numFmtId="0" fontId="11" fillId="8" borderId="10" xfId="0" applyFont="1" applyFill="1" applyBorder="1" applyAlignment="1">
      <alignment horizontal="left"/>
    </xf>
    <xf numFmtId="9" fontId="8" fillId="0" borderId="1" xfId="5" applyFont="1" applyFill="1" applyBorder="1" applyAlignment="1">
      <alignment horizontal="right"/>
    </xf>
    <xf numFmtId="14" fontId="11" fillId="8" borderId="1" xfId="0" applyNumberFormat="1" applyFont="1" applyFill="1" applyBorder="1" applyAlignment="1">
      <alignment horizontal="left"/>
    </xf>
    <xf numFmtId="9" fontId="8" fillId="8" borderId="1" xfId="5" applyFont="1" applyFill="1" applyBorder="1" applyAlignment="1">
      <alignment horizontal="right"/>
    </xf>
    <xf numFmtId="0" fontId="4" fillId="0" borderId="0" xfId="4" applyFont="1"/>
    <xf numFmtId="9" fontId="8" fillId="8" borderId="1" xfId="5" applyNumberFormat="1" applyFont="1" applyFill="1" applyBorder="1" applyAlignment="1">
      <alignment horizontal="right"/>
    </xf>
    <xf numFmtId="0" fontId="0" fillId="9" borderId="0" xfId="0" applyNumberFormat="1" applyFill="1"/>
    <xf numFmtId="0" fontId="8" fillId="0" borderId="1" xfId="0" applyFont="1" applyFill="1" applyBorder="1" applyAlignment="1">
      <alignment horizontal="left"/>
    </xf>
    <xf numFmtId="14" fontId="11" fillId="0" borderId="1" xfId="0" applyNumberFormat="1" applyFont="1" applyFill="1" applyBorder="1" applyAlignment="1">
      <alignment wrapText="1"/>
    </xf>
    <xf numFmtId="9" fontId="11" fillId="0" borderId="1" xfId="5" applyFont="1" applyFill="1" applyBorder="1" applyAlignment="1">
      <alignment horizontal="left"/>
    </xf>
    <xf numFmtId="0" fontId="0" fillId="10" borderId="0" xfId="0" applyNumberFormat="1" applyFill="1"/>
    <xf numFmtId="0" fontId="3" fillId="0" borderId="0" xfId="4" applyFont="1"/>
    <xf numFmtId="9" fontId="0" fillId="0" borderId="1" xfId="5" applyFont="1" applyBorder="1"/>
    <xf numFmtId="0" fontId="26" fillId="0" borderId="0" xfId="0" applyFont="1" applyAlignment="1">
      <alignment horizontal="left" wrapText="1"/>
    </xf>
    <xf numFmtId="0" fontId="26" fillId="0" borderId="0" xfId="0" applyFont="1" applyAlignment="1">
      <alignment horizontal="left" vertical="top" wrapText="1"/>
    </xf>
    <xf numFmtId="0" fontId="26" fillId="0" borderId="0" xfId="0" applyFont="1" applyFill="1" applyAlignment="1">
      <alignment horizontal="left" wrapText="1"/>
    </xf>
    <xf numFmtId="0" fontId="20" fillId="0" borderId="0" xfId="0" applyNumberFormat="1" applyFont="1" applyAlignment="1">
      <alignment horizontal="center"/>
    </xf>
    <xf numFmtId="0" fontId="20" fillId="7" borderId="0" xfId="0" applyNumberFormat="1" applyFont="1" applyFill="1" applyAlignment="1">
      <alignment horizontal="center"/>
    </xf>
    <xf numFmtId="0" fontId="20" fillId="0" borderId="0" xfId="0" applyFont="1" applyAlignment="1">
      <alignment horizontal="center"/>
    </xf>
    <xf numFmtId="0" fontId="11" fillId="0" borderId="0" xfId="0" applyFont="1" applyAlignment="1">
      <alignment horizontal="left" wrapText="1"/>
    </xf>
    <xf numFmtId="0" fontId="20" fillId="0" borderId="0" xfId="0" applyNumberFormat="1" applyFont="1"/>
    <xf numFmtId="0" fontId="20" fillId="0" borderId="0" xfId="0" applyNumberFormat="1" applyFont="1" applyFill="1"/>
    <xf numFmtId="0" fontId="2" fillId="0" borderId="0" xfId="4" applyFont="1"/>
    <xf numFmtId="0" fontId="9" fillId="3" borderId="1" xfId="3" applyFont="1" applyFill="1" applyBorder="1" applyAlignment="1" applyProtection="1">
      <alignment horizontal="center" vertical="center" wrapText="1"/>
    </xf>
    <xf numFmtId="0" fontId="8" fillId="2" borderId="1" xfId="1" applyFont="1" applyFill="1" applyBorder="1" applyAlignment="1">
      <alignment horizontal="center"/>
    </xf>
    <xf numFmtId="0" fontId="10" fillId="2" borderId="1" xfId="1" applyFont="1" applyFill="1" applyBorder="1" applyAlignment="1">
      <alignment horizontal="center" vertical="center"/>
    </xf>
    <xf numFmtId="0" fontId="10" fillId="2" borderId="2"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protection locked="0"/>
    </xf>
    <xf numFmtId="0" fontId="10" fillId="2" borderId="4"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9" fillId="4" borderId="1" xfId="3" applyFont="1" applyFill="1" applyBorder="1" applyAlignment="1" applyProtection="1">
      <alignment horizontal="center" vertical="center" wrapText="1"/>
    </xf>
    <xf numFmtId="9" fontId="0" fillId="0" borderId="1" xfId="5" applyFont="1" applyBorder="1" applyAlignment="1">
      <alignment horizontal="right" vertical="center"/>
    </xf>
    <xf numFmtId="9" fontId="0" fillId="0" borderId="9" xfId="5" applyFont="1" applyBorder="1" applyAlignment="1">
      <alignment horizontal="right" vertical="center"/>
    </xf>
    <xf numFmtId="9" fontId="0" fillId="0" borderId="11" xfId="5" applyFont="1" applyBorder="1" applyAlignment="1">
      <alignment horizontal="right" vertical="center"/>
    </xf>
    <xf numFmtId="9" fontId="0" fillId="0" borderId="10" xfId="5" applyFont="1" applyBorder="1" applyAlignment="1">
      <alignment horizontal="right" vertical="center"/>
    </xf>
    <xf numFmtId="9" fontId="8" fillId="0" borderId="9" xfId="5" applyNumberFormat="1" applyFont="1" applyFill="1" applyBorder="1" applyAlignment="1">
      <alignment horizontal="right" vertical="center"/>
    </xf>
    <xf numFmtId="9" fontId="8" fillId="0" borderId="10" xfId="5" applyNumberFormat="1" applyFont="1" applyFill="1" applyBorder="1" applyAlignment="1">
      <alignment horizontal="right" vertical="center"/>
    </xf>
    <xf numFmtId="9" fontId="8" fillId="0" borderId="1" xfId="5" applyFont="1" applyFill="1" applyBorder="1" applyAlignment="1">
      <alignment horizontal="right" vertical="center"/>
    </xf>
    <xf numFmtId="9" fontId="8" fillId="8" borderId="1" xfId="0" applyNumberFormat="1" applyFont="1" applyFill="1" applyBorder="1" applyAlignment="1">
      <alignment vertical="center"/>
    </xf>
    <xf numFmtId="0" fontId="8" fillId="8" borderId="1" xfId="0" applyFont="1" applyFill="1" applyBorder="1" applyAlignment="1">
      <alignment vertical="center"/>
    </xf>
    <xf numFmtId="9" fontId="8" fillId="0" borderId="1" xfId="5" applyNumberFormat="1" applyFont="1" applyFill="1" applyBorder="1" applyAlignment="1">
      <alignment vertical="center"/>
    </xf>
    <xf numFmtId="9" fontId="8" fillId="0" borderId="9" xfId="5" applyFont="1" applyFill="1" applyBorder="1" applyAlignment="1">
      <alignment horizontal="right" vertical="center"/>
    </xf>
    <xf numFmtId="9" fontId="8" fillId="0" borderId="11" xfId="5" applyFont="1" applyFill="1" applyBorder="1" applyAlignment="1">
      <alignment horizontal="right" vertical="center"/>
    </xf>
    <xf numFmtId="9" fontId="8" fillId="0" borderId="10" xfId="5" applyFont="1" applyFill="1" applyBorder="1" applyAlignment="1">
      <alignment horizontal="right" vertical="center"/>
    </xf>
    <xf numFmtId="9" fontId="0" fillId="8" borderId="1" xfId="5" applyFont="1" applyFill="1" applyBorder="1" applyAlignment="1">
      <alignment horizontal="right" vertical="center"/>
    </xf>
    <xf numFmtId="164" fontId="11" fillId="0" borderId="1" xfId="0" applyNumberFormat="1" applyFont="1" applyBorder="1" applyAlignment="1">
      <alignment horizontal="left"/>
    </xf>
    <xf numFmtId="0" fontId="1" fillId="0" borderId="0" xfId="4" applyFont="1"/>
    <xf numFmtId="0" fontId="25" fillId="0" borderId="0" xfId="4" applyFont="1" applyAlignment="1">
      <alignment wrapText="1"/>
    </xf>
    <xf numFmtId="0" fontId="18" fillId="0" borderId="0" xfId="4" applyFont="1" applyAlignment="1">
      <alignment wrapText="1"/>
    </xf>
    <xf numFmtId="0" fontId="19" fillId="0" borderId="0" xfId="4" applyFont="1" applyAlignment="1">
      <alignment wrapText="1"/>
    </xf>
    <xf numFmtId="0" fontId="5" fillId="0" borderId="0" xfId="4" applyAlignment="1">
      <alignment horizontal="left" wrapText="1"/>
    </xf>
    <xf numFmtId="0" fontId="5" fillId="0" borderId="0" xfId="4" applyAlignment="1">
      <alignment wrapText="1"/>
    </xf>
    <xf numFmtId="0" fontId="22" fillId="5" borderId="0" xfId="0" applyFont="1" applyFill="1" applyAlignment="1">
      <alignment horizontal="left" wrapText="1"/>
    </xf>
    <xf numFmtId="0" fontId="22" fillId="9" borderId="0" xfId="0" applyFont="1" applyFill="1" applyAlignment="1">
      <alignment horizontal="left" wrapText="1"/>
    </xf>
    <xf numFmtId="0" fontId="22" fillId="10" borderId="0" xfId="0" applyFont="1" applyFill="1" applyAlignment="1">
      <alignment horizontal="left" wrapText="1"/>
    </xf>
  </cellXfs>
  <cellStyles count="6">
    <cellStyle name="Normal" xfId="0" builtinId="0"/>
    <cellStyle name="Normal 2" xfId="1"/>
    <cellStyle name="Normal 3" xfId="2"/>
    <cellStyle name="Normal 4" xfId="3"/>
    <cellStyle name="Normal 5" xfId="4"/>
    <cellStyle name="Porcentaje" xfId="5" builtinId="5"/>
  </cellStyles>
  <dxfs count="173">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FFC000"/>
        </patternFill>
      </fill>
    </dxf>
    <dxf>
      <fill>
        <patternFill>
          <bgColor rgb="FFFF0000"/>
        </patternFill>
      </fill>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fill>
        <patternFill>
          <bgColor indexed="64"/>
        </patternFill>
      </fill>
    </dxf>
    <dxf>
      <fill>
        <patternFill>
          <bgColor rgb="FFFFC000"/>
        </patternFill>
      </fill>
    </dxf>
    <dxf>
      <fill>
        <patternFill>
          <bgColor rgb="FFFFFF00"/>
        </patternFill>
      </fill>
    </dxf>
    <dxf>
      <fill>
        <patternFill>
          <bgColor rgb="FFC00000"/>
        </patternFill>
      </fill>
    </dxf>
    <dxf>
      <alignment wrapText="1" readingOrder="0"/>
    </dxf>
    <dxf>
      <alignment wrapText="1" readingOrder="0"/>
    </dxf>
    <dxf>
      <fill>
        <patternFill patternType="solid">
          <bgColor rgb="FF92D050"/>
        </patternFill>
      </fill>
    </dxf>
    <dxf>
      <fill>
        <patternFill patternType="solid">
          <bgColor rgb="FFFFC000"/>
        </patternFill>
      </fill>
    </dxf>
    <dxf>
      <fill>
        <patternFill>
          <bgColor rgb="FFFF0000"/>
        </patternFill>
      </fill>
    </dxf>
    <dxf>
      <fill>
        <patternFill patternType="solid">
          <bgColor rgb="FFFFC000"/>
        </patternFill>
      </fill>
    </dxf>
    <dxf>
      <fill>
        <patternFill>
          <bgColor rgb="FFFF0000"/>
        </patternFill>
      </fill>
    </dxf>
    <dxf>
      <fill>
        <patternFill patternType="solid">
          <bgColor rgb="FFFFC000"/>
        </patternFill>
      </fill>
    </dxf>
    <dxf>
      <fill>
        <patternFill patternType="solid">
          <bgColor rgb="FFFF0000"/>
        </patternFill>
      </fill>
    </dxf>
    <dxf>
      <fill>
        <patternFill>
          <bgColor rgb="FFFF0000"/>
        </patternFill>
      </fill>
    </dxf>
    <dxf>
      <fill>
        <patternFill patternType="solid">
          <bgColor rgb="FFFF0000"/>
        </patternFill>
      </fill>
    </dxf>
    <dxf>
      <fill>
        <patternFill patternType="solid">
          <bgColor rgb="FFFF0000"/>
        </patternFill>
      </fill>
    </dxf>
    <dxf>
      <font>
        <color theme="1"/>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Lbls>
            <c:dLbl>
              <c:idx val="0"/>
              <c:layout>
                <c:manualLayout>
                  <c:x val="4.6545450991518897E-2"/>
                  <c:y val="1.493094613761112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028-44AF-8005-96035AA2BE1E}"/>
                </c:ext>
              </c:extLst>
            </c:dLbl>
            <c:dLbl>
              <c:idx val="1"/>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9028-44AF-8005-96035AA2BE1E}"/>
                </c:ext>
              </c:extLst>
            </c:dLbl>
            <c:dLbl>
              <c:idx val="2"/>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9028-44AF-8005-96035AA2BE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Estadisticas!$F$12:$F$14</c:f>
              <c:strCache>
                <c:ptCount val="3"/>
                <c:pt idx="0">
                  <c:v>ACCIONES CERRADAS</c:v>
                </c:pt>
                <c:pt idx="1">
                  <c:v>ACCIONES ABIERTAS VENCIDAS</c:v>
                </c:pt>
                <c:pt idx="2">
                  <c:v>ACCIONES ABIERTAS EN TÉRMINOS</c:v>
                </c:pt>
              </c:strCache>
            </c:strRef>
          </c:cat>
          <c:val>
            <c:numRef>
              <c:f>Estadisticas!$G$12:$G$14</c:f>
              <c:numCache>
                <c:formatCode>General</c:formatCode>
                <c:ptCount val="3"/>
                <c:pt idx="0">
                  <c:v>18</c:v>
                </c:pt>
                <c:pt idx="1">
                  <c:v>11</c:v>
                </c:pt>
                <c:pt idx="2">
                  <c:v>91</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 vencidas</a:t>
            </a:r>
            <a:endParaRPr lang="es-CO" sz="1800"/>
          </a:p>
        </c:rich>
      </c:tx>
      <c:layout>
        <c:manualLayout>
          <c:xMode val="edge"/>
          <c:yMode val="edge"/>
          <c:x val="0.18418684361483845"/>
          <c:y val="8.9560585444148216E-3"/>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143642313638407E-2"/>
          <c:y val="0.29822617150711067"/>
          <c:w val="0.91052685742773187"/>
          <c:h val="0.6540933947657831"/>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674-4FD3-B177-BFD5355134CF}"/>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674-4FD3-B177-BFD5355134CF}"/>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674-4FD3-B177-BFD5355134CF}"/>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674-4FD3-B177-BFD5355134CF}"/>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5991-4AA9-9EE5-E6D7EA1325C5}"/>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5991-4AA9-9EE5-E6D7EA1325C5}"/>
              </c:ext>
            </c:extLst>
          </c:dPt>
          <c:dLbls>
            <c:dLbl>
              <c:idx val="0"/>
              <c:layout>
                <c:manualLayout>
                  <c:x val="9.8084286453227879E-2"/>
                  <c:y val="3.582423417765924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B674-4FD3-B177-BFD5355134CF}"/>
                </c:ext>
              </c:extLst>
            </c:dLbl>
            <c:dLbl>
              <c:idx val="1"/>
              <c:layout>
                <c:manualLayout>
                  <c:x val="4.1685821742621719E-2"/>
                  <c:y val="8.9560585444148216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B674-4FD3-B177-BFD5355134CF}"/>
                </c:ext>
              </c:extLst>
            </c:dLbl>
            <c:dLbl>
              <c:idx val="2"/>
              <c:layout>
                <c:manualLayout>
                  <c:x val="-0.24030650181040814"/>
                  <c:y val="-6.7170439083111336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B674-4FD3-B177-BFD5355134CF}"/>
                </c:ext>
              </c:extLst>
            </c:dLbl>
            <c:dLbl>
              <c:idx val="3"/>
              <c:layout>
                <c:manualLayout>
                  <c:x val="-3.4329500258629728E-2"/>
                  <c:y val="4.4780292722074108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B674-4FD3-B177-BFD5355134CF}"/>
                </c:ext>
              </c:extLst>
            </c:dLbl>
            <c:dLbl>
              <c:idx val="4"/>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8-5991-4AA9-9EE5-E6D7EA1325C5}"/>
                </c:ext>
              </c:extLst>
            </c:dLbl>
            <c:dLbl>
              <c:idx val="5"/>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9-5991-4AA9-9EE5-E6D7EA1325C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Estadisticas!$D$95:$D$97</c:f>
              <c:strCache>
                <c:ptCount val="3"/>
                <c:pt idx="0">
                  <c:v>SGC</c:v>
                </c:pt>
                <c:pt idx="1">
                  <c:v>SGM</c:v>
                </c:pt>
                <c:pt idx="2">
                  <c:v>SGJ</c:v>
                </c:pt>
              </c:strCache>
            </c:strRef>
          </c:cat>
          <c:val>
            <c:numRef>
              <c:f>Estadisticas!$E$95:$E$97</c:f>
              <c:numCache>
                <c:formatCode>General</c:formatCode>
                <c:ptCount val="3"/>
                <c:pt idx="0">
                  <c:v>2</c:v>
                </c:pt>
                <c:pt idx="1">
                  <c:v>2</c:v>
                </c:pt>
                <c:pt idx="2">
                  <c:v>7</c:v>
                </c:pt>
              </c:numCache>
            </c:numRef>
          </c:val>
          <c:extLst>
            <c:ext xmlns:c16="http://schemas.microsoft.com/office/drawing/2014/chart" uri="{C3380CC4-5D6E-409C-BE32-E72D297353CC}">
              <c16:uniqueId val="{00000000-B674-4FD3-B177-BFD5355134CF}"/>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4547791248"/>
          <c:y val="0.28335865814115213"/>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layout>
                <c:manualLayout>
                  <c:x val="0.2234224232593523"/>
                  <c:y val="-2.188947304017557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3.1249994873688507E-2"/>
                  <c:y val="-1.47737739687033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0.13124999999999984"/>
                  <c:y val="-5.810418417524393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5.0000000000000017E-2"/>
                  <c:y val="3.282955148064405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0.22238517028956328"/>
                  <c:y val="7.207615294382990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8DF-41BA-A6D0-08977085E5BD}"/>
                </c:ext>
              </c:extLst>
            </c:dLbl>
            <c:dLbl>
              <c:idx val="6"/>
              <c:layout>
                <c:manualLayout>
                  <c:x val="-2.7083328890530077E-2"/>
                  <c:y val="-1.18190191749626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68DF-41BA-A6D0-08977085E5BD}"/>
                </c:ext>
              </c:extLst>
            </c:dLbl>
            <c:dLbl>
              <c:idx val="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0-0900-459E-A5EA-8598C3964A1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Estadisticas!$E$32:$E$40</c:f>
              <c:strCache>
                <c:ptCount val="9"/>
                <c:pt idx="0">
                  <c:v>OAPI</c:v>
                </c:pt>
                <c:pt idx="1">
                  <c:v>SGC</c:v>
                </c:pt>
                <c:pt idx="2">
                  <c:v>SGM</c:v>
                </c:pt>
                <c:pt idx="3">
                  <c:v>SGJ</c:v>
                </c:pt>
                <c:pt idx="4">
                  <c:v>SSC</c:v>
                </c:pt>
                <c:pt idx="5">
                  <c:v>SGC - OTIC</c:v>
                </c:pt>
                <c:pt idx="6">
                  <c:v>SPM</c:v>
                </c:pt>
                <c:pt idx="7">
                  <c:v>OCI</c:v>
                </c:pt>
                <c:pt idx="8">
                  <c:v>OCI - OAPI</c:v>
                </c:pt>
              </c:strCache>
            </c:strRef>
          </c:cat>
          <c:val>
            <c:numRef>
              <c:f>Estadisticas!$F$32:$F$40</c:f>
              <c:numCache>
                <c:formatCode>General</c:formatCode>
                <c:ptCount val="9"/>
                <c:pt idx="0">
                  <c:v>2</c:v>
                </c:pt>
                <c:pt idx="1">
                  <c:v>6</c:v>
                </c:pt>
                <c:pt idx="2">
                  <c:v>2</c:v>
                </c:pt>
                <c:pt idx="3">
                  <c:v>2</c:v>
                </c:pt>
                <c:pt idx="4">
                  <c:v>1</c:v>
                </c:pt>
                <c:pt idx="5">
                  <c:v>2</c:v>
                </c:pt>
                <c:pt idx="6">
                  <c:v>1</c:v>
                </c:pt>
                <c:pt idx="7">
                  <c:v>1</c:v>
                </c:pt>
                <c:pt idx="8">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Lbls>
            <c:dLbl>
              <c:idx val="0"/>
              <c:layout>
                <c:manualLayout>
                  <c:x val="0.13285882755746145"/>
                  <c:y val="-4.835298133251299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7B6-44DA-BDFD-3B6FB11BF71C}"/>
                </c:ext>
              </c:extLst>
            </c:dLbl>
            <c:dLbl>
              <c:idx val="1"/>
              <c:layout>
                <c:manualLayout>
                  <c:x val="3.4163698514775798E-2"/>
                  <c:y val="-0.118464804264656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7B6-44DA-BDFD-3B6FB11BF71C}"/>
                </c:ext>
              </c:extLst>
            </c:dLbl>
            <c:dLbl>
              <c:idx val="2"/>
              <c:layout>
                <c:manualLayout>
                  <c:x val="-1.6132857631977606E-2"/>
                  <c:y val="-6.406779544861382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07B6-44DA-BDFD-3B6FB11BF71C}"/>
                </c:ext>
              </c:extLst>
            </c:dLbl>
            <c:dLbl>
              <c:idx val="4"/>
              <c:layout>
                <c:manualLayout>
                  <c:x val="3.0367732013133905E-2"/>
                  <c:y val="2.65941397328822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7B6-44DA-BDFD-3B6FB11BF71C}"/>
                </c:ext>
              </c:extLst>
            </c:dLbl>
            <c:dLbl>
              <c:idx val="5"/>
              <c:layout>
                <c:manualLayout>
                  <c:x val="-1.3285882755746145E-2"/>
                  <c:y val="3.626473599938473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07B6-44DA-BDFD-3B6FB11BF71C}"/>
                </c:ext>
              </c:extLst>
            </c:dLbl>
            <c:dLbl>
              <c:idx val="6"/>
              <c:layout>
                <c:manualLayout>
                  <c:x val="3.7959665016417555E-3"/>
                  <c:y val="0.13055304959778496"/>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07B6-44DA-BDFD-3B6FB11BF71C}"/>
                </c:ext>
              </c:extLst>
            </c:dLbl>
            <c:dLbl>
              <c:idx val="7"/>
              <c:layout>
                <c:manualLayout>
                  <c:x val="-1.9075980415825717E-2"/>
                  <c:y val="9.876660773475569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1.1296020801959027E-2"/>
                  <c:y val="1.862218613571089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1-07B6-44DA-BDFD-3B6FB11BF71C}"/>
                </c:ext>
              </c:extLst>
            </c:dLbl>
            <c:dLbl>
              <c:idx val="9"/>
              <c:layout>
                <c:manualLayout>
                  <c:x val="-9.6136697353554526E-2"/>
                  <c:y val="-3.123444105349050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4.934756452134282E-2"/>
                  <c:y val="-3.505572110000369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0818504529679003"/>
                  <c:y val="-0.11604715519803116"/>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07B6-44DA-BDFD-3B6FB11BF71C}"/>
                </c:ext>
              </c:extLst>
            </c:dLbl>
            <c:dLbl>
              <c:idx val="12"/>
              <c:layout>
                <c:manualLayout>
                  <c:x val="-4.5551598019701087E-2"/>
                  <c:y val="-0.118464804264656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9-07B6-44DA-BDFD-3B6FB11BF71C}"/>
                </c:ext>
              </c:extLst>
            </c:dLbl>
            <c:dLbl>
              <c:idx val="13"/>
              <c:layout>
                <c:manualLayout>
                  <c:x val="2.8469748762313167E-2"/>
                  <c:y val="-9.912361173165162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B-07B6-44DA-BDFD-3B6FB11BF71C}"/>
                </c:ext>
              </c:extLst>
            </c:dLbl>
            <c:dLbl>
              <c:idx val="14"/>
              <c:layout>
                <c:manualLayout>
                  <c:x val="1.7081849257387829E-2"/>
                  <c:y val="-6.285887573226688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D-07B6-44DA-BDFD-3B6FB11BF71C}"/>
                </c:ext>
              </c:extLst>
            </c:dLbl>
            <c:dLbl>
              <c:idx val="15"/>
              <c:layout>
                <c:manualLayout>
                  <c:x val="2.0877815759029656E-2"/>
                  <c:y val="-5.80235775990155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Estadisticas!$E$62:$E$74</c:f>
              <c:strCache>
                <c:ptCount val="13"/>
                <c:pt idx="0">
                  <c:v>OAPI</c:v>
                </c:pt>
                <c:pt idx="1">
                  <c:v>SGC</c:v>
                </c:pt>
                <c:pt idx="2">
                  <c:v>SSC -  DESPACHO - SSC</c:v>
                </c:pt>
                <c:pt idx="3">
                  <c:v>SGM</c:v>
                </c:pt>
                <c:pt idx="4">
                  <c:v>SGJ</c:v>
                </c:pt>
                <c:pt idx="5">
                  <c:v>SSC</c:v>
                </c:pt>
                <c:pt idx="6">
                  <c:v>SPM</c:v>
                </c:pt>
                <c:pt idx="7">
                  <c:v>OGS</c:v>
                </c:pt>
                <c:pt idx="8">
                  <c:v>OGS - SSC - OACC</c:v>
                </c:pt>
                <c:pt idx="9">
                  <c:v>OCI</c:v>
                </c:pt>
                <c:pt idx="10">
                  <c:v>OCD</c:v>
                </c:pt>
                <c:pt idx="11">
                  <c:v>OACC</c:v>
                </c:pt>
                <c:pt idx="12">
                  <c:v>OTIC</c:v>
                </c:pt>
              </c:strCache>
            </c:strRef>
          </c:cat>
          <c:val>
            <c:numRef>
              <c:f>Estadisticas!$F$62:$F$74</c:f>
              <c:numCache>
                <c:formatCode>General</c:formatCode>
                <c:ptCount val="13"/>
                <c:pt idx="0">
                  <c:v>4</c:v>
                </c:pt>
                <c:pt idx="1">
                  <c:v>20</c:v>
                </c:pt>
                <c:pt idx="2">
                  <c:v>1</c:v>
                </c:pt>
                <c:pt idx="3">
                  <c:v>6</c:v>
                </c:pt>
                <c:pt idx="4">
                  <c:v>22</c:v>
                </c:pt>
                <c:pt idx="5">
                  <c:v>17</c:v>
                </c:pt>
                <c:pt idx="6">
                  <c:v>8</c:v>
                </c:pt>
                <c:pt idx="7">
                  <c:v>4</c:v>
                </c:pt>
                <c:pt idx="8">
                  <c:v>2</c:v>
                </c:pt>
                <c:pt idx="9">
                  <c:v>3</c:v>
                </c:pt>
                <c:pt idx="10">
                  <c:v>1</c:v>
                </c:pt>
                <c:pt idx="11">
                  <c:v>4</c:v>
                </c:pt>
                <c:pt idx="12">
                  <c:v>10</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238125</xdr:colOff>
      <xdr:row>2</xdr:row>
      <xdr:rowOff>226219</xdr:rowOff>
    </xdr:from>
    <xdr:to>
      <xdr:col>13</xdr:col>
      <xdr:colOff>321467</xdr:colOff>
      <xdr:row>21</xdr:row>
      <xdr:rowOff>11906</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392906</xdr:colOff>
      <xdr:row>87</xdr:row>
      <xdr:rowOff>142875</xdr:rowOff>
    </xdr:from>
    <xdr:to>
      <xdr:col>10</xdr:col>
      <xdr:colOff>154781</xdr:colOff>
      <xdr:row>99</xdr:row>
      <xdr:rowOff>142875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416719</xdr:colOff>
      <xdr:row>24</xdr:row>
      <xdr:rowOff>214310</xdr:rowOff>
    </xdr:from>
    <xdr:to>
      <xdr:col>11</xdr:col>
      <xdr:colOff>107156</xdr:colOff>
      <xdr:row>47</xdr:row>
      <xdr:rowOff>107156</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154782</xdr:colOff>
      <xdr:row>53</xdr:row>
      <xdr:rowOff>83342</xdr:rowOff>
    </xdr:from>
    <xdr:to>
      <xdr:col>14</xdr:col>
      <xdr:colOff>35717</xdr:colOff>
      <xdr:row>81</xdr:row>
      <xdr:rowOff>119061</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Romero" refreshedDate="44063.722179050928" createdVersion="6" refreshedVersion="6" minRefreshableVersion="3" recordCount="33">
  <cacheSource type="worksheet">
    <worksheetSource ref="A6:X35" sheet="Consolidado Agosto  2020"/>
  </cacheSource>
  <cacheFields count="24">
    <cacheField name="No. Hallazgo" numFmtId="0">
      <sharedItems/>
    </cacheField>
    <cacheField name="No. Acción" numFmtId="0">
      <sharedItems containsSemiMixedTypes="0" containsString="0" containsNumber="1" containsInteger="1" minValue="1" maxValue="6"/>
    </cacheField>
    <cacheField name="VIGENCIA" numFmtId="0">
      <sharedItems containsSemiMixedTypes="0" containsString="0" containsNumber="1" containsInteger="1" minValue="2016" maxValue="2020" count="5">
        <n v="2016"/>
        <n v="2017"/>
        <n v="2018"/>
        <n v="2019"/>
        <n v="2020"/>
      </sharedItems>
    </cacheField>
    <cacheField name="PROCESO" numFmtId="0">
      <sharedItems/>
    </cacheField>
    <cacheField name="ORIGEN" numFmtId="0">
      <sharedItems count="24">
        <s v="INFORME VISITA SEGUIMIENTO POR PARTE DEL ARCHIVO DE BOGOTÁ"/>
        <s v="AUDITORÍA PQRSD 2016"/>
        <s v="AUDITORÍA EXTERNA E INTERNA GESTIÓN ADMINISTRATIVA"/>
        <s v="SEGUIMIENTO DE CONTRATOS Nos. 2017-1846 Y 2017-190"/>
        <s v="INFORME VISITA SEGUIMIENTO POR PARTE DEL ARCHIVO DE BOGOTÁ, 2018"/>
        <s v="AUDITORÍA CONTRATACIÓN 2018"/>
        <s v="AUDITORIA EXCEPTUADOS 2018"/>
        <s v="VISITA DE SEGUIMIENTO SECRETARIA DISTRITAL DE AMBIENTE"/>
        <s v="AUDITORIA SEGUIMIENTO A LA LEY DE TRANSPARENCIA Y DEL DERECHO ACCESO A LA INFORMACION PUBLICA NACIONAL  MARZO 2019"/>
        <s v="INFORME ANUAL EN MATERIA DE DERECHO DE AUTOR SOBRE SOFTWARE Y HARDWARE - AÑO 2018  "/>
        <s v="AUDITORÍA INTERNA SGC 2019 _x000a_"/>
        <s v="AUDITORÍA EXTERNA ICONTEC 2019"/>
        <s v="AUDITORÍA CONTRATACIÓN 2019"/>
        <s v="AUDITORÍA SIPROJWEB - COMITÉ CONCILIACIÓN"/>
        <s v="EVALUACIÓN AUSTERIDAD DEL GASTO I TRIMESTRE 2019" u="1"/>
        <s v="ACCIONES POR AUTOCONTROL" u="1"/>
        <s v="AUDITORIA INTERNA SIG 2018" u="1"/>
        <s v="AUDITORIA CONTRAVENCIONAL" u="1"/>
        <s v="VEEDURIA DISTRITAL EXPEDIENTE 201950033309900016E" u="1"/>
        <s v="EVALUACIÓN AUSTERIDAD DEL GASTO II TRIMESTRE 2016" u="1"/>
        <s v="EVALUACION AUSTERIDAD DEL GASTO II TRIMESTRE 2017" u="1"/>
        <s v="AUDITORIA PQRSD 2017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5-02-10T00:00:00" maxDate="2019-11-14T00:00:00"/>
    </cacheField>
    <cacheField name="DESCRIPCIÓN DEL HALLAZGO" numFmtId="0">
      <sharedItems count="55"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El Archivo Central no cuenta con inventarios documentales que permitan conocer con exactitud la documentación que se conserva en el archivo, así como facilitar su ubicación y recuperación."/>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NO CONFORMIDAD No. 2_x000a_Se evidencia que los informes de ejecución de los Contratos 2017-1846 y 2017-1910,no se han subido en las plataformas de Secop I y Secop II."/>
        <s v="Es importante que la entidad complete la totalidad de los instrumentos archivísticos requeridos por norma."/>
        <s v="N° Conformidad 2 La Dirección de Asuntos Legales, no está publicando la información contractual en los medios tecnológicos cómo lo determina la normatividad vigente."/>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Se evidencia que existe diferencias entre la información de Software y Hardware que se administra en la entidad por los diferentes actores, tales como: Almacén –Subdirección Administrativa y el Operador Tecnológico a cargo hoy de la OTIC."/>
        <s v="Se evidencian diferencias entre la información verificada in situ de los Equipos asignados a las diferentes dependencias de la entidad, frente a la información suministrada por el Almacén – SA mediante memorando SDM-OTIC-43774-2019.   _x000a_"/>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C 2 Revisado el Manual de Contratación Version 1,0 de fecha 18 de febrero de 2019, se observo incumplimiento de paragrafos 2° del articulo 4.3.1.1"/>
        <s v="NC 3 Revisado el Manual de Contratación Version 1,0 de fecha 18 de febrero de 2019, y el articulo 11 de la Ley 1150 de 2017 se observo la posible perdida de competencia por parte de la SDM para liquidar los contratos, 2015-13737 y 2016/09"/>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NC 1 De la verificación de la normtividad relacionada con el objeto de la auditoria, no se evidencio el cumplimiento integral de los requisitos establecidos en: _x000a_Resolución 011 de 2018 articulo  4 y 7_x000a_Resolución 4575 de 2013, articulo 3 numeral 4_x000a_" u="1"/>
        <s v="NC 1 De la verificación de la normatividad relacionada con el objeto de la auditoria, no se evidencio el cumplimiento integral de los requisitos establecidos en: _x000a_Resolución 011 de 2018 articulo 4 y 7._x000a__x000a_"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Cierre de puntos de atención  en red CADE y Paloquemao  para cursos pedagógicos  por infracción a las normas de tránsito por incumplimiento de Resolución 3204 de 2011" u="1"/>
        <s v="Incumplimiento parcial de los requisitos normativos de la Resolución 3204 de 2010 Ministerio de Transporte artículo 8 y el numeral 7,3, literal c de la norma NTC-ISO 9001:2015"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Registro de publicaciones que contenga los documentos publicados de conformidad con la Ley 1712 de 2014."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No se cuenta con Plan Estratégico de Seguridad Vial"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NC 4 Se evidencia que el archivo de gestión de la Subdirección de Contravenciones de Tránsito no da cumplimiento a lo dispuesto en las TRD para la organización del archivo de la dependencia. "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Posible violación al Derecho de Petición y a la Tranquilidad por parte de la Secretaria Distrital de Movilidad - SDM"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C 2 Las dependencias auditadas no responden oportunamente los PQRSD que ingresaron por el Aplicativo de Correspondencia o por el SDQ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Incumplimiento del requisito normativo numeral 10.2.1. No Conformidad y Acción Correctiva de la norma NTC-ISO 9001:2015" u="1"/>
        <s v="N° conformidad 4 No se Evidencia requerimiento efecuado por parte de los supervisores a los contratistas a los contratos, para que modificaran las garantias presentadas para la legalización de contratos" u="1"/>
      </sharedItems>
    </cacheField>
    <cacheField name="RIESGO" numFmtId="0">
      <sharedItems containsBlank="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8" maxValue="6"/>
    </cacheField>
    <cacheField name="SUBSECRETARÍA RESPONSABLE" numFmtId="0">
      <sharedItems/>
    </cacheField>
    <cacheField name="ÁREA RESPONSABLE" numFmtId="0">
      <sharedItems/>
    </cacheField>
    <cacheField name="RESPONSABLE DE LA EJECUCIÓN" numFmtId="0">
      <sharedItems/>
    </cacheField>
    <cacheField name="FECHA DE INICIO" numFmtId="14">
      <sharedItems containsSemiMixedTypes="0" containsNonDate="0" containsDate="1" containsString="0" minDate="2016-05-02T00:00:00" maxDate="2020-02-11T00:00:00"/>
    </cacheField>
    <cacheField name="FECHA DE TERMINACIÓN" numFmtId="14">
      <sharedItems containsSemiMixedTypes="0" containsNonDate="0" containsDate="1" containsString="0" minDate="2019-11-30T00:00:00" maxDate="2021-01-01T00:00:00"/>
    </cacheField>
    <cacheField name="FECHA DE REVISIÓN" numFmtId="14">
      <sharedItems containsSemiMixedTypes="0" containsNonDate="0" containsDate="1" containsString="0" minDate="2020-05-23T00:00:00" maxDate="2020-08-11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082.747217013886" createdVersion="6" refreshedVersion="6" minRefreshableVersion="3" recordCount="120">
  <cacheSource type="worksheet">
    <worksheetSource ref="A6:X126" sheet="Consolidado Agosto  2020"/>
  </cacheSource>
  <cacheFields count="24">
    <cacheField name="No. Hallazgo" numFmtId="0">
      <sharedItems/>
    </cacheField>
    <cacheField name="No. Acción" numFmtId="0">
      <sharedItems containsSemiMixedTypes="0" containsString="0" containsNumber="1" containsInteger="1" minValue="1" maxValue="6"/>
    </cacheField>
    <cacheField name="VIGENCIA" numFmtId="0">
      <sharedItems containsSemiMixedTypes="0" containsString="0" containsNumber="1" containsInteger="1" minValue="2016" maxValue="2020"/>
    </cacheField>
    <cacheField name="PROCESO" numFmtId="0">
      <sharedItems/>
    </cacheField>
    <cacheField name="ORIGEN" numFmtId="0">
      <sharedItems count="26">
        <s v="INFORME VISITA SEGUIMIENTO POR PARTE DEL ARCHIVO DE BOGOTÁ"/>
        <s v="AUDITORÍA PQRSD 2016"/>
        <s v="AUDITORÍA EXTERNA E INTERNA GESTIÓN ADMINISTRATIVA"/>
        <s v="SEGUIMIENTO DE CONTRATOS Nos. 2017-1846 Y 2017-190"/>
        <s v="INFORME VISITA SEGUIMIENTO POR PARTE DEL ARCHIVO DE BOGOTÁ, 2018"/>
        <s v="AUDITORÍA CONTRATACIÓN 2018"/>
        <s v="AUDITORIA EXCEPTUADOS 2018"/>
        <s v="VISITA DE SEGUIMIENTO SECRETARIA DISTRITAL DE AMBIENTE"/>
        <s v="AUDITORIA SEGUIMIENTO A LA LEY DE TRANSPARENCIA Y DEL DERECHO ACCESO A LA INFORMACION PUBLICA NACIONAL  MARZO 2019"/>
        <s v="INFORME ANUAL EN MATERIA DE DERECHO DE AUTOR SOBRE SOFTWARE Y HARDWARE - AÑO 2018  "/>
        <s v="AUDITORÍA INTERNA SGC 2019 _x000a_"/>
        <s v="AUDITORÍA CONTRATACIÓN 2019"/>
        <s v="AUDITORÍA SIPROJWEB - COMITÉ CONCILIACIÓN"/>
        <s v="AUDITORÍA SGAS 2019"/>
        <s v="AUDITORÍA PROCESO DE SEGURIDAD VIAL PE03"/>
        <s v="ACCIONES POR AUTOCONTROL"/>
        <s v="AUDITORIA  SISTEMA ANTISOBORNO NORMA ISO 37001:2016"/>
        <s v="AUDITORÍA PROCESO DE INTELIGENCIA PARA LA MOVILIDAD 2020"/>
        <s v="INFORME SEGUIMIENTO A LA LEY DE TRANSPARENCIA  Y DEL DERECHO DE ACCESO A LA INFORMACIÓN PÚBLICA NACIONAL 2020"/>
        <s v="AUDITORÍA INTERNA SGC 2020_x000a_"/>
        <s v="INFORME EVALUACIÓN AUSTERIDAD DEL GASTO I TRIMESTRE 2020"/>
        <s v="AUDITORÍA SPMT 2020"/>
        <s v="INFORME SEGUIMIENTO SIDEAP 2020"/>
        <s v="INFORME SEGUIMIENTO I CUATRIMESTRE 2020 MAPA DE RIESGOS DE CORRUPCIÓN"/>
        <s v="INFORME SEGUIMIENTO PAAC"/>
        <s v="AUDITORÍA EXTERNA SGC 2020"/>
      </sharedItems>
    </cacheField>
    <cacheField name="FECHA DEL HALLAZGO" numFmtId="166">
      <sharedItems containsSemiMixedTypes="0" containsNonDate="0" containsDate="1" containsString="0" minDate="2015-02-10T00:00:00" maxDate="2020-08-25T00:00:00"/>
    </cacheField>
    <cacheField name="DESCRIPCIÓN DEL HALLAZGO" numFmtId="0">
      <sharedItems longText="1"/>
    </cacheField>
    <cacheField name="RIESGO" numFmtId="0">
      <sharedItems containsBlank="1"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8" maxValue="17"/>
    </cacheField>
    <cacheField name="SUBSECRETARÍA RESPONSABLE" numFmtId="0">
      <sharedItems count="15">
        <s v="SUBSECRETARÍA DE GESTIÓN CORPORATIVA"/>
        <s v="SUBSECRETARÍA DE GESTIÓN CORPORATIVA - DESPACHO - SUBSECRETARÍA DE SERVICIOS A LA CIUDADANÍA"/>
        <s v="SUBSECRETARÍA DE GESTIÓN JURÍDICA"/>
        <s v="SUBSECRETARÍA DE GESTIÓN DE LA MOVILIDAD"/>
        <s v="SUBSECRETARÍA DE SERVICIOS A LA CIUDADANÍA"/>
        <s v="SUBSECRETARÍA DE GESTIÓN CORPORATIVA - OTIC"/>
        <s v="OFICINA ASESORA DE PLANEACIÓN INSTITUCIONAL"/>
        <s v="SUBSECRETARÍA DE POLÍTICA DE LA MOVILIDAD"/>
        <s v="OFICINA DE GESTIÓN SOCIAL"/>
        <s v="OFICINA DE GESTIÓN SOCIAL_x000a_SUBSECRETARÍA DE SERVICIOS A LA CIUDADANÍA_x000a_OFICINA DE COMUNICACIONES Y CULTURA"/>
        <s v="OFICINA DE CONTROL INTERNO"/>
        <s v="OFICINA DE CONTROL DISCIPLINARIO"/>
        <s v="OFICINA ASESORA DE COMUNICACIONES Y CULTURA PARA LA MOVILIDAD"/>
        <s v="OFICINA DE TECNOLOGÍAS DE LA INFORMACIÓN Y LAS COMUNICACIONES"/>
        <s v="OFICINA DE CONTROL INTERNO / OFICINA ASESORA DE PLANEACIÓN INSTITUCIONAL"/>
      </sharedItems>
    </cacheField>
    <cacheField name="ÁREA RESPONSABLE" numFmtId="0">
      <sharedItems count="20">
        <s v="SUBDIRECCIÓN ADMINISTRATIVA"/>
        <s v="SUBDIRECCION ADMINISTRATIVA - OFICINA DE TECNOLOGÍAS DE LA INFORMACIÓN Y LAS COMUNICACIONES - DIRECCIÓN DE ATENCIÓN AL CIUDADANO"/>
        <s v="DIRECCIÓN DE CONTRATACIÓN"/>
        <s v="SUBSECRETARÍA DE GESTIÓN DE LA MOVILIDAD"/>
        <s v="DIRECCIÓN DE ATENCIÓN AL CIUDADANO"/>
        <s v="SUBDIRECCIÓN ADMINISTRATIVA - OFICINA TECNOLOGÍA DE LA INFORMACIÓN Y LAS COMUNICACIONES (OTIC)"/>
        <s v="DIRECCION DE REPRESENTACION JUDICIAL"/>
        <s v="OFICINA ASESORA DE PLANEACIÓN INSTITUCIONAL"/>
        <s v="DIRECCIÓN DE GESTIÓN DE TRÁNSITO Y CONTROL DE TRÁNSITO Y TRANSPORTES"/>
        <s v="DIRECCIÓN DE PLANEACION DE LA MOVILIDAD_x000a_SUBDIRECCIÓN DE INFRAESTRUCTURA_x000a_"/>
        <s v="DIRECCIÓN DE INTELIGENCIA PARA LA MOVILIDAD"/>
        <s v="OFICINA DE GESTIÓN SOCIAL"/>
        <s v="OFICINA DE GESTIÓN SOCIAL_x000a_DIRECCIÓN DE ATENCIÓN AL CIUDADANO_x000a_OFICINA DE COMUNICACIONES Y CULTURA"/>
        <s v="OFICINA DE CONTROL INTERNO"/>
        <s v="DIRECCIÓN DE TALENTO HUMANO"/>
        <s v="OFICINA DE CONTROL DISCIPLINARIO"/>
        <s v="OFICINA ASESORA DE COMUNICACIONES Y CULTURA PARA LA MOVILIDAD"/>
        <s v="OFICINA DE TECNOLOGÍAS DE LA INFORMACIÓN Y LAS COMUNICACIONES"/>
        <s v="SUBDIRECCIÓN DE PLANES DE MANEJO DE TRÁNSITO"/>
        <s v="OFICINA DE CONTROL INTERNO / OFICINA ASESORA DE PLANEACIÓN INSTITUCIONAL"/>
      </sharedItems>
    </cacheField>
    <cacheField name="RESPONSABLE DE LA EJECUCIÓN" numFmtId="0">
      <sharedItems containsBlank="1"/>
    </cacheField>
    <cacheField name="FECHA DE INICIO" numFmtId="14">
      <sharedItems containsSemiMixedTypes="0" containsNonDate="0" containsDate="1" containsString="0" minDate="2016-05-02T00:00:00" maxDate="2020-12-16T00:00:00"/>
    </cacheField>
    <cacheField name="FECHA DE TERMINACIÓN" numFmtId="14">
      <sharedItems containsSemiMixedTypes="0" containsNonDate="0" containsDate="1" containsString="0" minDate="2019-11-30T00:00:00" maxDate="2021-07-01T00:00:00" count="33">
        <d v="2020-12-15T00:00:00"/>
        <d v="2020-08-30T00:00:00"/>
        <d v="2020-09-30T00:00:00"/>
        <d v="2020-12-30T00:00:00"/>
        <d v="2020-03-31T00:00:00"/>
        <d v="2019-11-30T00:00:00"/>
        <d v="2020-11-30T00:00:00"/>
        <d v="2020-01-31T00:00:00"/>
        <d v="2020-12-31T00:00:00"/>
        <d v="2020-06-30T00:00:00"/>
        <d v="2020-09-01T00:00:00"/>
        <d v="2020-05-29T00:00:00"/>
        <d v="2020-12-02T00:00:00"/>
        <d v="2020-12-04T00:00:00"/>
        <d v="2020-11-01T00:00:00"/>
        <d v="2020-07-30T00:00:00"/>
        <d v="2021-01-15T00:00:00"/>
        <d v="2020-11-03T00:00:00"/>
        <d v="2020-09-15T00:00:00"/>
        <d v="2021-05-31T00:00:00"/>
        <d v="2020-12-11T00:00:00"/>
        <d v="2021-06-07T00:00:00"/>
        <d v="2020-11-20T00:00:00"/>
        <d v="2020-08-31T00:00:00"/>
        <d v="2020-10-31T00:00:00"/>
        <d v="2021-06-30T00:00:00"/>
        <d v="2021-02-28T00:00:00"/>
        <d v="2020-10-30T00:00:00"/>
        <d v="2020-10-15T00:00:00"/>
        <d v="2021-03-15T00:00:00"/>
        <d v="2020-11-15T00:00:00"/>
        <d v="2020-09-05T00:00:00"/>
        <d v="2021-01-30T00:00:00"/>
      </sharedItems>
    </cacheField>
    <cacheField name="FECHA DE REVISIÓN" numFmtId="14">
      <sharedItems containsNonDate="0" containsDate="1" containsString="0" containsBlank="1" minDate="2020-06-30T00:00:00" maxDate="2020-09-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3">
  <r>
    <s v="31-2016"/>
    <n v="3"/>
    <x v="0"/>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s v="SUBSECRETARÍA DE GESTIÓN CORPORATIVA"/>
    <s v="SUBDIRECCIÓN ADMINISTRATIVA"/>
    <s v="Sonia Mireya Alfonso Muñoz"/>
    <d v="2016-09-01T00:00:00"/>
    <d v="2020-12-15T00:00:00"/>
    <d v="2020-07-08T00:00:00"/>
    <s v="María Janneth Romero M"/>
    <s v="08/07/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_x000a_4. Elaboración de la Tabla de Valoración Documental (Valoración). Pendiente hasta la culminación de las etapas anteriores. Nivel de ejecución 0%_x000a__x000a_Avance de ejecución 73%: _x000a__x000a_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_x000a__________________x000a_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s v="ABIERTA"/>
    <n v="5"/>
    <n v="1"/>
  </r>
  <r>
    <s v="39-2016"/>
    <n v="1"/>
    <x v="0"/>
    <s v="GESTIÓN ADMINISTRATIVA"/>
    <x v="0"/>
    <d v="2015-02-12T00:00:00"/>
    <x v="1"/>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s v="SUBSECRETARÍA DE GESTIÓN CORPORATIVA"/>
    <s v="SUBDIRECCIÓN ADMINISTRATIVA"/>
    <s v="Sonia Mireya Alfonso Muñoz"/>
    <d v="2016-05-02T00:00:00"/>
    <d v="2020-08-30T00:00:00"/>
    <d v="2020-07-08T00:00:00"/>
    <s v="María Janneth Romero M"/>
    <s v="08/07/2020: Seguimiento realizado por María Janneth Romero M:_x000a__x000a_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_x000a__x000a_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  _x000a_______________x000a_20/05/2020:  Seguimiento realizado por María Janneth Romero M:_x000a__x000a_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_x000a__x000a_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_x000a_La respuesta se da a través del radicado SDM-OCI-78694-2020 de fecha 20/05/2020_x000a____________________________________________x000a_06/04/2020: Seguimiento realizado por María Janneth Romero M:_x000a__x000a_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_x000a__x000a_De conformidad con el documento referenciado, el total de cajas con levantamiento de inventario del FDA corresponde a 41.601 del total de las 45,000 equivalente a un nivel de ejecución del 92%._x000a__x000a______________________x000a_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_x000a_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s v="ABIERTA"/>
    <n v="6"/>
    <n v="1"/>
  </r>
  <r>
    <s v="29-2017"/>
    <n v="1"/>
    <x v="0"/>
    <s v="GESTIÓN ADMINISTRATIVA"/>
    <x v="1"/>
    <d v="2016-12-20T00:00:00"/>
    <x v="2"/>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s v="SUBSECRETARÍA DE GESTIÓN CORPORATIVA - DESPACHO - SUBSECRETARÍA DE SERVICIOS A LA CIUDADANÍA"/>
    <s v="SUBDIRECCION ADMINISTRATIVA - OFICINA DE TECNOLOGÍAS DE LA INFORMACIÓN Y LAS COMUNICACIONES - DIRECCIÓN DE ATENCIÓN AL CIUDADANO"/>
    <s v="Sonia Mireya Alfonso Muñoz - Edgar Romero Bohorquez - "/>
    <d v="2017-02-15T00:00:00"/>
    <d v="2020-09-30T00:00:00"/>
    <d v="2020-05-23T00:00:00"/>
    <s v="Carlos Arturo Serrano Avila "/>
    <s v="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s v="ABIERTA"/>
    <n v="4"/>
    <n v="0"/>
  </r>
  <r>
    <s v="68-2017"/>
    <n v="1"/>
    <x v="1"/>
    <s v="GESTIÓN ADMINISTRATIVA"/>
    <x v="2"/>
    <d v="2016-10-03T00:00:00"/>
    <x v="3"/>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0-12-30T00:00:00"/>
    <d v="2020-07-03T00:00:00"/>
    <s v="Carlos Arturo Serrano Avila "/>
    <s v="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5"/>
    <n v="1"/>
  </r>
  <r>
    <s v="115-2018"/>
    <n v="2"/>
    <x v="2"/>
    <s v="GESTIÓN DE TRÁNSITO"/>
    <x v="3"/>
    <d v="2018-09-21T00:00:00"/>
    <x v="4"/>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s v="SUBSECRETARÍA DE GESTIÓN JURÍDICA"/>
    <s v="DIRECCIÓN DE CONTRATACIÓN"/>
    <s v="DIRECTOR (A)  DE CONTRATACION "/>
    <d v="2018-10-15T00:00:00"/>
    <d v="2020-03-31T00:00:00"/>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  _x000a__x000a__x000a_para lo cual la OCI mediante  _x000a__x000a__x000a__x000a__x000a_Seguimiento realizado el 07/07/2020_x000a_La dependencia no apora evidencia. Se recuerda que la acción se encuentra vencida desde el 31/03/2020 _x000a_ACCION ABIERTA_x000a__x000a_Seguimiento realizado el 08/06/2020_x000a_La dependencia no apora evidencia. Se recuerda que la acción se enceuntra vencida desde el 31/03/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s v="ABIERTA"/>
    <n v="2"/>
    <n v="1"/>
  </r>
  <r>
    <s v="130-2018"/>
    <n v="1"/>
    <x v="2"/>
    <s v="GESTIÓN ADMINISTRATIVA"/>
    <x v="4"/>
    <d v="2018-10-22T00:00:00"/>
    <x v="5"/>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s v="SUBSECRETARÍA DE GESTIÓN CORPORATIVA"/>
    <s v="SUBDIRECCIÓN ADMINISTRATIVA"/>
    <s v="Sonia Mireya Alfonso Muñoz"/>
    <d v="2019-02-01T00:00:00"/>
    <d v="2020-08-30T00:00:00"/>
    <d v="2020-07-08T00:00:00"/>
    <s v="María Janneth Romero M"/>
    <s v="08/07/2020:  Seguimiento realizado por María Janneth Romero M:_x000a__x000a_Conforme la traza de la gestión adelantada por la 1A. LÍnea de Defensa en el II trimestre de la vigencia indicada a continuación, se mantiene  el nivel de ejecución así:_x000a__x000a_Modelo de Requisitos: Cumple 100%_x000a_Banco terminológico de series y subseries: Avance del 25%_x000a_Tablas de control de acceso a los documentos: Avance 50%_x000a__x000a_Lo anterior en razón a que si bien se aporta nueva evidencia del avance del entregable Banco Terminologico SDM, este aún es un documento borrador, por lo cual se manitene lo indicado en seguimientos anteriores de la OCI respecto a:_x000a__x000a_&quot;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quot;_x000a________________________________________________x000a__x000a_26/06/2020: Seguimiento realizado por María Janneth Romero M:_x000a__x000a_A través de radicado SDM-SA-86479-2020 de fecha 16/06/2020 de fecha 16/06/2020, la SA solicito la reprogramación de esta accion, con la siguiente justificación: &quot;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_x000a_elaboración Banco Terminológico y las Tablas de Control de acceso, sin embargo, dada la fecha de cierre, no_x000a_es posible contar con éstos para la fecha establecida.&quot;_x000a__x000a_Conforme lo anterior se atiende positivamente esta solicitud y se procede a ralizar el ajuste en el plan consolidado con corte junio de 2020 a publicarse en julio. (Radicado SDM-OCI- 93686-2020)_x000a__x000a_De igual manera se realizan las siguientes recomendaciones:_x000a_Teniendo en cuenta que esta reprogramación corresponde a la 4ª. realizada desde la formulación de la acción (2018); se recomienda al proceso adelantar de manera prioritaria la gestión que permita garantizar su ejecución dentro del nuevo plazo establecido. _x000a_Se recomienda para futuras ocasiones tener en cuenta los lineamientos establecidos en el Procedimiento para la Formulación y Seguimiento de Planes de Mejoramiento (Código: PV01- PR01 Versión: 2.0) cuando se trate de reprogramaciones por más de 2 ocasiones._x000a__x000a________________________________x000a_29/05/2020: Seguimiento realizado por María Janneth Romero M:_x000a__x000a_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quot;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quot;. Conforme la evidencia aportada y la valoración realizada por la OCI se cumple al 100% este componente de la acción, con lo cual de manera integral ésta tendría el siguiente comportamiento:_x000a__x000a_Modelo de Requisitos: Cumple 100%_x000a_Banco terminológico de series y subseries: Avance del 25%_x000a_Tablas de control de acceso a los documentos: Avance 50%_x000a_ _x000a_Ejecución Promedio: 58,33%_x000a_________________x000a_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s v="ABIERTA"/>
    <n v="4"/>
    <n v="0"/>
  </r>
  <r>
    <s v="132-2018"/>
    <n v="4"/>
    <x v="2"/>
    <s v="GESTIÓN LEGAL Y CONTRACTUAL"/>
    <x v="5"/>
    <d v="2018-11-14T00:00:00"/>
    <x v="6"/>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s v="SUBSECRETARÍA DE GESTIÓN DE LA MOVILIDAD"/>
    <s v="SUBSECRETARÍA DE GESTIÓN DE LA MOVILIDAD"/>
    <s v="Jonny Leonardo Vasquez"/>
    <d v="2019-01-01T00:00:00"/>
    <d v="2019-11-30T00:00:00"/>
    <d v="2020-07-08T00:00:00"/>
    <s v="María Janneth Romero M"/>
    <s v="08/07/2020: Si bien se aporta como evidencia la gestión adelantada respecto al cargue de los soportes de ejección de los contratos registrados a través de la Plataforma SIVICOF II en la vigencia 2019, se precisa que la acción establecida hace referencia a &quot;Realizar seguimientos trimestrales a la información de los contratos registrados en el SECOP II&quot;._x000a__x000a_Conforme lo anterior la evidencia no da cuenta de manera integral de la ejecución de la acción por lo cual no procede el cierre de la misma. De acuerdo a  lo anteriormente expuessto  y teniendo en cuenta que el vencimiento de la misma estaba previsto para noviembre de 2019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_x000a_____________________________________________x000a_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Teniendo en cuenta que la acción se venció en el mes de noviembre de 2019, se exhorta al proceso a priorizar su gestión conforme lo formulado y aportar las evidencias a la OCI de manera urgente._x000a__________________________________x000a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s v="ABIERTA"/>
    <n v="1"/>
    <n v="0"/>
  </r>
  <r>
    <s v="132-2018"/>
    <n v="6"/>
    <x v="2"/>
    <s v="GESTIÓN LEGAL Y CONTRACTUAL"/>
    <x v="5"/>
    <d v="2018-11-14T00:00:00"/>
    <x v="6"/>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s v="SUBSECRETARÍA DE GESTIÓN DE LA MOVILIDAD"/>
    <s v="SUBSECRETARÍA DE GESTIÓN DE LA MOVILIDAD"/>
    <s v="Jonny Leonardo Vasquez"/>
    <d v="2019-01-01T00:00:00"/>
    <d v="2019-11-30T00:00:00"/>
    <d v="2020-07-08T00:00:00"/>
    <s v="María Janneth Romero M"/>
    <s v="08/07/2020: La evidencia aportada corresponde a los pantallazos de la plataforma SECOOP II, de  8 contratos relacionados en la Base Actualización Contratos SGM (284, 309, 1484, 1800, 1811,  1822, 1835, 1859, 1862) vigencia 2019. No obstante estos soportes no permite evaluar de manera integral si los pagos reportados son todos los pactados en las condiciones contractuales de cada uno de ellos, por lo que se solicita al proceso fortalecer la gestión documental de la ejecución de la acción de tal manera que se evidencie la subsanación de lo observado por el equipo auditor en su informe de auditoría y aportarlos de manera inmediata a la OCI para evaluar el cierre en julio. _x000a_________________________________________________x000a_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s v="ABIERTA"/>
    <n v="1"/>
    <n v="0"/>
  </r>
  <r>
    <s v="138-2018"/>
    <n v="1"/>
    <x v="2"/>
    <s v="GESTIÓN LEGAL Y CONTRACTUAL"/>
    <x v="5"/>
    <d v="2018-11-14T00:00:00"/>
    <x v="7"/>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s v="SUBSECRETARÍA DE GESTIÓN JURÍDICA"/>
    <s v="DIRECCIÓN DE CONTRATACIÓN"/>
    <s v="DIRECTOR (A)  DE CONTRATACION "/>
    <d v="2019-01-01T00:00:00"/>
    <d v="2020-03-31T00:00:00"/>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_x000a_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s v="ABIERTA"/>
    <n v="2"/>
    <n v="0"/>
  </r>
  <r>
    <s v="014-2019"/>
    <n v="1"/>
    <x v="3"/>
    <s v="SERVICIO AL CIUDADANO"/>
    <x v="6"/>
    <d v="2018-11-14T00:00:00"/>
    <x v="8"/>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s v="SUBSECRETARÍA DE SERVICIOS A LA CIUDADANÍA"/>
    <s v="DIRECCIÓN DE ATENCIÓN AL CIUDADANO"/>
    <s v=" "/>
    <d v="2019-01-23T00:00:00"/>
    <d v="2020-09-30T00:00:00"/>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
    <s v="ABIERTA"/>
    <n v="2"/>
    <n v="0"/>
  </r>
  <r>
    <s v="015-2019"/>
    <n v="1"/>
    <x v="3"/>
    <s v="SERVICIO AL CIUDADANO"/>
    <x v="6"/>
    <d v="2018-11-14T00:00:00"/>
    <x v="9"/>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s v="SUBSECRETARÍA DE SERVICIOS A LA CIUDADANÍA"/>
    <s v="DIRECCIÓN DE ATENCIÓN AL CIUDADANO"/>
    <s v=" "/>
    <d v="2019-01-23T00:00:00"/>
    <d v="2020-09-30T00:00:00"/>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ABIERTA"/>
    <n v="2"/>
    <n v="0"/>
  </r>
  <r>
    <s v="015-2019"/>
    <n v="4"/>
    <x v="3"/>
    <s v="SERVICIO AL CIUDADANO"/>
    <x v="6"/>
    <d v="2018-11-14T00:00:00"/>
    <x v="9"/>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s v="SUBSECRETARÍA DE SERVICIOS A LA CIUDADANÍA"/>
    <s v="DIRECCIÓN DE ATENCIÓN AL CIUDADANO"/>
    <s v=" "/>
    <d v="2019-01-23T00:00:00"/>
    <d v="2020-11-30T00:00:00"/>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ABIERTA"/>
    <n v="2"/>
    <n v="0"/>
  </r>
  <r>
    <s v="022-2019"/>
    <n v="1"/>
    <x v="3"/>
    <s v="GESTIÓN ADMINISTRATIVA"/>
    <x v="7"/>
    <d v="2018-11-14T00:00:00"/>
    <x v="10"/>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0-12-30T00:00:00"/>
    <d v="2020-07-03T00:00:00"/>
    <s v="Carlos Arturo Serrano Avila "/>
    <s v="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2"/>
    <n v="1"/>
  </r>
  <r>
    <s v="029-2019"/>
    <n v="3"/>
    <x v="3"/>
    <s v="GESTIÓN JURÍDICA"/>
    <x v="8"/>
    <d v="2019-03-04T00:00:00"/>
    <x v="11"/>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s v="SUBSECRETARÍA DE GESTIÓN JURÍDICA"/>
    <s v="DIRECCIÓN DE CONTRATACIÓN"/>
    <s v="DIRECTOR (A)  DE CONTRATACION "/>
    <d v="2019-04-30T00:00:00"/>
    <d v="2020-01-31T00:00:00"/>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0"/>
    <n v="0"/>
  </r>
  <r>
    <s v="030-2019"/>
    <n v="5"/>
    <x v="3"/>
    <s v="GESTIÓN JURÍDICA"/>
    <x v="8"/>
    <d v="2019-03-04T00:00:00"/>
    <x v="12"/>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1"/>
    <s v="SUBSECRETARÍA DE GESTIÓN JURÍDICA"/>
    <s v="DIRECCIÓN DE CONTRATACIÓN"/>
    <s v="DIRECTOR (A)  DE CONTRATACION "/>
    <d v="2019-04-30T00:00:00"/>
    <d v="2020-12-31T00:00:00"/>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_x000a_En consecuencia, la fecha de cumplimiento de la acción queda establecida para el día 31/12/2020, pero la meta es del 100%.   _x000a_RECOMENDACION: REPROGRAMADA _x000a__x000a__x000a__x000a_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s v="ABIERTA"/>
    <n v="1"/>
    <n v="0"/>
  </r>
  <r>
    <s v="039-2019"/>
    <n v="1"/>
    <x v="3"/>
    <s v="GESTIÓN ADMINISTRATIVA - GESTIÓN DE TICS"/>
    <x v="9"/>
    <d v="2019-03-04T00:00:00"/>
    <x v="13"/>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s v="SUBSECRETARÍA DE GESTIÓN CORPORATIVA - OTIC"/>
    <s v="SUBDIRECCIÓN ADMINISTRATIVA - OFICINA TECNOLOGÍA DE LA INFORMACIÓN Y LAS COMUNICACIONES (OTIC)"/>
    <s v="SONIA MYREYA  ALFONSO MUÑOZ / ALEJANDRO FORERO GUZMAN"/>
    <d v="2019-05-15T00:00:00"/>
    <d v="2020-06-30T00:00:00"/>
    <d v="2020-08-03T00:00:00"/>
    <s v="Omar Alfredo Sánchez"/>
    <s v="3/08/2020: La SA allega informe de gestiòn en memrando, junto con las carpetas de evidencias: Actas, Plan de trabajo para la homologacion  hardware y software, informes toma fisica de inventarios, Informes trimestrales y traslados contables. Se evidencia coherencia en las evidencias y se cierra la acciòn._x000a_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CERRADA"/>
    <n v="1"/>
    <n v="0"/>
  </r>
  <r>
    <s v="039-2019"/>
    <n v="2"/>
    <x v="3"/>
    <s v="GESTIÓN ADMINISTRATIVA - GESTIÓN DE TICS"/>
    <x v="9"/>
    <d v="2019-03-04T00:00:00"/>
    <x v="13"/>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6-30T00:00:00"/>
    <d v="2020-08-03T00:00:00"/>
    <s v="Omar Alfredo Sánchez"/>
    <s v="3/08/2020: La SA allega informe de gestiòn en memorando, junto con tres archivos de evidencia: Seguimiento a Inventario de licencias y Software Metrix; Seguimientos trimestrales de egresos bajas 2019-2020; Seguimiento Trimestral a Ingresos y cruce de informaciòn inventario Si Capital Vs Selcom ingresos 2019-2020. Se evidencia coherencia en las evidencias y se cierra la acciòn._x000a_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CERRADA"/>
    <n v="1"/>
    <n v="0"/>
  </r>
  <r>
    <s v="040-2019"/>
    <n v="1"/>
    <x v="3"/>
    <s v="GESTIÓN ADMINISTRATIVA - GESTIÓN DE TICS"/>
    <x v="9"/>
    <d v="2019-03-04T00:00:00"/>
    <x v="14"/>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6-30T00:00:00"/>
    <d v="2020-07-03T00:00:00"/>
    <s v="Carlos Arturo Serrano Avila "/>
    <s v="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ABIERTA"/>
    <n v="1"/>
    <n v="0"/>
  </r>
  <r>
    <s v="040-2019"/>
    <n v="2"/>
    <x v="3"/>
    <s v="GESTIÓN ADMINISTRATIVA - GESTIÓN DE TICS"/>
    <x v="9"/>
    <d v="2019-03-04T00:00:00"/>
    <x v="14"/>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s v="SUBSECRETARÍA DE GESTIÓN CORPORATIVA - OTIC"/>
    <s v="SUBDIRECCIÓN ADMINISTRATIVA - OFICINA TECNOLOGÍA DE LA INFORMACIÓN Y LAS COMUNICACIONES (OTIC)"/>
    <s v="SONIA MYREYA  ALFONSO MUÑOZ / ALEJANDRO FORERO GUZMAN"/>
    <d v="2019-05-15T00:00:00"/>
    <d v="2020-06-30T00:00:00"/>
    <d v="2020-07-03T00:00:00"/>
    <s v="Carlos Arturo Serrano Avila "/>
    <s v="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ABIERTA"/>
    <n v="1"/>
    <n v="0"/>
  </r>
  <r>
    <s v="061-2019"/>
    <n v="1"/>
    <x v="3"/>
    <s v="GESTIÓN ADMINISTRATIVA"/>
    <x v="10"/>
    <d v="2019-07-11T00:00:00"/>
    <x v="15"/>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s v="SUBSECRETARÍA DE GESTIÓN CORPORATIVA"/>
    <s v="SUBDIRECCIÓN ADMINISTRATIVA"/>
    <s v="Subdirectora Administrativa"/>
    <d v="2019-07-18T00:00:00"/>
    <d v="2020-06-30T00:00:00"/>
    <d v="2020-05-23T00:00:00"/>
    <s v="Carlos Arturo Serrano Avila "/>
    <s v="23/05 /2020 seguimiento realizado por carlos arturo serrano avila , mediante memorando No. SDM-SA 267330   la Subdirección Administrativa solicitó reprogramacion para el 30 junio de 2020 _x000a_8/1/2020 seguimiento realizado por carlos arturo serrano avila , mediante memorando No. SDM-SA 267330   la Subdirección Administrativa solicitó reprogramacion para el 30 junio de 2020 "/>
    <s v="ABIERTA"/>
    <n v="1"/>
    <n v="0"/>
  </r>
  <r>
    <s v="084-2019"/>
    <n v="4"/>
    <x v="3"/>
    <s v="DIRECCIONAMIENTO ESTRATÉGICO"/>
    <x v="11"/>
    <d v="2019-11-08T00:00:00"/>
    <x v="16"/>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ción con la matriz de oportunidades"/>
    <s v="OFICINA ASESORA DE PLANEACIÓN INSTITUCIONAL"/>
    <s v="OFICINA ASESORA DE PLANEACIÓN INSTITUCIONAL"/>
    <s v="Julieth Rojas Betancour"/>
    <d v="2019-12-01T00:00:00"/>
    <d v="2020-07-30T00:00:00"/>
    <d v="2020-07-25T00:00:00"/>
    <s v="Vieinery Piza Olarte"/>
    <s v="25/07/2020: El proceso aporta como evidencia que el 11 de mayo de 2020 se realizó auditoría interna al proceso de Direccionamiento Estratégico y en la cual se efectúa seguimiento  a las acciones del hallazgo 084-2020 verificando la matriz DOFA con pestaña de priorización de oportunidades, la cual fue actualizada siguiendo la metodología establecida en el Instructivo PE01-PR08-IN01 y de acuerdo con el ejercicio realizado con el equipo técnico que participó en el taller MIPG realizado el 26 de febrero de 2020, evidenciando la aplicación adecuada de la metodología de priorización de oportunidades. Lo cual queda consignado en el informe de auditoría de fecha 21 de Mayo de 2020. _x000a_El informe se puede consultar en la web en el link: _x000a_https://www.movilidadbogota.gov.co/web/sites/default/files/Paginas/29-05-2020/informe_final_auditoria_cursos_2020_vfr.pdf_x000a_De igual manera se anexa informe de auditoria interna de fecha 11-05-2020_x000a_Por lo anterior, se evidencia que los soportes aportados por el proceso permiten validar la ejecución integral de la acción formulada por lo cual se procede a realizar el cierre de la misma y excluirla del PMP. CONCLUSION: Accion  e  indicador cumplidos. _x000a_RECOMENDACION: Cerrar la acción y excluirla del PMP._x000a_"/>
    <s v="CERRADA"/>
    <n v="0"/>
    <n v="0"/>
  </r>
  <r>
    <s v="001-2020"/>
    <n v="1"/>
    <x v="4"/>
    <s v="GESTIÓN JURÍDICA"/>
    <x v="12"/>
    <d v="2019-10-03T00:00:00"/>
    <x v="17"/>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s v="SUBSECRETARÍA DE GESTIÓN JURÍDICA"/>
    <s v="DIRECCIÓN DE CONTRATACIÓN"/>
    <s v="DIRECTOR (A)  DE CONTRATACION "/>
    <d v="2019-12-30T00:00:00"/>
    <d v="2020-09-30T00:00:00"/>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La Oficina de Control interno, teniendo en cuenta que la dependencia ha avanzado en la ejecución de la acción, accede a la solicitud, en consecuencia, la fecha de vencimiento queda para el día 30/09/2020.    _x000a_RECOMENDACION: REPROGRAMADA _x000a__x000a_Seguimiento realizado el 07/07/2020_x000a_La dependencia remite evidencias que se  encuentra realizando los ajustes a todo el manual de contratación._x000a_La  OCI,  evidencia gestión por parte de la dependencia, es importante determinar que la acción en la actualidad se encuentra vencida por lo tanto se requiere que la misma sea reprogramada. _x000a_CONCLUSION: Accion abierta y plazo de ejecución vencido. _x000a_ _x000a__x000a__x000a_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s v="ABIERTA"/>
    <n v="1"/>
    <n v="0"/>
  </r>
  <r>
    <s v="002-2020"/>
    <n v="1"/>
    <x v="4"/>
    <s v="GESTIÓN JURÍDICA"/>
    <x v="12"/>
    <d v="2019-10-03T00:00:00"/>
    <x v="18"/>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DIRECTOR (A)  DE CONTRATACION "/>
    <d v="2019-12-30T00:00:00"/>
    <d v="2020-03-31T00:00:00"/>
    <d v="2020-08-10T00:00:00"/>
    <s v="Deicy Astrid Beltrán"/>
    <s v="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_x000a_ACCION ABIERTA_x000a__x000a_Seguimiento realizado el 08/05/2020_x000a_Dada la coyuntura del COVID.19, la evidencia que soporta el cumplimiento de la acción, queda pendiente de revisión por parte de la OCI  en las instalaciones de la SDMA._x000a_ACCION ABIERTA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s v="ABIERTA"/>
    <n v="0"/>
    <n v="0"/>
  </r>
  <r>
    <s v="003-2020"/>
    <n v="1"/>
    <x v="4"/>
    <s v="GESTIÓN JURÍDICA"/>
    <x v="12"/>
    <d v="2019-10-03T00:00:00"/>
    <x v="19"/>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DIRECTOR (A)  DE CONTRATACION "/>
    <d v="2019-12-30T00:00:00"/>
    <d v="2020-03-31T00:00:00"/>
    <d v="2020-08-10T00:00:00"/>
    <s v="Deicy Astrid Beltrán"/>
    <s v="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s v="ABIERTA"/>
    <n v="0"/>
    <n v="0"/>
  </r>
  <r>
    <s v="004-2020"/>
    <n v="1"/>
    <x v="4"/>
    <s v="GESTIÓN JURÍDICA"/>
    <x v="12"/>
    <d v="2019-10-03T00:00:00"/>
    <x v="20"/>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s v="SUBSECRETARÍA DE GESTIÓN JURÍDICA"/>
    <s v="DIRECCIÓN DE CONTRATACIÓN"/>
    <s v="DIRECTOR (A)  DE CONTRATACION "/>
    <d v="2019-12-30T00:00:00"/>
    <d v="2020-03-31T00:00:00"/>
    <d v="2020-08-10T00:00:00"/>
    <s v="Deicy Astrid Beltrán"/>
    <s v="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s v="ABIERTA"/>
    <n v="0"/>
    <n v="0"/>
  </r>
  <r>
    <s v="005-2020"/>
    <n v="2"/>
    <x v="4"/>
    <s v="GESTIÓN JURÍDICA"/>
    <x v="12"/>
    <d v="2019-10-03T00:00:00"/>
    <x v="21"/>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s v="SUBSECRETARÍA DE GESTIÓN JURÍDICA"/>
    <s v="DIRECCIÓN DE CONTRATACIÓN"/>
    <s v="DIRECTOR (A)  DE CONTRATACION "/>
    <d v="2019-12-30T00:00:00"/>
    <d v="2020-03-31T00:00:00"/>
    <d v="2020-08-10T00:00:00"/>
    <s v="Deicy Astrid Beltrán"/>
    <s v="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0"/>
    <n v="0"/>
  </r>
  <r>
    <s v="006-2020"/>
    <n v="1"/>
    <x v="4"/>
    <s v="GESTIÓN JURÍDICA"/>
    <x v="13"/>
    <d v="2019-11-13T00:00:00"/>
    <x v="22"/>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s v="SUBSECRETARÍA DE GESTIÓN JURÍDICA"/>
    <s v="DIRECCION DE REPRESENTACION JUDICIAL"/>
    <s v="DIRECTOR DE REPRESENTACION JUDICIAL"/>
    <d v="2020-02-10T00:00:00"/>
    <d v="2020-12-31T00:00:00"/>
    <d v="2020-08-10T00:00:00"/>
    <s v="Deicy Astrid Beltrán"/>
    <s v="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s v="ABIERTA"/>
    <n v="0"/>
    <n v="0"/>
  </r>
  <r>
    <s v="006-2020"/>
    <n v="2"/>
    <x v="4"/>
    <s v="GESTIÓN JURÍDICA"/>
    <x v="13"/>
    <d v="2019-11-13T00:00:00"/>
    <x v="22"/>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s v="SUBSECRETARÍA DE GESTIÓN JURÍDICA"/>
    <s v="DIRECCION DE REPRESENTACION JUDICIAL"/>
    <s v="DIRECTOR DE REPRESENTACION JUDICIAL"/>
    <d v="2020-02-10T00:00:00"/>
    <d v="2020-12-31T00:00:00"/>
    <d v="2020-08-10T00:00:00"/>
    <s v="Deicy Astrid Beltrán"/>
    <s v="Seguimiento realizado el 10/08/2020_x000a_La Dirección de Representación Judicial, aporta cómo evidencia de  cumplimiento del indicador propuesto, el   Plan de trabajo de tutelas, con el fin de cumplir las metas propuestas por la Subsecretaría Jurídica Distrital, la cual consiste en depurar el Siproj Web en el tema de Tutelas, de los años 2017 al 2019, así mismo se remite como evidencia para el cumplimiento del indicador (Plan de Trabajo realizado/ Plan de Trabajo Programado), el plan de trabajo ejecutado y finalmente se aporta el plan de trabajo que se está realizando con las tutelas 2020._x000a_En este orden de ideas se evidencia el cumplimiento del indicador y la acción propuesta._x000a_La OCI con la evidencia aportada verifica el cumplimeinto de la acción cómo del indicador, en este orden de ideas, se cerrará la acción._x000a_CONCLUSION: Cerrar la acción y excluirla del PMP._x000a_ACCION CERRADA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_x000a_Ahora bien, la dependencia en conjunto con la Dirección Jurídica, estableció como fecha para dar cumplimiento total a la actualización módulo de Tutelas al mes de agosto de 2020.    _x000a_CONCLUSION: Acción en ejecución, se esta cumpliendo con la acción,  se sugiere al proceso documentarlas mediante actas mensuales y remitir el plan de trabajo, para poder verificar el cumplimiento del mismo.._x000a_ACCION  ABIERTA _x000a__x000a_SEGUIMIENTO REALIZADO EL 09/03/2020_x000a_Acción en ejecución "/>
    <s v="CERRADA"/>
    <n v="0"/>
    <n v="0"/>
  </r>
  <r>
    <s v="007-2020"/>
    <n v="2"/>
    <x v="4"/>
    <s v="GESTIÓN JURÍDICA"/>
    <x v="13"/>
    <d v="2019-11-13T00:00:00"/>
    <x v="23"/>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s v="SUBSECRETARÍA DE GESTIÓN JURÍDICA"/>
    <s v="DIRECCION DE REPRESENTACION JUDICIAL"/>
    <s v="DIRECTOR DE REPRESENTACION JUDICIAL"/>
    <d v="2020-02-10T00:00:00"/>
    <d v="2020-09-30T00:00:00"/>
    <d v="2020-08-10T00:00:00"/>
    <s v="Deicy Astrid Beltrán"/>
    <s v="Seguimiento realizado el 10/08/2020_x000a__x000a_La Dirección  mediante radicado SGJ-DRJ- 113429 -2020, solicita la reprogramación del hallazgo  007-2020 _x000a_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_x000a_REPROGRAMADA- ACCION ABIERTA_x000a_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s v="ABIERTA"/>
    <n v="1"/>
    <n v="0"/>
  </r>
  <r>
    <s v="008-2020"/>
    <n v="1"/>
    <x v="4"/>
    <s v="GESTIÓN JURÍDICA"/>
    <x v="13"/>
    <d v="2019-11-13T00:00:00"/>
    <x v="24"/>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s v="SUBSECRETARÍA DE GESTIÓN JURÍDICA"/>
    <s v="DIRECCION DE REPRESENTACION JUDICIAL"/>
    <s v="DIRECTOR DE REPRESENTACION JUDICIAL"/>
    <d v="2020-02-10T00:00:00"/>
    <d v="2020-09-30T00:00:00"/>
    <d v="2020-08-10T00:00:00"/>
    <s v="Deicy Astrid Beltrán"/>
    <s v="Seguimiento realizado el 10/08/2020_x000a__x000a_La Dirección  mediante radicado SGJ-DRJ- 116035 -2020, solicita la reprogramación del hallazgo  008-2020 acción 1_x000a_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_x000a_REPROGRAMADA- ACCION ABIERTA_x000a__x000a__x000a_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ON: Accion abierta  _x000a__x000a__x000a_Conclusión: Se evidencia avance en el cumplimiento del indicador y la  acción propuesta._x000a__x000a__x000a_Seguimiento realizado el 08/06/2020_x000a_Acción en ejecución. 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s v="ABIERTA"/>
    <n v="1"/>
    <n v="0"/>
  </r>
  <r>
    <s v="008-2020"/>
    <n v="2"/>
    <x v="4"/>
    <s v="GESTIÓN JURÍDICA"/>
    <x v="13"/>
    <d v="2019-11-13T00:00:00"/>
    <x v="24"/>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s v="SUBSECRETARÍA DE GESTIÓN JURÍDICA"/>
    <s v="DIRECCION DE REPRESENTACION JUDICIAL"/>
    <s v="DIRECTOR DE REPRESENTACION JUDICIAL"/>
    <d v="2020-02-10T00:00:00"/>
    <d v="2020-12-31T00:00:00"/>
    <d v="2020-08-10T00:00:00"/>
    <s v="Deicy Astrid Beltrán"/>
    <s v="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s v="ABIERTA"/>
    <n v="0"/>
    <n v="0"/>
  </r>
  <r>
    <s v="009-2020"/>
    <n v="1"/>
    <x v="4"/>
    <s v="GESTIÓN JURÍDICA"/>
    <x v="13"/>
    <d v="2019-11-13T00:00:00"/>
    <x v="25"/>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s v="SUBSECRETARÍA DE GESTIÓN JURÍDICA"/>
    <s v="DIRECCION DE REPRESENTACION JUDICIAL"/>
    <s v="DIRECTOR DE REPRESENTACION JUDICIAL"/>
    <d v="2020-02-10T00:00:00"/>
    <d v="2020-09-01T00:00:00"/>
    <d v="2020-08-10T00:00:00"/>
    <s v="Deicy Astrid Beltrán"/>
    <s v="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_x000a_Conclusión: Se evidencia avance en el cumplimiento del indicador y la acción propuesta.  ACCION ABIERTA_x000a__x000a__x000a_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s v="ABIERTA"/>
    <n v="0"/>
    <n v="0"/>
  </r>
  <r>
    <s v="010-2020"/>
    <n v="2"/>
    <x v="4"/>
    <s v="GESTIÓN JURÍDICA"/>
    <x v="13"/>
    <d v="2019-11-13T00:00:00"/>
    <x v="26"/>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s v="SUBSECRETARÍA DE GESTIÓN JURÍDICA"/>
    <s v="DIRECCION DE REPRESENTACION JUDICIAL"/>
    <s v="DIRECTOR DE REPRESENTACION JUDICIAL"/>
    <d v="2020-02-10T00:00:00"/>
    <d v="2020-12-31T00:00:00"/>
    <d v="2020-08-10T00:00:00"/>
    <s v="Deicy Astrid Beltrán"/>
    <s v="Seguimiento realizado el 10/08/2020_x000a_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_x000a_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s v="ABIERTA"/>
    <n v="0"/>
    <n v="0"/>
  </r>
</pivotCacheRecords>
</file>

<file path=xl/pivotCache/pivotCacheRecords2.xml><?xml version="1.0" encoding="utf-8"?>
<pivotCacheRecords xmlns="http://schemas.openxmlformats.org/spreadsheetml/2006/main" xmlns:r="http://schemas.openxmlformats.org/officeDocument/2006/relationships" count="120">
  <r>
    <s v="31-2016"/>
    <n v="3"/>
    <n v="2016"/>
    <s v="GESTIÓN ADMINISTRATIVA"/>
    <x v="0"/>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x v="0"/>
    <x v="0"/>
    <s v="Sonia Mireya Alfonso Muñoz"/>
    <d v="2016-09-01T00:00:00"/>
    <x v="0"/>
    <d v="2020-09-04T00:00:00"/>
    <s v="María Janneth Romero M"/>
    <s v="04/09/2020:  Seguimiento realizado por María Janneth Romero M_x000a__x000a_Teniendo en cuenta el resultado del seguimiento llevado a cabo el 08/07/2020 y que la actividad 3. Levantamiento Inventario Estado Natural, se encuentra articulada con la ejecución de la acción 36-2016, sobre la cual se aportan las evidencias de su cumplimiento y se evalua como cerrada en el presente seguimiento,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Pendiente hasta la culminación de las etapas anteriores. Nivel de ejecución 0%_x000a__x000a_Avance de ejecución 75%: _x000a_____________________x000a_08/07/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_x000a_4. Elaboración de la Tabla de Valoración Documental (Valoración). Pendiente hasta la culminación de las etapas anteriores. Nivel de ejecución 0%_x000a__x000a_Avance de ejecución 73%: _x000a__x000a_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_x000a__________________x000a_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5"/>
    <n v="1"/>
  </r>
  <r>
    <s v="39-2016"/>
    <n v="1"/>
    <n v="2016"/>
    <s v="GESTIÓN ADMINISTRATIVA"/>
    <x v="0"/>
    <d v="2015-02-12T00:00:00"/>
    <s v="El Archivo Central no cuenta con inventarios documentales que permitan conocer con exactitud la documentación que se conserva en el archivo, así como facilitar su ubicación y recuperación."/>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x v="0"/>
    <x v="0"/>
    <s v="Sonia Mireya Alfonso Muñoz"/>
    <d v="2016-05-02T00:00:00"/>
    <x v="1"/>
    <d v="2020-09-04T00:00:00"/>
    <s v="María Janneth Romero M"/>
    <s v="04/09/2020:  Seguimiento realizado por María Janneth Romero:_x000a_A través del radicado SDM-SA-124772-2020 la Subdirección Administrativa en fecha 25/08/2020 justifica y aporta las evidencias del cumplimiento de la acción._x000a_De acuerdo a la verificación realizada a éstas, se obseva el documento INFORME DE AVANCE DEL 23 DE JUNIO AL 23 DE JULIO: ELABORACIÓN DE LAS TABLAS DE VALORACIÓN DOCUMENTAL DE LA SECRETARÍA DISTRITAL DE MOVILIDAD - ETAPA 1, en el cual se ajusta el número total de cajas del FDA así: Cajas inicialmente identificadas: 45.000; Cajas reales en FUID: 42.322 equivalentes a 10.580, las cuales se encuentran getionadas. Ante esta nueva realidad, el avance de cumplimiento de esta acción es del 100%  _x000a_Se aporta de manera adicional 10 documentos en excel que dan cuenta del levantamiento del inventario  FDA de los estantes del 1 al 19 y esc aleras 2 26  _x000a__x000a_De acuerdo la solicitud de cierre realizada por el proceso  y las evidencias aportadas; se atiende positivamente la solicitud a través del radicado SDM-OCI-131301 de fecha 04/09/2020, se cierra la acción y se excluye del  PM_x000a__x000a_08/07/2020: Seguimiento realizado por María Janneth Romero M:_x000a__x000a_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_x000a__x000a_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  _x000a_______________x000a_20/05/2020:  Seguimiento realizado por María Janneth Romero M:_x000a__x000a_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_x000a__x000a_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_x000a_La respuesta se da a través del radicado SDM-OCI-78694-2020 de fecha 20/05/2020_x000a____________________________________________x000a_06/04/2020: Seguimiento realizado por María Janneth Romero M:_x000a__x000a_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_x000a__x000a_De conformidad con el documento referenciado, el total de cajas con levantamiento de inventario del FDA corresponde a 41.601 del total de las 45,000 equivalente a un nivel de ejecución del 92%._x000a__x000a______________________x000a_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_x000a_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1"/>
    <n v="6"/>
    <n v="1"/>
  </r>
  <r>
    <s v="29-2017"/>
    <n v="1"/>
    <n v="2016"/>
    <s v="GESTIÓN ADMINISTRATIVA"/>
    <x v="1"/>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x v="1"/>
    <x v="1"/>
    <s v="Sonia Mireya Alfonso Muñoz - Edgar Romero Bohorquez - "/>
    <d v="2017-02-15T00:00:00"/>
    <x v="2"/>
    <d v="2020-09-07T00:00:00"/>
    <s v="Julie Andrea Martinez Mendez"/>
    <s v="07/09/2020 seguimiento realizado por Julie Andrea Martinez. No se recibio por parte del proceso el reporte mensual de esta actividad, se invita al proceso que debe  cumplir con  los procedimientos en los terminos establecidos._x000a__________x000a__x000a_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x v="0"/>
    <n v="4"/>
    <n v="0"/>
  </r>
  <r>
    <s v="68-2017"/>
    <n v="1"/>
    <n v="2017"/>
    <s v="GESTIÓN ADMINISTRATIVA"/>
    <x v="2"/>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3"/>
    <d v="2020-09-07T00:00:00"/>
    <s v="Julie Andrea Martinez Mendez"/>
    <s v="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5"/>
    <n v="1"/>
  </r>
  <r>
    <s v="115-2018"/>
    <n v="2"/>
    <n v="2018"/>
    <s v="GESTIÓN DE TRÁNSITO"/>
    <x v="3"/>
    <d v="2018-09-21T00:00:00"/>
    <s v="NO CONFORMIDAD No. 2_x000a_Se evidencia que los informes de ejecución de los Contratos 2017-1846 y 2017-1910,no se han subido en las plataformas de Secop I y Secop II."/>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x v="2"/>
    <x v="2"/>
    <s v="DIRECTOR (A)  DE CONTRATACION "/>
    <d v="2018-10-15T00:00:00"/>
    <x v="4"/>
    <d v="2020-09-08T00:00:00"/>
    <s v="Deicy Astrid Beltrán"/>
    <s v="Seguimiento realizado el 08/09/2020. _x000a_Pendiente de agendar mesa de trabajo por parte del Proceso.   _x000a_CONCLUSION: ACCION ABIERTA _x000a_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  _x000a__x000a__x000a__x000a__x000a_Seguimiento realizado el 07/07/2020_x000a_La dependencia no apora evidencia. Se recuerda que la acción se encuentra vencida desde el 31/03/2020 _x000a_ACCION ABIERTA_x000a__x000a_Seguimiento realizado el 08/06/2020_x000a_La dependencia no apora evidencia. Se recuerda que la acción se enceuntra vencida desde el 31/03/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2"/>
    <n v="1"/>
  </r>
  <r>
    <s v="130-2018"/>
    <n v="1"/>
    <n v="2018"/>
    <s v="GESTIÓN ADMINISTRATIVA"/>
    <x v="4"/>
    <d v="2018-10-22T00:00:00"/>
    <s v="Es importante que la entidad complete la totalidad de los instrumentos archivísticos requeridos por norma."/>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0"/>
    <x v="0"/>
    <s v="Sonia Mireya Alfonso Muñoz"/>
    <d v="2019-02-01T00:00:00"/>
    <x v="1"/>
    <d v="2020-09-04T00:00:00"/>
    <s v="María Janneth Romero M"/>
    <s v="04/09/2020: Seguimiento realizado por María Janneth Romero M:_x000a__x000a_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_x000a__x000a_Se precisa que el instrumento Modelo de Requisitos. fue presentado y aprobado a través del  Acta del Comité Interno de Archivo - Sesión 01 de 2020 (29/01/2020)_x000a________________________________________x000a_08/07/2020:  Seguimiento realizado por María Janneth Romero M:_x000a__x000a_Conforme la traza de la gestión adelantada por la 1A. LÍnea de Defensa en el II trimestre de la vigencia indicada a continuación, se mantiene  el nivel de ejecución así:_x000a__x000a_Modelo de Requisitos: Cumple 100%_x000a_Banco terminológico de series y subseries: Avance del 25%_x000a_Tablas de control de acceso a los documentos: Avance 50%_x000a__x000a_Lo anterior en razón a que si bien se aporta nueva evidencia del avance del entregable Banco Terminologico SDM, este aún es un documento borrador, por lo cual se manitene lo indicado en seguimientos anteriores de la OCI respecto a:_x000a__x000a_&quot;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quot;_x000a________________________________________________x000a__x000a_26/06/2020: Seguimiento realizado por María Janneth Romero M:_x000a__x000a_A través de radicado SDM-SA-86479-2020 de fecha 16/06/2020 de fecha 16/06/2020, la SA solicito la reprogramación de esta accion, con la siguiente justificación: &quot;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_x000a_elaboración Banco Terminológico y las Tablas de Control de acceso, sin embargo, dada la fecha de cierre, no_x000a_es posible contar con éstos para la fecha establecida.&quot;_x000a__x000a_Conforme lo anterior se atiende positivamente esta solicitud y se procede a ralizar el ajuste en el plan consolidado con corte junio de 2020 a publicarse en julio. (Radicado SDM-OCI- 93686-2020)_x000a__x000a_De igual manera se realizan las siguientes recomendaciones:_x000a_Teniendo en cuenta que esta reprogramación corresponde a la 4ª. realizada desde la formulación de la acción (2018); se recomienda al proceso adelantar de manera prioritaria la gestión que permita garantizar su ejecución dentro del nuevo plazo establecido. _x000a_Se recomienda para futuras ocasiones tener en cuenta los lineamientos establecidos en el Procedimiento para la Formulación y Seguimiento de Planes de Mejoramiento (Código: PV01- PR01 Versión: 2.0) cuando se trate de reprogramaciones por más de 2 ocasiones._x000a__x000a________________________________x000a_29/05/2020: Seguimiento realizado por María Janneth Romero M:_x000a__x000a_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quot;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quot;. Conforme la evidencia aportada y la valoración realizada por la OCI se cumple al 100% este componente de la acción, con lo cual de manera integral ésta tendría el siguiente comportamiento:_x000a__x000a_Modelo de Requisitos: Cumple 100%_x000a_Banco terminológico de series y subseries: Avance del 25%_x000a_Tablas de control de acceso a los documentos: Avance 50%_x000a_ _x000a_Ejecución Promedio: 58,33%_x000a_________________x000a_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4"/>
    <n v="0"/>
  </r>
  <r>
    <s v="132-2018"/>
    <n v="4"/>
    <n v="2018"/>
    <s v="GESTIÓN LEGAL Y CONTRACTUAL"/>
    <x v="5"/>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3"/>
    <x v="3"/>
    <s v="Jonny Leonardo Vasquez"/>
    <d v="2019-01-01T00:00:00"/>
    <x v="5"/>
    <d v="2020-09-04T00:00:00"/>
    <s v="María Janneth Romero M"/>
    <s v="04/09/220: Se aporta como evidencia las actas de las sesiones realizadas por la SGM con los supervisores de los contratos en los meses de abril, julio y octubre de 2019, asi como las convocatorias a través de las cuales se cita a reunión. Teniendo en cuenta que las evidencias aportadas para la accion 6 de este mismo hallazgo permiten evidenciar que se subsano lo observado en el informe de auditoria interna, se procede a cerrar la accion  y excluirla del PMP._x000a__x000a_No obstante se recomienda al proceso fortalecer la gestión documental sobre la ejecución de las acciones de mejora formuladas, por cuanto las actas de julio y octubre si bien demuestran los ejercicios que se hacen de manera trimestral, no permite evaluar con especificidad que en el desarrollo de la reunión se haya hecho seguimiento al avance de los reportes de ejecución de los procesos contracturales cargados en Secop II._x000a__________________________________x000a__x000a_08/07/2020: Si bien se aporta como evidencia la gestión adelantada respecto al cargue de los soportes de ejección de los contratos registrados a través de la Plataforma SIVICOF II en la vigencia 2019, se precisa que la acción establecida hace referencia a &quot;Realizar seguimientos trimestrales a la información de los contratos registrados en el SECOP II&quot;._x000a__x000a_Conforme lo anterior la evidencia no da cuenta de manera integral de la ejecución de la acción por lo cual no procede el cierre de la misma. De acuerdo a  lo anteriormente expuessto  y teniendo en cuenta que el vencimiento de la misma estaba previsto para noviembre de 2019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_x000a_____________________________________________x000a_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Teniendo en cuenta que la acción se venció en el mes de noviembre de 2019, se exhorta al proceso a priorizar su gestión conforme lo formulado y aportar las evidencias a la OCI de manera urgente._x000a__________________________________x000a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1"/>
    <n v="1"/>
    <n v="0"/>
  </r>
  <r>
    <s v="132-2018"/>
    <n v="6"/>
    <n v="2018"/>
    <s v="GESTIÓN LEGAL Y CONTRACTUAL"/>
    <x v="5"/>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3"/>
    <x v="3"/>
    <s v="Jonny Leonardo Vasquez"/>
    <d v="2019-01-01T00:00:00"/>
    <x v="5"/>
    <d v="2020-09-04T00:00:00"/>
    <s v="María Janneth Romero M"/>
    <s v="04/09/2020: De conformidad con la evidencia aportada ( Capturas de pantalla como evidencia del cargue de informes de gestión de cada contrato y Lista de verificación de contratos, con las respectivas observaciones por cada contrato), se observa que la SGM dio cumplimiento a la acción formulada y se exorta para seguir aplicando estos controles, de tal manera que se garantice que este tipo de situaciones no se vuelvan a presentar._x000a_________________________x000a__x000a_08/07/2020: La evidencia aportada corresponde a los pantallazos de la plataforma SECOOP II, de  8 contratos relacionados en la Base Actualización Contratos SGM (284, 309, 1484, 1800, 1811,  1822, 1835, 1859, 1862) vigencia 2019. No obstante estos soportes no permite evaluar de manera integral si los pagos reportados son todos los pactados en las condiciones contractuales de cada uno de ellos, por lo que se solicita al proceso fortalecer la gestión documental de la ejecución de la acción de tal manera que se evidencie la subsanación de lo observado por el equipo auditor en su informe de auditoría y aportarlos de manera inmediata a la OCI para evaluar el cierre en julio. _x000a_________________________________________________x000a_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1"/>
    <n v="1"/>
    <n v="0"/>
  </r>
  <r>
    <s v="138-2018"/>
    <n v="1"/>
    <n v="2018"/>
    <s v="GESTIÓN LEGAL Y CONTRACTUAL"/>
    <x v="5"/>
    <d v="2018-11-14T00:00:00"/>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x v="2"/>
    <x v="2"/>
    <s v="DIRECTOR (A)  DE CONTRATACION "/>
    <d v="2019-01-01T00:00:00"/>
    <x v="4"/>
    <d v="2020-09-08T00:00:00"/>
    <s v="Deicy Astrid Beltrán"/>
    <s v="Seguimiento realizado el 08/09/2020. _x000a_Pendiente de agendar mesa de trabajo por parte del Proces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_x000a_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2"/>
    <n v="0"/>
  </r>
  <r>
    <s v="014-2019"/>
    <n v="1"/>
    <n v="2019"/>
    <s v="SERVICIO AL CIUDADANO"/>
    <x v="6"/>
    <d v="2018-11-14T00:00:00"/>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x v="4"/>
    <x v="4"/>
    <s v=" "/>
    <d v="2019-01-23T00:00:00"/>
    <x v="2"/>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
    <x v="0"/>
    <n v="2"/>
    <n v="0"/>
  </r>
  <r>
    <s v="015-2019"/>
    <n v="1"/>
    <n v="2019"/>
    <s v="SERVICIO AL CIUDADANO"/>
    <x v="6"/>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x v="4"/>
    <x v="4"/>
    <s v=" "/>
    <d v="2019-01-23T00:00:00"/>
    <x v="2"/>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0"/>
    <n v="2"/>
    <n v="0"/>
  </r>
  <r>
    <s v="015-2019"/>
    <n v="4"/>
    <n v="2019"/>
    <s v="SERVICIO AL CIUDADANO"/>
    <x v="6"/>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x v="4"/>
    <x v="4"/>
    <s v=" "/>
    <d v="2019-01-23T00:00:00"/>
    <x v="6"/>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0"/>
    <n v="2"/>
    <n v="0"/>
  </r>
  <r>
    <s v="022-2019"/>
    <n v="1"/>
    <n v="2019"/>
    <s v="GESTIÓN ADMINISTRATIVA"/>
    <x v="7"/>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x v="0"/>
    <x v="0"/>
    <s v="Sonia Mireya Alfonso Muñoz"/>
    <d v="2019-02-01T00:00:00"/>
    <x v="3"/>
    <d v="2020-09-07T00:00:00"/>
    <s v="Julie Andrea Martinez Mendez"/>
    <s v="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2"/>
    <n v="1"/>
  </r>
  <r>
    <s v="029-2019"/>
    <n v="3"/>
    <n v="2019"/>
    <s v="GESTIÓN JURÍDICA"/>
    <x v="8"/>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x v="2"/>
    <x v="2"/>
    <s v="DIRECTOR (A)  DE CONTRATACION "/>
    <d v="2019-04-30T00:00:00"/>
    <x v="7"/>
    <d v="2020-09-08T00:00:00"/>
    <s v="Deicy Astrid Beltrán"/>
    <s v="Seguimiento realizado el 08/09/2020. _x000a_Pendiente que el proceso aporte analisis de causas para proceder a  verificar la solicitud realizada, el mes pasad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0"/>
    <n v="0"/>
  </r>
  <r>
    <s v="030-2019"/>
    <n v="5"/>
    <n v="2019"/>
    <s v="GESTIÓN JURÍDICA"/>
    <x v="8"/>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1"/>
    <x v="2"/>
    <x v="2"/>
    <s v="DIRECTOR (A)  DE CONTRATACION "/>
    <d v="2019-04-30T00:00:00"/>
    <x v="8"/>
    <d v="2020-09-08T00:00:00"/>
    <s v="Deicy Astrid Beltrán"/>
    <s v="Seguimiento realizado el 08/09/2020. _x000a_Accion en ejecución.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_x000a_En consecuencia, la fecha de cumplimiento de la acción queda establecida para el día 31/12/2020, pero la meta es del 100%.   _x000a_RECOMENDACION: REPROGRAMADA _x000a__x000a__x000a__x000a_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x v="0"/>
    <n v="1"/>
    <n v="0"/>
  </r>
  <r>
    <s v="040-2019"/>
    <n v="1"/>
    <n v="2019"/>
    <s v="GESTIÓN ADMINISTRATIVA - GESTIÓN DE TICS"/>
    <x v="9"/>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x v="5"/>
    <x v="5"/>
    <s v="SONIA MYREYA  ALFONSO MUÑOZ / ALEJANDRO FORERO GUZMAN"/>
    <d v="2019-05-15T00:00:00"/>
    <x v="9"/>
    <d v="2020-08-18T00:00:00"/>
    <s v="Omar Alfredo Sánchez"/>
    <s v="18/08/2020: La SA remite alcance a solicitud de cierre de acciones_SDM SA 104539, adjuntando las evidencias pendientes para el cierre. Se encuentra concordancia y se cierra la acción._x000a_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1"/>
    <n v="1"/>
    <n v="0"/>
  </r>
  <r>
    <s v="040-2019"/>
    <n v="2"/>
    <n v="2019"/>
    <s v="GESTIÓN ADMINISTRATIVA - GESTIÓN DE TICS"/>
    <x v="9"/>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x v="5"/>
    <x v="5"/>
    <s v="SONIA MYREYA  ALFONSO MUÑOZ / ALEJANDRO FORERO GUZMAN"/>
    <d v="2019-05-15T00:00:00"/>
    <x v="9"/>
    <d v="2020-08-18T00:00:00"/>
    <s v="Omar Alfredo Sánchez"/>
    <s v="18/08/2020: La SA remite alcance a solicitud de cierre de acciones_SDM SA 104539, adjuntando las evidencias pendientes para el cierre. Se encuentra concordancia y se cierra la acción._x000a_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1"/>
    <n v="1"/>
    <n v="0"/>
  </r>
  <r>
    <s v="061-2019"/>
    <n v="1"/>
    <n v="2019"/>
    <s v="GESTIÓN ADMINISTRATIVA"/>
    <x v="10"/>
    <d v="2019-07-11T00:00:00"/>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x v="0"/>
    <x v="0"/>
    <s v="Subdirectora Administrativa"/>
    <d v="2019-07-18T00:00:00"/>
    <x v="9"/>
    <d v="2020-09-07T00:00:00"/>
    <s v="Julie Andrea Martinez Mendez"/>
    <s v="07/09/2020 seguimiento realizado por Julie Andrea Martinez. No se recibio por parte del proceso el reporte mensual de esta actividad, se invita al proceso que debe  cumplir con  los procedimientos en los terminos establecidos._x000a______x000a_23/05 /2020 seguimiento realizado por carlos arturo serrano avila , mediante memorando No. SDM-SA 267330   la Subdirección Administrativa solicitó reprogramacion para el 30 junio de 2020 _x000a_8/1/2020 seguimiento realizado por carlos arturo serrano avila , mediante memorando No. SDM-SA 267330   la Subdirección Administrativa solicitó reprogramacion para el 30 junio de 2020 "/>
    <x v="0"/>
    <n v="1"/>
    <n v="0"/>
  </r>
  <r>
    <s v="001-2020"/>
    <n v="1"/>
    <n v="2020"/>
    <s v="GESTIÓN JURÍDICA"/>
    <x v="11"/>
    <d v="2019-10-03T00:00:00"/>
    <s v="NC 2 Revisado el Manual de Contratación Version 1,0 de fecha 18 de febrero de 2019, se observo incumplimiento de paragrafos 2° del articulo 4.3.1.1"/>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x v="2"/>
    <x v="2"/>
    <s v="DIRECTOR (A)  DE CONTRATACION "/>
    <d v="2019-12-30T00:00:00"/>
    <x v="2"/>
    <d v="2020-09-08T00:00:00"/>
    <s v="Deicy Astrid Beltrán"/>
    <s v="Seguimiento realizado el 08/09/2020. _x000a_Accion en ejecución.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La Oficina de Control interno, teniendo en cuenta que la dependencia ha avanzado en la ejecución de la acción, accede a la solicitud, en consecuencia, la fecha de vencimiento queda para el día 30/09/2020.    _x000a_RECOMENDACION: REPROGRAMADA _x000a__x000a_Seguimiento realizado el 07/07/2020_x000a_La dependencia remite evidencias que se  encuentra realizando los ajustes a todo el manual de contratación._x000a_La  OCI,  evidencia gestión por parte de la dependencia, es importante determinar que la acción en la actualidad se encuentra vencida por lo tanto se requiere que la misma sea reprogramada. _x000a_CONCLUSION: Accion abierta y plazo de ejecución vencido. _x000a_ _x000a__x000a__x000a_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x v="0"/>
    <n v="1"/>
    <n v="0"/>
  </r>
  <r>
    <s v="002-2020"/>
    <n v="1"/>
    <n v="2020"/>
    <s v="GESTIÓN JURÍDICA"/>
    <x v="11"/>
    <d v="2019-10-03T00:00:00"/>
    <s v="NC 3 Revisado el Manual de Contratación Version 1,0 de fecha 18 de febrero de 2019, y el articulo 11 de la Ley 1150 de 2017 se observo la posible perdida de competencia por parte de la SDM para liquidar los contratos, 2015-13737 y 2016/09"/>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DIRECTOR (A)  DE CONTRATACION "/>
    <d v="2019-12-30T00:00:00"/>
    <x v="4"/>
    <d v="2020-09-08T00:00:00"/>
    <s v="Deicy Astrid Beltrán"/>
    <s v="Seguimiento realizado el 08/09/2020_x000a_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_x000a_CONCLUSION: ACCION ABIERTA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_x000a_ACCION ABIERTA_x000a__x000a_Seguimiento realizado el 08/05/2020_x000a_Dada la coyuntura del COVID.19, la evidencia que soporta el cumplimiento de la acción, queda pendiente de revisión por parte de la OCI  en las instalaciones de la SDMA._x000a_ACCION ABIERTA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x v="0"/>
    <n v="0"/>
    <n v="0"/>
  </r>
  <r>
    <s v="003-2020"/>
    <n v="1"/>
    <n v="2020"/>
    <s v="GESTIÓN JURÍDICA"/>
    <x v="11"/>
    <d v="2019-10-03T00:00:00"/>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DIRECTOR (A)  DE CONTRATACION "/>
    <d v="2019-12-30T00:00:00"/>
    <x v="4"/>
    <d v="2020-09-08T00:00:00"/>
    <s v="Deicy Astrid Beltrán"/>
    <s v="Seguimiento realizado el 08/09/2020_x000a_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_x000a_CONCLUSION: ACCION ABIERTA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x v="0"/>
    <n v="0"/>
    <n v="0"/>
  </r>
  <r>
    <s v="004-2020"/>
    <n v="1"/>
    <n v="2020"/>
    <s v="GESTIÓN JURÍDICA"/>
    <x v="11"/>
    <d v="2019-10-03T00:00:00"/>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x v="2"/>
    <x v="2"/>
    <s v="DIRECTOR (A)  DE CONTRATACION "/>
    <d v="2019-12-30T00:00:00"/>
    <x v="4"/>
    <d v="2020-09-08T00:00:00"/>
    <s v="Deicy Astrid Beltrán"/>
    <s v="Seguimiento realizado el 08/09/2020. _x000a_Dada la coyuntura del COVID.19, la evidencia que soporta el cumplimiento de la acción, queda pendiente de revisión por parte de la OCI  en las instalaciones de la SDM._x000a_CONCLUSION: ACCION ABIERTA 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x v="0"/>
    <n v="0"/>
    <n v="0"/>
  </r>
  <r>
    <s v="005-2020"/>
    <n v="2"/>
    <n v="2020"/>
    <s v="GESTIÓN JURÍDICA"/>
    <x v="11"/>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x v="2"/>
    <x v="2"/>
    <s v="DIRECTOR (A)  DE CONTRATACION "/>
    <d v="2019-12-30T00:00:00"/>
    <x v="4"/>
    <d v="2020-09-08T00:00:00"/>
    <s v="Deicy Astrid Beltrán"/>
    <s v="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0"/>
    <n v="0"/>
  </r>
  <r>
    <s v="006-2020"/>
    <n v="1"/>
    <n v="2020"/>
    <s v="GESTIÓN JURÍDICA"/>
    <x v="12"/>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x v="2"/>
    <x v="6"/>
    <s v="DIRECTOR DE REPRESENTACION JUDICIAL"/>
    <d v="2020-02-10T00:00:00"/>
    <x v="8"/>
    <d v="2020-09-08T00:00:00"/>
    <s v="Deicy Astrid Beltrán"/>
    <s v="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x v="0"/>
    <n v="0"/>
    <n v="0"/>
  </r>
  <r>
    <s v="007-2020"/>
    <n v="2"/>
    <n v="2020"/>
    <s v="GESTIÓN JURÍDICA"/>
    <x v="12"/>
    <d v="2019-11-13T00:00:00"/>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x v="2"/>
    <x v="6"/>
    <s v="DIRECTOR DE REPRESENTACION JUDICIAL"/>
    <d v="2020-02-10T00:00:00"/>
    <x v="2"/>
    <d v="2020-09-08T00:00:00"/>
    <s v="Deicy Astrid Beltrán"/>
    <s v="Seguimiento realizado el 08/09/2020. _x000a_Acción en ejecución _x000a_CONCLUSION: ACCION ABIERTA _x000a__x000a_Seguimiento realizado el 10/08/2020_x000a__x000a_La Dirección  mediante radicado SGJ-DRJ- 113429 -2020, solicita la reprogramación del hallazgo  007-2020 _x000a_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_x000a_REPROGRAMADA- ACCION ABIERTA_x000a_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x v="0"/>
    <n v="1"/>
    <n v="0"/>
  </r>
  <r>
    <s v="008-2020"/>
    <n v="1"/>
    <n v="2020"/>
    <s v="GESTIÓN JURÍDICA"/>
    <x v="12"/>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x v="2"/>
    <x v="6"/>
    <s v="DIRECTOR DE REPRESENTACION JUDICIAL"/>
    <d v="2020-02-10T00:00:00"/>
    <x v="2"/>
    <d v="2020-09-08T00:00:00"/>
    <s v="Deicy Astrid Beltrán"/>
    <s v="Seguimiento realizado el 08/09/2020. _x000a_Acción en ejecución _x000a_CONCLUSION: ACCION ABIERTA _x000a__x000a_Seguimiento realizado el 10/08/2020_x000a__x000a_La Dirección  mediante radicado SGJ-DRJ- 116035 -2020, solicita la reprogramación del hallazgo  008-2020 acción 1_x000a_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_x000a_REPROGRAMADA- ACCION ABIERTA_x000a__x000a__x000a_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ON: Accion abierta  _x000a__x000a__x000a_Conclusión: Se evidencia avance en el cumplimiento del indicador y la  acción propuesta._x000a__x000a__x000a_Seguimiento realizado el 08/06/2020_x000a_Acción en ejecución. 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x v="0"/>
    <n v="1"/>
    <n v="0"/>
  </r>
  <r>
    <s v="008-2020"/>
    <n v="2"/>
    <n v="2020"/>
    <s v="GESTIÓN JURÍDICA"/>
    <x v="12"/>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x v="2"/>
    <x v="6"/>
    <s v="DIRECTOR DE REPRESENTACION JUDICIAL"/>
    <d v="2020-02-10T00:00:00"/>
    <x v="8"/>
    <d v="2020-09-08T00:00:00"/>
    <s v="Deicy Astrid Beltrán"/>
    <s v="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x v="0"/>
    <n v="0"/>
    <n v="0"/>
  </r>
  <r>
    <s v="009-2020"/>
    <n v="1"/>
    <n v="2020"/>
    <s v="GESTIÓN JURÍDICA"/>
    <x v="12"/>
    <d v="2019-11-13T00:00:00"/>
    <s v="Incumplimiento a lo establecido en el articulo 2.2.4.3.1.2.12 del Decreto 1069 de 2015"/>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x v="2"/>
    <x v="6"/>
    <s v="DIRECTOR DE REPRESENTACION JUDICIAL"/>
    <d v="2020-02-10T00:00:00"/>
    <x v="10"/>
    <d v="2020-09-08T00:00:00"/>
    <s v="Deicy Astrid Beltrán"/>
    <s v="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_x000a_Conclusión: Se evidencia avance en el cumplimiento del indicador y la acción propuesta.  ACCION ABIERTA_x000a__x000a__x000a_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x v="0"/>
    <n v="0"/>
    <n v="0"/>
  </r>
  <r>
    <s v="010-2020"/>
    <n v="2"/>
    <n v="2020"/>
    <s v="GESTIÓN JURÍDICA"/>
    <x v="12"/>
    <d v="2019-11-13T00:00:00"/>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x v="2"/>
    <x v="6"/>
    <s v="DIRECTOR DE REPRESENTACION JUDICIAL"/>
    <d v="2020-02-10T00:00:00"/>
    <x v="8"/>
    <d v="2020-09-08T00:00:00"/>
    <s v="Deicy Astrid Beltrán"/>
    <s v="Seguimiento realizado el 08/09/2020. _x000a_Acción en ejecución _x000a_CONCLUSION: ACCION ABIERTA _x000a__x000a_Seguimiento realizado el 10/08/2020_x000a_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_x000a_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x v="0"/>
    <n v="0"/>
    <n v="0"/>
  </r>
  <r>
    <s v="011-2020"/>
    <n v="3"/>
    <n v="2020"/>
    <s v="DIRECCIONAMIENTO ESTRATÉGICO"/>
    <x v="13"/>
    <d v="2019-12-23T00:00:00"/>
    <s v="Se observa mapa de riesgos, este tiene un marco general frente a la corrupción. Es importante enfocar la tipología de soborno acorde a la norma, antisoborno."/>
    <s v="Incumplimiento del requisito 4.2  de la NTC ISO 37001:2016 "/>
    <s v="Falta incluir los fundamentos de la metodología de prevención de riesgo de soborno con la metodología actual de gestión del riesgo aplicada en la entidad"/>
    <s v="Realizar seguimiento  a la implementación de la metodología actualizada."/>
    <s v="Acción Correctiva"/>
    <s v="Seguimientos realizados"/>
    <n v="1"/>
    <x v="6"/>
    <x v="7"/>
    <s v="Julieth Rojas Betancour"/>
    <d v="2020-05-01T00:00:00"/>
    <x v="1"/>
    <d v="2020-08-27T00:00:00"/>
    <s v="Vieinery Piza Olarte"/>
    <s v="27/08/2020: El proceso aporta como evidencia : El 13/08/2020 se remitió correo para los responsables de los controles en la matriz de riesgos de soborno con el fin de realizar seguimiento a la metodología establecida a través del monitoreo con corte a agosto de 2020. (1ra. línea de defensa).  El proceso publica el monitoreo del mapa de riesgos de soborno Versión 1.0 con corte al 31/08/2020, el cual puede consultarse en la web en la ruta:  https://www.movilidadbogota.gov.co/web/transparencia y en la intranet en la ruta:  https://intranetmovilidad.movilidadbogota.gov.co/intranet/Gestión%20de%20los%20Riesgos.  Con lo anterior se evidencia la gestión realizada por la OAPI, con el fin de subsanar la situación encontrada en auditoría interna del Sistema de Gestión Antisoborno. El proceso anexa el monitoreo del mapa de riesgos de soborno Versión 1.0 con corte al 31 de agosto-2020. (Ver Anexo 1).por lo cual no se procede a realizar el cierre de la misma.  RECOMENDACION: Cerrar la acción y excluirla del PMP. "/>
    <x v="1"/>
    <n v="0"/>
    <n v="0"/>
  </r>
  <r>
    <s v="013-2020"/>
    <n v="1"/>
    <n v="2020"/>
    <s v="GESTIÓN DE TRÁNSITO Y CONTROL DE TRÁNSITO Y TRANSPORTE"/>
    <x v="14"/>
    <d v="2020-03-11T00:00:00"/>
    <s v="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ha definido el procedimiento con responsables de diferentes dependencias para el desarrollo de las auditorías en seguridad vial."/>
    <s v="Formular, publicar y socializar el procedimiento para el desarrollo de las auditorias de seguridad vial, conforme a lo establecido en el lineamiento técnico de seguridad vial"/>
    <s v="Acción Correctiva"/>
    <s v="Procedimiento actualizado y socializado"/>
    <n v="1"/>
    <x v="3"/>
    <x v="8"/>
    <s v="Rafael Alberto Gonzalez Rodríguez"/>
    <d v="2020-03-18T00:00:00"/>
    <x v="11"/>
    <d v="2020-09-07T00:00:00"/>
    <s v="María Janneth Romero M"/>
    <s v="07/09/2020: Si bien se aporta como evidencia la gestión realizada por el proceso (Correos electrónicos de envío a revisión y procedimiento y formatos para el desarrollo de las Auditorías en seguridad vial), y se indica en la justificación que &quot;Estos documentos se remitieron para revisión de la Oficina Asesora de Planeación Institucional, recibiendo observaciones y remitiendo para nueva revisión&quot;_x000a__x000a_Se evidencia que la gestión adelantada se encuentra fuera de los terminos establecidos para la ejecución de la acción y aun asi no se esta cumpliendo, por lo que se solicita al proceso dar prioridad en la ejecución de lo formulado._x000a_______________________________________x000a_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_x000a__x000a_04/05/2020: No se aporta evidencia del avance en la ejecución de esta accion, por lo que se recomienda documentar de manera integral la gestión realizada en cumplimiento de lo formulado; lo anterior teniendo en cuenta que el plazo de terminación es en mayo."/>
    <x v="0"/>
    <n v="0"/>
    <n v="0"/>
  </r>
  <r>
    <s v="014-2020"/>
    <n v="1"/>
    <n v="2020"/>
    <s v="GESTIÓN DE TRÁNSITO Y CONTROL DE TRÁNSITO Y TRANSPORTE"/>
    <x v="14"/>
    <d v="2020-03-11T00:00:00"/>
    <s v="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definió procedimiento conforme a los requerimientos establecidos por el Lineamientos Técnicos en Seguridad Vial -Auditorias de Seguridad Vial Versión 1.0 de 21-06-2019 Numeral 6.3 monitooreo."/>
    <s v="Formular, publicar y socializar el procedimiento para el desarrollo de las auditorias de seguridad vial, conforme a lo establecido en el lineamiento técnico de seguridad vial"/>
    <s v="Acción Correctiva"/>
    <s v="Procedimiento actualizado y socializado"/>
    <n v="1"/>
    <x v="3"/>
    <x v="8"/>
    <s v="Rafael Alberto Gonzalez Rodríguez"/>
    <d v="2020-03-18T00:00:00"/>
    <x v="11"/>
    <d v="2020-09-07T00:00:00"/>
    <s v="María Janneth Romero M"/>
    <s v="07/09/2020: Si bien se aporta como evidencia la gestión realizada por el proceso (Correos electrónicos de envío a revisión y procedimiento y formatos para el desarrollo de las Auditorías en seguridad vial), y se indica en la justificación que &quot;Estos documentos se remitieron para revisión de la Oficina Asesora de Planeación Institucional, recibiendo observaciones y remitiendo para nueva revisión&quot;_x000a__x000a_Se evidencia que la gestión adelantada se encuentra fuera de los terminos establecidos para la ejecución de la acción y aun asi no se esta cumpliendo, por lo que se solicita al proceso dar prioridad en la ejecución de lo formulado._x000a_______________________________________x000a_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_x000a__x000a_04/05/2020: No se aporta evidencia del avance en la ejecución de esta accion, por lo que se recomienda documentar de manera integral la gestión realizada en cumplimiento de lo formulado; lo anterior teniendo en cuenta que el plazo de terminación es en mayo."/>
    <x v="0"/>
    <n v="0"/>
    <n v="0"/>
  </r>
  <r>
    <s v="016-2020"/>
    <n v="1"/>
    <n v="2020"/>
    <s v="PLANEACIÓN DE TRANSPORTE E INFRAESTRUCTURA"/>
    <x v="15"/>
    <d v="2020-03-31T00:00:00"/>
    <s v="Se evidencia que los procedimientos de Estudios de Tránsito EDAU y Estudios de Tránsito IDU publicados en la intranet, tiene una codificación del proceso errónea."/>
    <s v="Aplicación de los documentos desactualizados._x000a_ "/>
    <s v="Por desconocimiento no se estableció la adecuada codificación del proceso en los procedimientos mencionados en la descripción del hallazgo"/>
    <s v="Corregir la codificación correspondiente de  los siguientes procedimientos PM01-PR02 Revisión de Estudios de Tránsito (ET) del Instituto de Desarrollo Urbano (IDU)  y PM01-PR03 Revisión y aprobación de estudios de tránsito (ET), de demanda y de atención de usuarios (EDAU)"/>
    <s v="Corrección"/>
    <s v="Número de procedimientos actualizados / Total de procedimientos programados a actualizar_x000a__x000a__x000a_Actualizar 2 procedimientos "/>
    <n v="1"/>
    <x v="7"/>
    <x v="9"/>
    <s v="_x000a_Sebastián Velásquez Gallón_x000a_John Alexander González Mendoza_x000a__x000a_Equipo Técnico"/>
    <d v="2020-03-27T00:00:00"/>
    <x v="1"/>
    <d v="2020-09-02T00:00:00"/>
    <s v="Aida Nelly Linares"/>
    <s v="En seguimiento efectuado el día 02-09-2020, la OCI evidencio el cumplimiento de la acción propuesta, se aporta como evidencia los soportes de la actualización de los siguientes procedimientos:_x000a_• PM01-PR02 Revisión Estudios de Tránsito para el Distrito versión 2.0 de 27-07-2020 publicado en la Intranet _x000a_• PM01-PR03 Revisión y aprobación de estudios de tránsito (ET) de Demanda y Atención de Usuarios (EDAU). version-2.0 de 27-07-2020 publicado en la Intranet_x000a_• Correo electrónico del 29 de Julio de 2020, socialización la actualización del procedimiento mencionados anterior _x000a__x000a_"/>
    <x v="1"/>
    <n v="0"/>
    <n v="0"/>
  </r>
  <r>
    <s v="017-2020"/>
    <n v="1"/>
    <n v="2020"/>
    <s v="PLANEACIÓN DE TRANSPORTE E INFRAESTRUCTURA"/>
    <x v="15"/>
    <d v="2020-03-31T00:00:00"/>
    <s v="Falta de apropiación del Modelo Integrado de Planeación y Gestión (MIPG) de los servidores del proceso de Planeación de Transporte e Infraestructura."/>
    <s v="inadecuada gestión en el desarrollo del proceso para el cumplimiento de los objetivos y metas propuestas."/>
    <s v="Debilidad en el conocimiento en el MIPG"/>
    <s v="Socialización del Modelo Integrado de Planeación y Gestión (MIPG) y sus dimensiones a los servidores de la Dirección de Planeación de la Movilidad y sus subdirecciones que la componen"/>
    <s v="Acción Correctiva"/>
    <s v="Número de funcionarios socializados del procesos/ Total de funcionarios programados"/>
    <n v="0.9"/>
    <x v="7"/>
    <x v="9"/>
    <s v="Sebastián Velásquez Gallón_x000a_Claudia Janneth Mercado Velandia_x000a_Ana Milena Gómez Guzmán_x000a_Deyanira Ávila Moreno _x000a_John Alexander González Mendoza_x000a__x000a__x000a_Equipo Técnico"/>
    <d v="2020-03-27T00:00:00"/>
    <x v="2"/>
    <m/>
    <m/>
    <m/>
    <x v="0"/>
    <n v="0"/>
    <n v="0"/>
  </r>
  <r>
    <s v="018-2020"/>
    <n v="1"/>
    <n v="2020"/>
    <s v="PLANEACIÓN DE TRANSPORTE E INFRAESTRUCTURA"/>
    <x v="15"/>
    <d v="2020-03-31T00:00:00"/>
    <s v="Falta de conocimiento por parte los servidores en el avance de los proyectos estratégicos "/>
    <s v="Indebida información del avance de los proyectos estratégicos "/>
    <s v="Falta de  conocimiento de los proyectos estratégicos "/>
    <s v="Realizar 2 socializaciones a los funcionarios y contratistas sobre el avance de los proyectos estratégicos que le competen a las Dirección de Planeación de la Movilidad y sus subdirecciones"/>
    <s v="Acción Correctiva"/>
    <s v="Número de socializaciones realizadas sobre el avance de los proyectos estratégicos"/>
    <n v="1"/>
    <x v="7"/>
    <x v="9"/>
    <s v="Sebastián Velásquez Gallón_x000a_Claudia Janneth Mercado Velandia_x000a_Ana Milena Gómez Guzmán_x000a_Deyanira Ávila Moreno _x000a_John Alexander González Mendoza_x000a__x000a__x000a_Equipo Técnico"/>
    <d v="2020-03-27T00:00:00"/>
    <x v="3"/>
    <m/>
    <m/>
    <m/>
    <x v="0"/>
    <n v="0"/>
    <n v="0"/>
  </r>
  <r>
    <s v="019-2020"/>
    <n v="1"/>
    <n v="2020"/>
    <s v="PLANEACIÓN DE TRANSPORTE E INFRAESTRUCTURA"/>
    <x v="16"/>
    <d v="2020-03-31T00:00:00"/>
    <s v="No se evidencia criterios para llevar un registro de firmas para identificar claramente quienes aprueban los documentos"/>
    <s v="Falta de control en el registro de las firmas de los funcionarios que aprueban los respectivos conceptos e informes de las dependencias "/>
    <s v="Falta de conocimiento para llevar un registro de firmas  "/>
    <s v="Implementar un formato con la Firma y Visto Bueno de cada funcionario que aprueba, revisa y proyecta los documentos realizados en el proceso de Planeación de Transporte e Infraestructura "/>
    <s v="Acción Correctiva"/>
    <s v="Formato con el registro de firmas de los funcionarios implementado"/>
    <n v="1"/>
    <x v="7"/>
    <x v="9"/>
    <s v="Sebastián Velásquez Gallón_x000a_Claudia Janneth Mercado Velandia_x000a_Ana Milena Gómez Guzmán_x000a_Deyanira Ávila Moreno _x000a_John Alexander González Mendoza_x000a__x000a__x000a_Equipo Técnico"/>
    <d v="2020-03-27T00:00:00"/>
    <x v="2"/>
    <m/>
    <m/>
    <m/>
    <x v="0"/>
    <n v="0"/>
    <n v="0"/>
  </r>
  <r>
    <s v="020-2020"/>
    <n v="1"/>
    <n v="2020"/>
    <s v="INTELIGENCIA PARA LA MOVILIDAD"/>
    <x v="17"/>
    <d v="2020-04-13T00:00:00"/>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ar, actualizar y socializar (Incluyendo tips en comunicación interna) los procedimientos de la DIM PE04-PR01, PE04-PR02 y PE04-PR03."/>
    <s v="Acción Correctiva"/>
    <s v="Procedimientos (PE04-PR01, PE04-PR02 y PE04-PR03) de la DIM revisados, actualizados y socializados /Procedimientos evaluados a la DIM"/>
    <n v="1"/>
    <x v="7"/>
    <x v="10"/>
    <s v="Lina Marcela Quiñones"/>
    <d v="2020-05-04T00:00:00"/>
    <x v="2"/>
    <m/>
    <m/>
    <m/>
    <x v="0"/>
    <n v="0"/>
    <n v="0"/>
  </r>
  <r>
    <s v="020-2020"/>
    <n v="2"/>
    <n v="2020"/>
    <s v="INTELIGENCIA PARA LA MOVILIDAD"/>
    <x v="17"/>
    <d v="2020-04-13T00:00:00"/>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ión trimestral de los procedimientos de la DIM, frente al desarrollo de las actividades que se adelantan en tiempo real en la Dirección."/>
    <s v="Acción Correctiva"/>
    <s v="Seguimiento a los procedimientos (PE04-PR01, PE04-PR02 y PE04-PR03) de la DIM efectuados/ Seguimiento a los procedimientos (PE04-PR01, PE04-PR02 y PE04-PR03) de la DIM programados"/>
    <n v="1"/>
    <x v="7"/>
    <x v="10"/>
    <s v="Lina Marcela Quiñones"/>
    <d v="2020-12-15T00:00:00"/>
    <x v="8"/>
    <m/>
    <m/>
    <m/>
    <x v="0"/>
    <n v="0"/>
    <n v="0"/>
  </r>
  <r>
    <s v="021-2020"/>
    <n v="2"/>
    <n v="2020"/>
    <s v="INTELIGENCIA PARA LA MOVILIDAD"/>
    <x v="17"/>
    <d v="2020-04-13T00:00:00"/>
    <s v="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_x000a__x000a_Lo anterior en concordancia con la norma ISO/IEC 27000 referente a la seguridad de la información: Preservación de la confidencialidad, integralidad, y disponibilidad de la información."/>
    <s v="6: Manipulación de información pública que favorezca intereses particulares  o beneficie a terceros"/>
    <s v="Deficiencia en la revisión y actualización periódica de la información de las bases de datos que genera la DIM en el desarrollo de sus productos. "/>
    <s v="Revisión trimestral de las bases de datos que genera la DIM en el desarrollo de sus productos. "/>
    <s v="Acción Correctiva"/>
    <s v="Seguimiento a las bases de datos de Estudios y Modelos de la DIM efectuados/ Seguimiento a las bases de datos de la DIM programados"/>
    <n v="2"/>
    <x v="7"/>
    <x v="10"/>
    <s v="Lina Marcela Quiñones"/>
    <d v="2020-09-30T00:00:00"/>
    <x v="8"/>
    <m/>
    <m/>
    <m/>
    <x v="0"/>
    <n v="0"/>
    <n v="0"/>
  </r>
  <r>
    <s v="023-2020"/>
    <n v="2"/>
    <n v="2020"/>
    <s v="INTELIGENCIA PARA LA MOVILIDAD"/>
    <x v="17"/>
    <d v="2020-04-13T00:00:00"/>
    <s v="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
    <s v="6: Manipulación de información pública que favorezca intereses particulares  o beneficie a terceros"/>
    <s v="Deficiencia en la revisión y seguimiento a la respuesta oportuna de los PQRSD de la DIM.  "/>
    <s v="Realizar seguimiento semanal a los PQRSD asignados a la DIM."/>
    <s v="Acción Correctiva"/>
    <s v="No. De seguimientos efectuados a los PQRSD/ No. De seguimientos programados a los PQRSD  "/>
    <n v="1"/>
    <x v="7"/>
    <x v="10"/>
    <s v="Lina Marcela Quiñones"/>
    <d v="2020-05-08T00:00:00"/>
    <x v="8"/>
    <m/>
    <m/>
    <m/>
    <x v="0"/>
    <n v="0"/>
    <n v="0"/>
  </r>
  <r>
    <s v="024-2020"/>
    <n v="2"/>
    <n v="2020"/>
    <s v="INTELIGENCIA PARA LA MOVILIDAD"/>
    <x v="17"/>
    <d v="2020-04-13T00:00:00"/>
    <s v="NC 05: Se evidenció incumplimiento parcial de la Ley 594 de 2000 en concordancia con el Acuerdo 42 de 2002 Archivo General de la Nación, toda vez que la organización de los archivos de gestión no está conforme a lo estipulado por la ley. "/>
    <s v="6: Manipulación de información pública que favorezca intereses particulares  o beneficie a terceros"/>
    <s v="Deficiencia en la revisión y seguimiento a la organización de los archivos de gestión de acuerdo a lo establecido en la normatividad vigente. "/>
    <s v="Organizar los archivos de gestión de acuerdo al plan de trabajo establecido y a su TRD correspondiente."/>
    <s v="Acción Correctiva"/>
    <s v="Archivo organizado de acuerdo al Plan de Trabajo establecido."/>
    <n v="1"/>
    <x v="7"/>
    <x v="10"/>
    <s v="Lina Marcela Quiñones"/>
    <d v="2020-05-18T00:00:00"/>
    <x v="8"/>
    <m/>
    <m/>
    <m/>
    <x v="0"/>
    <n v="0"/>
    <n v="0"/>
  </r>
  <r>
    <s v="025-2020"/>
    <n v="1"/>
    <n v="2020"/>
    <s v="GESTIÓN SOCIAL "/>
    <x v="18"/>
    <d v="2020-04-27T00:00:00"/>
    <s v="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
    <s v="Desactualización de la información relacionada con el directorio de agremiaciones, asociaciones y otros grupos de interés publicado en la pagina web  en la pestaña de la Ley de transparecia. "/>
    <s v="Debilidades en la claridad Conceptual de que los sindicatos existentes en la entidad, son organizaciones independientes"/>
    <s v="Actualizar  el directorio de agremiaciones,asociaciones y otros grupos de interés de manera semestral para garantizar que estén actualizadas."/>
    <s v="Acción Correctiva"/>
    <s v="Actualización Realizada de las publicaciones en pagina web  / Actualización programada de publicaciones en pagina web(*100)"/>
    <n v="2"/>
    <x v="8"/>
    <x v="11"/>
    <s v="Adriana Ruth Iza"/>
    <d v="2020-05-06T00:00:00"/>
    <x v="12"/>
    <d v="2020-08-10T00:00:00"/>
    <s v="Vieinery Piza Olarte"/>
    <s v="21/07/2020: El proceso aporta como evidencia  la publicación el  27 de mayo de 2020 se publica en la página web de la SDM el Directorio de agremiaciones,_x000a_asociaciones y otros grupos de interés, en el que se incluye la información de los sindicatos existentes en la entidad.  La actualización del Directorio de agremiaciones, asociaciones y otros grupos de interés, puede consultarse en el siguiente enlace:_x000a_https://www.movilidadbogota.gov.co/web/agremiaciones. Se anexa evidencia. Por lo anterior, se evidencia que los soportes aportados por el proceso permiten validar el avance de la ejecución de la acción formulada, sin embargo, falta otra actualización del segundo semestre de 2020, por lo cual no se procede a realizar el cierre de la misma._x000a_RECOMENDACION: Cerrar la acción y excluirla del PMP._x000a__x000a_"/>
    <x v="0"/>
    <n v="0"/>
    <n v="0"/>
  </r>
  <r>
    <s v="025-2020"/>
    <n v="2"/>
    <n v="2020"/>
    <s v="GESTIÓN SOCIAL "/>
    <x v="18"/>
    <d v="2020-04-27T00:00:00"/>
    <s v="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
    <s v="Desactualización de la información relacionada con el directorio de agremiaciones, asociaciones y otros grupos de interés publicado en la pagina web  en la pestaña de la Ley de transparecia. "/>
    <s v="Debilidades en la claridad Conceptual de que los sindicatos existentes en la entidad, son organizaciones independientes"/>
    <s v="Realizar monitoreo trimestral de las publicaciones de manera trimestral para garantizar que estén actualizadas."/>
    <s v="Acción Correctiva"/>
    <s v="Monitoreo Realizada de las publicaciones en pagina web  / Monitoreo programada de publicaciones en pagina web(*100)"/>
    <n v="2"/>
    <x v="8"/>
    <x v="11"/>
    <s v="Adriana Ruth Iza"/>
    <d v="2020-06-08T00:00:00"/>
    <x v="13"/>
    <d v="2020-08-10T00:00:00"/>
    <s v="Vieinery Piza Olarte"/>
    <s v="21/07/2020: El proceso aporta como evidencia  la publicación el 16 de julio de 2020 se realiza el monitoreo a la publicación en la página web de la SDM el Directorio_x000a_de agremiaciones, asociaciones y otros grupos de interés, en el que se incluye la información de los sindicatos existentes en la entidad, a través del siguiente enlace:https://www.movilidadbogota.gov.co/web/agremiaciones. Se anexa evidencia.  Por lo anterior, se evidencia que los soportes aportados por el proceso permiten validar el avance de la ejecución de la acción formulada, sin embargo, falta otra actualización trimestral , por lo cual no se procede a realizar el cierre de la misma._x000a_RECOMENDACION: Cerrar la acción y excluirla del PMP._x000a_"/>
    <x v="0"/>
    <n v="0"/>
    <n v="0"/>
  </r>
  <r>
    <s v="025-2020"/>
    <n v="3"/>
    <n v="2020"/>
    <s v="GESTIÓN SOCIAL "/>
    <x v="18"/>
    <d v="2020-04-27T00:00:00"/>
    <s v="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
    <s v="Desactualización de la información dirigida a madres cabeza de familia, desplazados, personas en condición de discapacidad, familias en condición de pobreza, niños, adulto mayor, etnias, reinsertados, entre otros,  publicado en la pagina web  en la pestaña de la Ley de transparencia. "/>
    <s v="No haber tenido contemplado dentro del rediseño de la SDM- OGS, Información actualizada para población vulnerable."/>
    <s v="Realizar la actualizacion semestral de la informacion dirigida a poblacion vulnerable,"/>
    <s v="Acción Correctiva"/>
    <s v="Actualizacion realizada de la informacion dirigida a poblacion vulnerable en pagina web  / actualizacion programada de informacion dirigida a poblacion vulnerable en pagina web(*100)"/>
    <n v="2"/>
    <x v="8"/>
    <x v="11"/>
    <s v="Adriana Ruth Iza"/>
    <d v="2020-05-06T00:00:00"/>
    <x v="12"/>
    <d v="2020-08-10T00:00:00"/>
    <s v="Vieinery Piza Olarte"/>
    <s v="21/07/2020: El proceso aporta como evidencia el  3 de junio de 2020 se actualiza la información para población vulnerable en la página web de la_x000a_SDM. Se anexa evidencia. La actualización de la información puede consultarse en el siguiente enlace: https://www.movilidadbogota.gov.co/web/agremiaciones. Por lo anterior, se evidencia que los soportes aportados por el proceso permiten validar el avance de la ejecución de la acción formulada, sin embargo, falta otra actualización semestral de 2020, por lo cual no se procede a realizar el cierre de la misma._x000a_RECOMENDACION: Cerrar la acción y excluirla del PMP._x000a_"/>
    <x v="0"/>
    <n v="0"/>
    <n v="0"/>
  </r>
  <r>
    <s v="025-2020"/>
    <n v="4"/>
    <n v="2020"/>
    <s v="GESTIÓN SOCIAL "/>
    <x v="18"/>
    <d v="2020-04-27T00:00:00"/>
    <s v="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
    <s v="Desactualización de la información dirigida a madres cabeza de familia, desplazados, personas en condición de discapacidad, familias en condición de pobreza, niños, adulto mayor, etnias, reinsertados, entre otros,  publicado en la pagina web  en la pestaña de la Ley de transparencia. "/>
    <s v="No haber tenido contemplado dentro del rediseño de la SDM- OGS, Información actualizada para población vulnerable."/>
    <s v="Realizar el monitoreo trimestral a la informacion dirigida a poblacion vulnerable, publicada en la pagina web de la SDM"/>
    <s v="Acción Correctiva"/>
    <s v="Monitoreo Realizado a la informacion dirigida a poblacion vulnerable, publicada en la pagina web de la SDM  / Monitoreo programado a la informacion dirigida a poblacion vulnerable, publicada en la pagina web de la SDM (*100)"/>
    <n v="2"/>
    <x v="8"/>
    <x v="11"/>
    <s v="Adriana Ruth Iza"/>
    <d v="2020-06-08T00:00:00"/>
    <x v="13"/>
    <d v="2020-08-10T00:00:00"/>
    <s v="Vieinery Piza Olarte"/>
    <s v="21/07/2020: El proceso aporta como evidencia el 16 de julio de 2020 se realiza el monitorio a la publicación en la página web de la SDM_x000a_de la información para población vulnerable, a través del siguiente enlace,  https://www.movilidadbogota.gov.co/web/informacion-poblacion-vulnerable. Se anexa_x000a_evidencia. Por lo anterior, se evidencia que los soportes aportados por el proceso permiten validar el avance de la ejecución de la acción formulada, sin embargo, falta otra actualización trimestral, por lo cual no se procede a realizar el cierre de la misma._x000a_RECOMENDACION: Cerrar la acción y excluirla del PMP._x000a_"/>
    <x v="0"/>
    <n v="0"/>
    <n v="0"/>
  </r>
  <r>
    <s v="027-2020"/>
    <n v="1"/>
    <n v="2020"/>
    <s v="GESTIÓN SOCIAL  - GESTIÓN DE TRÁMITES Y SERVICIOS PARA LA CIUDADANÍA - COMUNICACIONES Y CULTURA PARA LA MOVILIDAD "/>
    <x v="18"/>
    <d v="2020-04-27T00:00:00"/>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Realizar  2 mesas de trabajo con los procesos intervinientes de la siguiente manera : una para la definición del contendio del procedimiento y la segunda, para el  respectivo seguimiento de la implementación del procedimiento"/>
    <s v="Acción Correctiva"/>
    <s v="mesas de trabajo realizadas/ mesas de trabajo programadas"/>
    <n v="2"/>
    <x v="9"/>
    <x v="12"/>
    <s v="Adriana Ruth Iza_x000a_Ana María Corredor_x000a_Andrés Contento"/>
    <d v="2020-05-15T00:00:00"/>
    <x v="0"/>
    <m/>
    <m/>
    <m/>
    <x v="0"/>
    <n v="0"/>
    <n v="0"/>
  </r>
  <r>
    <s v="027-2020"/>
    <n v="2"/>
    <n v="2020"/>
    <s v="GESTIÓN SOCIAL  - GESTIÓN DE TRÁMITES Y SERVICIOS PARA LA CIUDADANÍA - COMUNICACIONES Y CULTURA PARA LA MOVILIDAD "/>
    <x v="18"/>
    <d v="2020-04-27T00:00:00"/>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Elaborar, publicar y socializar un  procedimiento participativo para la adopcióndel esquema de publicación dirigido a los ciudadanos"/>
    <s v="Acción Correctiva"/>
    <s v="elaboración ,publiacción y socialización implementada/elaboración, publicación y socialización programada"/>
    <n v="1"/>
    <x v="9"/>
    <x v="12"/>
    <s v="Adriana Ruth Iza_x000a_Ana María Corredor_x000a_Andrés Contento"/>
    <d v="2020-06-01T00:00:00"/>
    <x v="14"/>
    <m/>
    <m/>
    <m/>
    <x v="0"/>
    <n v="0"/>
    <n v="0"/>
  </r>
  <r>
    <s v="028-2020"/>
    <n v="2"/>
    <n v="2020"/>
    <s v="CONTROL Y EVALUACIÓN DE LA GESTIÓN"/>
    <x v="15"/>
    <d v="2020-05-20T00:00:00"/>
    <s v="Desactualización de la matriz de cumplimiento legal de las normas vigentes que sustenta la base legal para la Oficina de Control Interno (OCI). "/>
    <s v="Riesgo de incumplimiento legal"/>
    <s v="Falta de socialización del procedimiento y falta de control al seguimiento y actualización de la matriz de cumplimiento."/>
    <s v="Revisar la matriz legal y actualizarla de acuerdo a los procedimientos establecidos. "/>
    <s v="Acción Correctiva"/>
    <s v="Matriz Actualizada"/>
    <n v="1"/>
    <x v="10"/>
    <x v="13"/>
    <s v="Diego Nairo Useche rueda"/>
    <d v="2020-06-01T00:00:00"/>
    <x v="15"/>
    <d v="2020-08-24T00:00:00"/>
    <s v="Claudia Elena Parada Aponte"/>
    <s v="Al verificar la Matriz de Cumplimiento Legal publicada en la intranet de fecha 27/07/2020 se evidencia la publicación de la normativa referente a la base legal que sustenta el accionar de la OCI"/>
    <x v="1"/>
    <n v="0"/>
    <n v="0"/>
  </r>
  <r>
    <s v="029-2020"/>
    <n v="1"/>
    <n v="2020"/>
    <s v="CONTROL Y EVALUACIÓN DE LA GESTIÓN"/>
    <x v="19"/>
    <d v="2020-05-20T00:00:00"/>
    <s v="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s v="Riesgo de materialización de riesgos para la OCI"/>
    <s v="Falta documentar de manera explicita el seguimiento a la matriz de riesgo, de aquellos riesgos asociados a la OCI.  "/>
    <s v="Documentar el seguimiento bimestral a los riesgos a cargo de la OCI, dejando explicito su monitoreo. "/>
    <s v="Acción Correctiva"/>
    <s v="Seguimientos bimestrales al mapa de riesgos de la OCI. "/>
    <n v="3"/>
    <x v="10"/>
    <x v="13"/>
    <s v="Diego Nairo Useche rueda"/>
    <d v="2020-06-01T00:00:00"/>
    <x v="8"/>
    <d v="2020-07-15T00:00:00"/>
    <s v="Claudia Elena Parada Aponte"/>
    <s v="Mediante acta seguimiento PAAI de fecha 9 de junio de 2020, remitida como evidencia por parte de la OCI, se observa el seguimiento al mapa de riesgos. Continúa abierta por la fecha de terminación 31 de diciembre/20."/>
    <x v="0"/>
    <n v="0"/>
    <n v="0"/>
  </r>
  <r>
    <s v="030-2020"/>
    <n v="1"/>
    <n v="2020"/>
    <s v="GESTIÓN DE TALENTO HUMANO"/>
    <x v="18"/>
    <d v="2020-04-27T00:00:00"/>
    <s v="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
    <s v="Inoportunidad con la actualización y publicación de información establecida en la Ley 1712 de 2014 y la normativa aplicable"/>
    <s v="Altos volúmenes de información susceptibles de error al momento de publicar en la página WEB"/>
    <s v="Actualizar la información en la pagina web de la entidad de la parte &quot; 3. Estructura Orgánica y Talento Humano&quot; para dar cumpliento a la Ley de Transparencia y del Derecho de Acceso a la Información Pública Nacional y demás normatividad vigente relacionada"/>
    <s v="Acción Correctiva"/>
    <s v="Actualizaciones de la información realizadas en la pagina web/Actualizaciones de información en la pagina web programadas *(100)"/>
    <n v="1"/>
    <x v="0"/>
    <x v="14"/>
    <s v="Mónica Adriana Florez Bonilla"/>
    <d v="2020-06-09T00:00:00"/>
    <x v="1"/>
    <d v="2020-09-07T00:00:00"/>
    <s v="Julie Andrea Martinez Mendez"/>
    <s v="07/09/2020, Seguimiento realizado por Julie Andrea Martínez,  Se evidencio el directorio de colaboradores de la SDM en pagina web &quot;3. Estructura Organica y Talento Humano  se genero  el link https://sideap.serviciocivil.gov.co/sideap/publico/directorio/buscar.xhtml?cid=3&amp;jfwid=ae58911bfa3b6821824dd802b45f:8. _x000a_de acuerdo con lo informado se realiza la actualización de acuerdo con las novedades contractuales los 5 dias habiles siguientes al mes.  Se puede evidencia que se cumplio con la actualización  programada._x000a_Se evidencio el reporte de 07/09/2020 donde se evidencia 488  funcionarios registrados , la planta actual es de 531 sin embargo provistos son los 488."/>
    <x v="1"/>
    <n v="0"/>
    <n v="0"/>
  </r>
  <r>
    <s v="030-2020"/>
    <n v="2"/>
    <n v="2020"/>
    <s v="GESTIÓN DE TALENTO HUMANO"/>
    <x v="18"/>
    <d v="2020-04-27T00:00:00"/>
    <s v="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
    <s v="Inoportunidad con la actualización y publicación de información establecida en la Ley 1712 de 2014 y la normativa aplicable"/>
    <s v="Altos volúmenes de información susceptibles de error al momento de publicar en la página WEB"/>
    <s v="Actualizar la informacióncon corte a 31 de mayo de 2020,  de los funcionarios de planta de la Secretaria Distrital de Movilidad en el &quot;Sistema de Información Distrital de Empleo y la Administración Púbica&quot; - SIDEAP- con el fin de pueda ser consultada en el Link: https://www.movilidadbogota.gov.co/web/funcionarios"/>
    <s v="Acción Correctiva"/>
    <s v="No. de datos de los funcionarios actualizados /No. funcionarios vinculados "/>
    <n v="1"/>
    <x v="0"/>
    <x v="14"/>
    <s v="Mónica Adriana Florez Bonilla"/>
    <d v="2020-06-09T00:00:00"/>
    <x v="2"/>
    <d v="2020-09-07T00:00:00"/>
    <s v="Julie Andrea Martinez Mendez"/>
    <s v="07/09/2020 seguimiento realizado por Julie Andrea Martinez. Se realizo aleatoriamente la revision de 3 funcionarios, el Dra Ligia Stela Rodriguez Hernandez, el Dr. Diego Nairo Useche Rueda y la Dra. Ana Maria Martinez Osorio.los cuales se encuentran registrados en el  link establecido. En este mismo sentido se puede evidenciar el reporte con fecha 07/09/2020 que existe registrados los 488 funcionarios provistos. Se evidencia el cumplimiento del indicador (488/488)."/>
    <x v="1"/>
    <n v="0"/>
    <n v="0"/>
  </r>
  <r>
    <s v="030-2020"/>
    <n v="3"/>
    <n v="2020"/>
    <s v="GESTIÓN DE TALENTO HUMANO"/>
    <x v="18"/>
    <d v="2020-04-27T00:00:00"/>
    <s v="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
    <s v="Inoportunidad con la actualización y publicación de información establecida en la Ley 1712 de 2014 y la normativa aplicable"/>
    <s v="Altos volúmenes de información susceptibles de error al momento de publicar en la página WEB"/>
    <s v="Revisar trimestralmente la información publiada en pagina web la parte &quot; 3. Estructura Orgánica y Talento Humano&quot; - Sistema de Información Distrital de Empleo y la Administración Púbica&quot; - SIDEAP- con el fin de pueda ser consultada en el Link: https://www.movilidadbogota.gov.co/web/funcionarios"/>
    <s v="Acción Correctiva"/>
    <s v="(No. de revisiones trimestralmente/No. de revisiones programadas)*100%"/>
    <n v="2"/>
    <x v="0"/>
    <x v="14"/>
    <s v="Mónica Adriana Florez Bonilla"/>
    <d v="2020-07-01T00:00:00"/>
    <x v="16"/>
    <d v="2020-09-07T00:00:00"/>
    <s v="Julie Andrea Martinez Mendez"/>
    <s v="07/09/2020 Seguimiento realizado por Julie Andrea Martínez.  Se evidencia un acta del dia 3 de agosto, donde se realizo el seguimiento trimestral del plan de mejoramiento ley de transparencia, la revision y actualizaciòn de los funcionarios de planta con corte a 31 de mayo y la estructura organica de talento humano en SIDEAP, se comprometen a realizar una reunion de seguimiento el 6 de octubre.  _x000a__x000a_La actividad continua abierta teniendo en cuenta que la meta son 2 seguimientos  trimestrales "/>
    <x v="0"/>
    <n v="0"/>
    <n v="0"/>
  </r>
  <r>
    <s v="031-2020"/>
    <n v="1"/>
    <n v="2020"/>
    <s v="GESTIÓN ADMINISTRATIVA"/>
    <x v="20"/>
    <d v="2020-05-11T00:00:00"/>
    <s v="NO CONFORMIDAD No.01_x000a_Se evidencia debilidad en los valores reportados en los últimos 5 informes de austeridad a la OCI, lo cual no permite contar con información completa y veraz, no cumpliendo con el principio de calidad establecido en la Ley 1712 de 2014. Para_x000a_este informe se presentaron diferencias en:_x000a__x000a_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_x000a__x000a_Se presentó una diferencia en el reporte del número de líneas de celular con que cuenta la entidad con respecto al valor reportado ($8.561.100). En el Informe de Austeridad entregado el día 15 de Abril de 2020 la Subdirección Administrativa reportó:_x000a__x000a_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
    <s v="Reportar información desactualizada"/>
    <s v="Falta de control en la revisión del informe "/>
    <s v="_x000a_Realizar un seguimiento previo al envío del informe de austeridad del gasto a la oficina de control interno de los responsables de los rubros que realizaran la validación de la información reportada mediante el formato acta de reunión._x000a_"/>
    <s v="Acción Correctiva"/>
    <s v="Realizar dos (2)  seguimientos uno en cada trimestre previo al envío del informe de Austeridad del Gasto.  _x000a_"/>
    <n v="2"/>
    <x v="0"/>
    <x v="0"/>
    <s v="Paola Adriana Corona Miranda_x000a_ _x000a_"/>
    <d v="2020-05-18T00:00:00"/>
    <x v="6"/>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33-2020"/>
    <n v="1"/>
    <n v="2020"/>
    <s v="CONTROL DISCIPLINARIO"/>
    <x v="19"/>
    <d v="2020-05-13T00:00:00"/>
    <s v="Observación 6._x000a_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
    <s v="No dejar evidencia del control del riesgo bimestralmente."/>
    <s v="Pese a que el control es permanente, no existen evidencias físicas del control al riesgo bimestralmente"/>
    <s v="Realizar seguimientos bimestrales del seguimiento a los controles del riesgo, levantando el acta de asistencia como evidencia."/>
    <s v="Acción Correctiva"/>
    <s v="Reuniones bimestrales con el registro de asistencias."/>
    <n v="3"/>
    <x v="11"/>
    <x v="15"/>
    <s v="Orlando Salamanca Figueroa"/>
    <d v="2020-07-01T00:00:00"/>
    <x v="6"/>
    <m/>
    <m/>
    <m/>
    <x v="0"/>
    <n v="0"/>
    <n v="0"/>
  </r>
  <r>
    <s v="034-2020"/>
    <n v="1"/>
    <n v="2020"/>
    <s v="COMUNICACIONES Y CULTURA PARA LA MOVILIDAD"/>
    <x v="19"/>
    <d v="2020-05-21T00:00:00"/>
    <s v="Observación 2._x000a_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Riesgo 2: Formulación e implementación de acciones que no fomenten la cultura ciudadana y el respeto ente todos los usuarios de todas las formas de transporte"/>
    <s v="Múltiples ocupaciones del líder del proceso asociadas con el cumplimiento del Decreto 672 de 2018, no permiten destinar el tiempo suficiente para los procesos de fortalecimiento de conocimiento."/>
    <s v="Realizar jornadas de socialización frente al SGC y MIPG al lider del proceso "/>
    <s v="Acción Correctiva"/>
    <s v="jornadas de sensibilización realizada/jornadas de sensibilización programada"/>
    <n v="2"/>
    <x v="12"/>
    <x v="16"/>
    <s v="Andrés Fabian Contento"/>
    <d v="2020-07-01T00:00:00"/>
    <x v="0"/>
    <m/>
    <m/>
    <m/>
    <x v="0"/>
    <n v="0"/>
    <n v="0"/>
  </r>
  <r>
    <s v="034-2020"/>
    <n v="2"/>
    <n v="2020"/>
    <s v="COMUNICACIONES Y CULTURA PARA LA MOVILIDAD"/>
    <x v="19"/>
    <d v="2020-05-21T00:00:00"/>
    <s v="Observación 2._x000a_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Riesgo 2: Formulación e implementación de acciones que no fomenten la cultura ciudadana y el respeto ente todos los usuarios de todas las formas de transporte"/>
    <s v="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
    <s v="Establecer en el POA un  indicador que refleje el impacto logrado por las campañas planificadas."/>
    <s v="Acción Correctiva"/>
    <s v="Indicador de impacto establecido en el POA"/>
    <n v="1"/>
    <x v="12"/>
    <x v="16"/>
    <s v="Andrés Fabian Contento"/>
    <d v="2020-07-01T00:00:00"/>
    <x v="17"/>
    <m/>
    <m/>
    <m/>
    <x v="0"/>
    <n v="0"/>
    <n v="0"/>
  </r>
  <r>
    <s v="035-2020"/>
    <n v="1"/>
    <n v="2020"/>
    <s v="COMUNICACIONES Y CULTURA PARA LA MOVILIDAD"/>
    <x v="19"/>
    <d v="2020-05-21T00:00:00"/>
    <s v="Observación 3._x000a_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
    <s v="Riesgo 2: Formulación e implementación de acciones que no fomenten la cultura ciudadana y el respeto ente todos los usuarios de todas las formas de transporte"/>
    <s v="Falta de verificación del formato que contiene el contenido de los lineamientos pedagógicos"/>
    <s v="Actualizar  los lineamientos pedagógicos e incluirlos en el formato requerido para ello."/>
    <s v="Acción Correctiva"/>
    <s v="Lineamientos pedagógicos actualizados dentro del formato idóneo para ello. "/>
    <n v="1"/>
    <x v="12"/>
    <x v="16"/>
    <s v="Andrés Fabian Contento"/>
    <d v="2020-06-15T00:00:00"/>
    <x v="18"/>
    <m/>
    <m/>
    <m/>
    <x v="0"/>
    <n v="0"/>
    <n v="0"/>
  </r>
  <r>
    <s v="035-2020"/>
    <n v="2"/>
    <n v="2020"/>
    <s v="COMUNICACIONES Y CULTURA PARA LA MOVILIDAD"/>
    <x v="19"/>
    <d v="2020-05-21T00:00:00"/>
    <s v="Observación 3._x000a_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
    <s v="Riesgo 2: Formulación e implementación de acciones que no fomenten la cultura ciudadana y el respeto ente todos los usuarios de todas las formas de transporte"/>
    <s v="Falta de verificación del formato que contiene el contenido de los lineamientos pedagógicos"/>
    <s v="Realizar el seguimiento a la implementación de los lineamientos pedagógicos en  cursos de pedagogía."/>
    <s v="Acción Correctiva"/>
    <s v="Seguimiento ejecutados/seguimientos programados"/>
    <n v="2"/>
    <x v="12"/>
    <x v="16"/>
    <s v="Andrés Fabian Contento"/>
    <d v="2020-09-15T00:00:00"/>
    <x v="3"/>
    <m/>
    <m/>
    <m/>
    <x v="0"/>
    <n v="0"/>
    <n v="0"/>
  </r>
  <r>
    <s v="036-2020"/>
    <n v="1"/>
    <n v="2020"/>
    <s v="GESTIÓN DE TICS"/>
    <x v="19"/>
    <d v="2020-05-13T00:00:00"/>
    <s v="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
    <s v="Debilidades en el seguimiento de actividades al interior del proceso"/>
    <s v="Debilidad Falta de Socialización de la evaluación de las encuestas de satisfacción de los usuarios."/>
    <s v="Socializar los beneficios al interior de la entidad frente a la evaluación de las encuestas de satisfacción de los usuarios que es administrada por el Operador Tecnológico."/>
    <s v="Correctiva"/>
    <s v="Socialización Programada / Socialización Ejecutada y Divulgada"/>
    <n v="3"/>
    <x v="13"/>
    <x v="17"/>
    <s v="Alexander Ricardo Andrade"/>
    <d v="2020-07-01T00:00:00"/>
    <x v="6"/>
    <m/>
    <m/>
    <m/>
    <x v="0"/>
    <n v="0"/>
    <n v="0"/>
  </r>
  <r>
    <s v="037-2020"/>
    <n v="1"/>
    <n v="2020"/>
    <s v="GESTIÓN DE TICS"/>
    <x v="19"/>
    <d v="2020-05-13T00:00:00"/>
    <s v="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
    <s v="Debilidades en el seguimiento de actividades al interior del proceso"/>
    <s v="Debilidad en el conocimiento de la matriz del riesgo de gestión y corrupción del proceso de la OTICS"/>
    <s v="Socializar al interior de la OTIC, el tema Matriz del riesgo de gestión y corrupción del proceso de la Oficina."/>
    <s v="Correctiva"/>
    <s v="Socialización Programada / Socialización Ejecutada"/>
    <n v="1"/>
    <x v="13"/>
    <x v="17"/>
    <s v="Alexander Ricardo Andrade"/>
    <d v="2020-07-01T00:00:00"/>
    <x v="6"/>
    <m/>
    <m/>
    <m/>
    <x v="0"/>
    <n v="0"/>
    <n v="0"/>
  </r>
  <r>
    <s v="038-2020"/>
    <n v="1"/>
    <n v="2020"/>
    <s v="GESTIÓN DE TICS"/>
    <x v="19"/>
    <d v="2020-05-13T00:00:00"/>
    <s v="Oportunidad de mejora: Se recomienda que los documentos elaborados para tratar la contingencia de Covid-19 se estandaricen dentro del Sistema de Gestión de la Calidad (Procedimiento para el uso del VPN)."/>
    <s v="Debilidades en la actualización de documentos del SIG"/>
    <s v="Debilidades frente a la Estandarización de documentos relacionados con el proceso dentro del Sistema de Gestión de la Calidad."/>
    <s v="Documentar, Estandarizarizar y publicar en el Sistema de Gestión de la Calidad frente a la contingencia de Covid-19 (Procedimiento para el uso del VPN , incorporando el_x000a_Formato (Recuperación ante desastre informático) Estandarizado con el Sistema de Gestión de la Calidad. _x000a__x000a_"/>
    <s v="Correctiva"/>
    <s v="1 Documento Estandarizado con el SIC"/>
    <n v="1"/>
    <x v="13"/>
    <x v="17"/>
    <s v="Alexander Ricardo Andrade"/>
    <d v="2020-07-01T00:00:00"/>
    <x v="6"/>
    <m/>
    <m/>
    <m/>
    <x v="0"/>
    <n v="0"/>
    <n v="0"/>
  </r>
  <r>
    <s v="039-2020"/>
    <n v="1"/>
    <n v="2020"/>
    <s v="GESTIÓN DE TICS"/>
    <x v="19"/>
    <d v="2020-05-13T00:00:00"/>
    <s v="Oportunidad de mejora: Se recomienda ejercer un mayor control y seguimiento en lo relacionado a la calidad y cargue de la información correspondiente a cursos pedagógicos en la base de datos o plataforma respectiva."/>
    <s v="Debilidades en la actualización de documentos del SIG"/>
    <s v="Falta de seguimiento a las publicaciones realizadas en la Página web."/>
    <s v="Hacer seguimiento frente al cargue de la información cuando se realice algún cambio o actualización de algún formato correspondiente al proceso de Cursos Pedagógicos en referencia a la OTIC en la plataforma de la entidad."/>
    <s v="Correctiva"/>
    <s v="Seguimientos realizados/seguimientos programados"/>
    <n v="2"/>
    <x v="13"/>
    <x v="17"/>
    <s v="Alexander Ricardo Andrade"/>
    <d v="2020-07-01T00:00:00"/>
    <x v="6"/>
    <m/>
    <m/>
    <m/>
    <x v="0"/>
    <n v="0"/>
    <n v="0"/>
  </r>
  <r>
    <s v="040-2020"/>
    <n v="1"/>
    <n v="2020"/>
    <s v="GESTIÓN DE TICS"/>
    <x v="19"/>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Correctiva"/>
    <s v="1 Documento Estandarizado con el SIC"/>
    <n v="1"/>
    <x v="13"/>
    <x v="17"/>
    <s v="Alexander Ricardo Andrade"/>
    <d v="2020-07-01T00:00:00"/>
    <x v="6"/>
    <m/>
    <m/>
    <m/>
    <x v="0"/>
    <n v="0"/>
    <n v="0"/>
  </r>
  <r>
    <s v="041-2020"/>
    <n v="1"/>
    <n v="2020"/>
    <s v="GESTIÓN DE TRÁNSITO Y CONTROL DE TRÁNSITO Y TRANSPORTE"/>
    <x v="21"/>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vio la necesidad de realizar la evaluación de apropiación de conocimientos, porque la temática corresponde a las labores diarias."/>
    <s v="Realizar y evaluar dos socializaciones en temas relacionados con los procedimientos e instructivos de la SPMT."/>
    <s v="Acción Correctiva"/>
    <s v="Número de socializaciones realizadas y evaluadas."/>
    <n v="2"/>
    <x v="3"/>
    <x v="18"/>
    <s v="Martha Cecilia Bayona Gómez"/>
    <d v="2020-05-08T00:00:00"/>
    <x v="19"/>
    <m/>
    <m/>
    <m/>
    <x v="0"/>
    <n v="0"/>
    <n v="0"/>
  </r>
  <r>
    <s v="041-2020"/>
    <n v="2"/>
    <n v="2020"/>
    <s v="GESTIÓN DE TRÁNSITO Y CONTROL DE TRÁNSITO Y TRANSPORTE"/>
    <x v="21"/>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ha realizado la actualización de los procedimientos e instructivo con el cual se realiza la autorización o no de los Planes de Manejo de Tránsito en la Subdirección."/>
    <s v="Actualizar y Publicar los procedimientos y/o instructivos relacionados con la SPMT."/>
    <s v="Corrección"/>
    <s v="(número de procedimientos y/o instructivos actualizados) / (Número de procedimientos y/o instructivos por actualizar) *100"/>
    <n v="1"/>
    <x v="3"/>
    <x v="18"/>
    <s v="Martha Cecilia Bayona Gómez"/>
    <d v="2020-05-08T00:00:00"/>
    <x v="6"/>
    <m/>
    <m/>
    <m/>
    <x v="0"/>
    <n v="0"/>
    <n v="0"/>
  </r>
  <r>
    <s v="042-2020"/>
    <n v="1"/>
    <n v="2020"/>
    <s v="GESTIÓN DE TRÁNSITO Y CONTROL DE TRÁNSITO Y TRANSPORTE"/>
    <x v="21"/>
    <d v="2020-05-28T00:00:00"/>
    <s v="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9. Discriminación y restricción a la participación de los ciudadanos que requieren atención y respuesta por parte de la SDM._x000a_"/>
    <s v="Se presenta una indebida clasificación y asignación extemporánea de los PQRS a la SPMT por parte del área de correspondencia."/>
    <s v="Realizar mesas de trabajo para ajustar parametros en el aplicativo de correspondencia que permitan realizar una adecuada clasificación y asignación de los PMT"/>
    <s v="Acción Correctiva"/>
    <s v="(Número de mesas de trabajo realizadas)/( Número de mesas de trabajo programadas)*100"/>
    <n v="1"/>
    <x v="3"/>
    <x v="18"/>
    <s v="Martha Cecilia Bayona Gómez_x000a_Paola Adriana Corona Miranda"/>
    <d v="2020-05-08T00:00:00"/>
    <x v="20"/>
    <m/>
    <m/>
    <m/>
    <x v="0"/>
    <n v="0"/>
    <n v="0"/>
  </r>
  <r>
    <s v="042-2020"/>
    <n v="2"/>
    <n v="2020"/>
    <s v="GESTIÓN ADMINISTRATIVA"/>
    <x v="21"/>
    <d v="2020-05-28T00:00:00"/>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ON CORRECTIVA"/>
    <s v="Desarrollo implementado / Desarrollo programado*100"/>
    <s v="1. Implementación del gestor documental"/>
    <x v="0"/>
    <x v="0"/>
    <s v="Paola Adriana Corona Miranda"/>
    <d v="2020-06-08T00:00:00"/>
    <x v="21"/>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43-2020"/>
    <n v="1"/>
    <n v="2020"/>
    <s v="GESTIÓN DE TRÁNSITO Y CONTROL DE TRÁNSITO Y TRANSPORTE"/>
    <x v="21"/>
    <d v="2020-05-28T00:00:00"/>
    <s v="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
    <s v="11. Incumplimiento de requisitos al ejecutar un trámite o prestar un servicio a la ciudadanía con el propósito de obtener un beneficio propio o para un tercero._x000a_"/>
    <s v="Dentro de la revisión se adoptó un control que no correspondía a los controles para la gestión del riesgo establecidos por la SPMT."/>
    <s v="Revisar y solicitar el ajuste en la publicación del mapa de riesgos en los temas relacionados con los controles identificados en la gestión del riesgo de la SPMT, conforme el monitoreo efectuado por la misma."/>
    <s v="Corrección"/>
    <s v="(Número de riesgos actualizados en la matriz de riesgos donde la SPMT tiene injerencia) / (Numero de riesgos a actualizar en la matriz de riesgos donde la SPMT tiene injerencia) * 100"/>
    <n v="1"/>
    <x v="3"/>
    <x v="18"/>
    <s v="Martha Cecilia Bayona Gómez"/>
    <d v="2020-05-08T00:00:00"/>
    <x v="6"/>
    <m/>
    <m/>
    <m/>
    <x v="0"/>
    <n v="0"/>
    <n v="0"/>
  </r>
  <r>
    <s v="044-2020"/>
    <n v="1"/>
    <n v="2020"/>
    <s v="GESTIÓN ADMINISTRATIVA"/>
    <x v="18"/>
    <d v="2020-04-27T00:00:00"/>
    <s v="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
    <s v="Inoportunidad con la actualización y publicación de información establecida en la Ley 1712 de 2014 y la normativa aplicable"/>
    <s v="Falta de comunicación entre las áreas, que influye en la determinación de posibles cambios en los valores"/>
    <s v="Actualizar la Resolución No. 248 de 2016 "/>
    <s v="Acción Correctiva"/>
    <s v="Resolución actualizada"/>
    <n v="1"/>
    <x v="0"/>
    <x v="0"/>
    <s v="Paola Adriana Corona"/>
    <d v="2020-07-01T00:00:00"/>
    <x v="6"/>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44-2020"/>
    <n v="2"/>
    <n v="2020"/>
    <s v="GESTIÓN ADMINISTRATIVA"/>
    <x v="18"/>
    <d v="2020-04-27T00:00:00"/>
    <s v="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
    <s v="Inoportunidad con la actualización y publicación de información establecida en la Ley 1712 de 2014 y la normativa aplicable"/>
    <s v="Falta de comunicación entre las áreas, que influye en la determinación de posibles cambios en los valores"/>
    <s v="Publicar y socializar la resolución actualizada en el link correspondiente en la página web de la entidad. "/>
    <s v="Acción Correctiva"/>
    <s v="Resolución publicada  y socializada (link de transparencia y correo de socialización)"/>
    <n v="1"/>
    <x v="0"/>
    <x v="0"/>
    <s v="Paola Adriana Corona"/>
    <d v="2020-07-01T00:00:00"/>
    <x v="0"/>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45-2020"/>
    <n v="1"/>
    <n v="2020"/>
    <s v="GESTIÓN DE TICS"/>
    <x v="18"/>
    <d v="2020-04-27T00:00:00"/>
    <s v="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
    <s v="Inoportunidad con la actualización y publicación de información establecida en la Ley 1712 de 2014 y la normativa aplicable"/>
    <s v="Desconocimiento de la totalidad del cumplimiento de Ley 1712 de 2014 Frente al Acto administrativo relacionado Con Los Activos de información en la Entidad"/>
    <s v="Realizar el proyecto de acto adminsitrativo o documento equivalente, relacionado con los registros de Activos de Información de la entidad."/>
    <s v="Acción Correctiva"/>
    <s v="Acto administrativo_x000a_o documento equivalente proyectado"/>
    <n v="1"/>
    <x v="13"/>
    <x v="17"/>
    <s v="Alexander Ricardo Andrade"/>
    <d v="2020-07-15T00:00:00"/>
    <x v="6"/>
    <m/>
    <m/>
    <m/>
    <x v="0"/>
    <n v="0"/>
    <n v="0"/>
  </r>
  <r>
    <s v="045-2020"/>
    <n v="2"/>
    <n v="2020"/>
    <s v="GESTIÓN DE TICS"/>
    <x v="18"/>
    <d v="2020-04-27T00:00:00"/>
    <s v="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
    <s v="Inoportunidad con la actualización y publicación de información establecida en la Ley 1712 de 2014 y la normativa aplicable"/>
    <s v="Desconocimiento de la totalidad del cumplimiento de Ley 1712 de 2014 Frente al Acto administrativo relacionado Con Los Activos de información en la Entidad"/>
    <s v="Realizar la publicación y socializacion del Documento acto administrativo o equivalente de registros de Activos de Información en la pagina Web de la entidad, link de Transparencia y acceso a la información pública"/>
    <s v="Acción Correctiva"/>
    <s v="Acto administrativo_x000a_o documento equivalente publicado y socializado"/>
    <n v="1"/>
    <x v="13"/>
    <x v="17"/>
    <s v="Alexander Ricardo Andrade"/>
    <d v="2020-07-15T00:00:00"/>
    <x v="6"/>
    <m/>
    <m/>
    <m/>
    <x v="0"/>
    <n v="0"/>
    <n v="0"/>
  </r>
  <r>
    <s v="046-2020"/>
    <n v="1"/>
    <n v="2020"/>
    <s v="GESTIÓN ADMINISTRATIVA - GESTIÓN DE TICS"/>
    <x v="18"/>
    <d v="2020-04-27T00:00:00"/>
    <s v="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
    <s v="Inoportunidad con la actualización y publicación de información establecida en la Ley 1712 de 2014 y la normativa aplicable"/>
    <s v="Distribución de diferentes funciones en las nuevas dependencias, que influyen en la elaboración de las tablas de retención."/>
    <s v="Actualizar el Índice de Información Clasificada y Reservada de la entidad.(matriz o base de datos)"/>
    <s v="Acción Correctiva"/>
    <s v="Documento actualizado"/>
    <n v="1"/>
    <x v="0"/>
    <x v="0"/>
    <s v="Paola Adriana Corona"/>
    <d v="2020-07-01T00:00:00"/>
    <x v="6"/>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46-2020"/>
    <n v="2"/>
    <n v="2020"/>
    <s v="GESTIÓN ADMINISTRATIVA - GESTIÓN DE TICS"/>
    <x v="18"/>
    <d v="2020-04-27T00:00:00"/>
    <s v="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
    <s v="Inoportunidad con la actualización y publicación de información establecida en la Ley 1712 de 2014 y la normativa aplicable"/>
    <s v="Distribución de diferentes funciones en las nuevas dependencias, que influyen en la elaboración de las tablas de retención."/>
    <s v="Aprobar mediante acto administrativo o documento equivalente el Índice de Información Clasificada y Reservada de la entidad, para su cargue y socialización "/>
    <s v="Acción Correctiva"/>
    <s v="Documento publicado y socializado"/>
    <n v="1"/>
    <x v="0"/>
    <x v="0"/>
    <s v="Paola Adriana Corona"/>
    <d v="2020-07-01T00:00:00"/>
    <x v="6"/>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47-2020"/>
    <n v="1"/>
    <n v="2020"/>
    <s v="GESTIÓN DE TICS"/>
    <x v="18"/>
    <d v="2020-04-27T00:00:00"/>
    <s v="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
    <s v="Inoportunidad con la actualización y publicación de información establecida en la Ley 1712 de 2014 y la normativa aplicable"/>
    <s v="Inadecuada  transmisión de información relacionada con el soporte del reporte del registro de las bases como lo menciona  la Ley 1581 de 2012."/>
    <s v="Realizar el cargue de la comunicación de la SIC donde se demuestre la culminación del proceso de inscripción con ocasión del cumplimiento de la Ley 1581 de 2012. "/>
    <s v="Acción Correctiva"/>
    <s v="Documento  del cargue e inscripción de las Bases de Datos Personales ante la SIC año 2020."/>
    <s v="1_x000a_"/>
    <x v="13"/>
    <x v="17"/>
    <s v="Alexander Ricardo Andrade"/>
    <d v="2020-07-15T00:00:00"/>
    <x v="6"/>
    <m/>
    <m/>
    <m/>
    <x v="0"/>
    <n v="0"/>
    <n v="0"/>
  </r>
  <r>
    <s v="047-2020"/>
    <n v="2"/>
    <n v="2020"/>
    <s v="GESTIÓN DE TICS"/>
    <x v="18"/>
    <d v="2020-04-27T00:00:00"/>
    <s v="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
    <s v="Inoportunidad con la actualización y publicación de información establecida en la Ley 1712 de 2014 y la normativa aplicable"/>
    <s v="Inadecuada  transmisión de información relacionada con el soporte del reporte del registro de las bases como lo menciona  la Ley 1581 de 2012."/>
    <s v="Realizar la publicacion de la devidencia  del cargue e inscripción de las Bases de Datos Personales ante la SIC dando cumplimiento a la Ley 1581 de 2012,  en la pagina Web de la entidad Transparencia y acceso a la información pública (Ley de Transparencia)"/>
    <s v="Acción Correctiva"/>
    <s v="Documento  del cargue e inscripción de las Bases de Datos Personales ante la SIC año 2020, publicado.  "/>
    <s v="1_x000a_"/>
    <x v="13"/>
    <x v="17"/>
    <s v="Alexander Ricardo Andrade"/>
    <d v="2020-07-15T00:00:00"/>
    <x v="6"/>
    <m/>
    <m/>
    <m/>
    <x v="0"/>
    <n v="0"/>
    <n v="0"/>
  </r>
  <r>
    <s v="048-2020"/>
    <n v="1"/>
    <n v="2020"/>
    <s v="GESTIÓN ADMINISTRATIVA"/>
    <x v="19"/>
    <d v="2020-05-21T00:00:00"/>
    <s v="OBSERVACIÓN No 4_x000a_El proceso realiza el seguimiento a la infraestructura de la Entidad y se ha atendido lo relacionado a las salas de cursos pedagógicos lo cual esta evidenciado en los informes de interventoría y actas de reunión semanal, sin embargo, al revisar la matriz de necesidades de infraestructura y la matriz de requerimientos esta información no se encuentra registrada por lo que no hay trazabilidad de las actividades de mantenimiento y mejoras realizadas, así mismo no se identifica la sede en que se está aplicando la Lista de Verificación (PA01- PR13-F02) que registra mensualmente las necesidades de infraestructura para las salas de cursos pedagógicos. En el sistema de información SICAPITAL en el módulo de SAE en cabeza de la Subdirección Administrativa."/>
    <s v="Incumplimiento de requisitos al ejecutar un trámite o prestar un servicio a la ciudadanía con el propósito de obtener un beneficio propio o para un tercero."/>
    <s v="Falta de seguimiento a las acciones tomadas en la atención de las necesidades de cada una de las sedes de cursos pedagógicos."/>
    <s v="Modificar el formato PA01-PR13-F03 (lista verificación instalaciones), incorporando una celda para el seguimiento de las necesidades identificadas durante la visita de verificación logrando identificar si se realizó la atención bajo los parámetros de calidad y oportunidad, así mismo se agregará otro campo que permita identificar el sitio al que se prestó la atención, bien sea una sede o área de trabajo._x000a_"/>
    <s v="Correctiva"/>
    <s v="1 formato ajustado"/>
    <s v="1 formato ajustado"/>
    <x v="0"/>
    <x v="0"/>
    <m/>
    <d v="2020-06-01T00:00:00"/>
    <x v="15"/>
    <d v="2020-08-18T00:00:00"/>
    <s v="Omar Alfredo Sánchez"/>
    <s v="18/08/2020: la Subdirección Administrativa remitió el oficio SDM-SA -106409- 2020 informando la gestión adelantada y allegando el formato PA01-PR13-F03-LISTA-VERIF-INSTALAC-V.2.0-08072020 ajustado, evidenciando que se dió cumplimiento a la acción propuesta; por lo anterior se cierra la acción."/>
    <x v="1"/>
    <n v="0"/>
    <n v="0"/>
  </r>
  <r>
    <s v="049-2020"/>
    <n v="2"/>
    <n v="2020"/>
    <s v="GESTIÓN ADMINISTRATIVA"/>
    <x v="19"/>
    <d v="2020-05-21T00:00:00"/>
    <s v="OBSERVACIÓN No 5 _x000a_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
    <s v="Incumplimiento de requisitos al ejecutar un trámite o prestar un servicio a la ciudadanía con el propósito de obtener un beneficio propio o para un tercero."/>
    <s v="Falta planeación en el diligenciamiento de la matriz de necesidades de infraestructura."/>
    <s v="Elaborar un formato que permita identificar las necesidades de infraestructura de la Secretaría Distrital de Movilidad, con el fin de realizar una adecuada planeación de la gestión de los recursos para el cumplimiento de dichas necesidades en la vigencia siguiente.)._x000a__x000a_"/>
    <s v="Correctiva"/>
    <s v="1 formato diligenciado"/>
    <s v="1 formato diligenciado"/>
    <x v="0"/>
    <x v="0"/>
    <m/>
    <d v="2020-06-01T00:00:00"/>
    <x v="22"/>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50-2020"/>
    <n v="1"/>
    <n v="2020"/>
    <s v="GESTIÓN DE TALENTO HUMANO"/>
    <x v="22"/>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Revisar, depurar y actualizar el listado de los funcionarios de Libre Nombramiento y Remoción (LNR), con el fin de identificar quienes no cuentan con la publicación "/>
    <s v="Acción Correctiva"/>
    <s v="(No. Seguimiento realizados/No. de seguimiento programados) * 100"/>
    <n v="1"/>
    <x v="0"/>
    <x v="14"/>
    <s v="Mónica Adriana Flórez Bonilla"/>
    <d v="2020-07-01T00:00:00"/>
    <x v="23"/>
    <d v="2020-09-07T00:00:00"/>
    <s v="Julie Andrea Martinez Mendez"/>
    <s v="07/09/2020 Seguimiento realizado por Julie Andrea Martínez, Se evidencias dos listados de 45 personas que suministro el area el primero con fecha al 31 de julio en el cual se evidencia que 21 personas no cuentan con publicacion, el segundo con fecha 15 de agosto en el que solo faltan 7 funcionarios por publicacion. Se puede concluir que se realizo la depuracion del listado de funcionarios que no contaban con publicacion. Se escogieron 5 personas aleatoriamente para confirmar la publicacion Jonny Vasquez, Sergio Martinez, Rafael Gonzalez, Alejandra Rojas, Paula Arenas. _x000a__x000a_Se puede evidenciar que  se reviso, depuro y actualiz  el listado de los funcionarios de Libre Nombramiento y Remoción (LNR), con el fin de identificar quienes no cuentan con la publicación, identificando que hacen falta 7 .  El área a enviado los correos respectivos sin embargo no ha sido posible llegar al 100%"/>
    <x v="1"/>
    <n v="0"/>
    <n v="0"/>
  </r>
  <r>
    <s v="050-2020"/>
    <n v="2"/>
    <n v="2020"/>
    <s v="GESTIÓN DE TALENTO HUMANO"/>
    <x v="22"/>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Expedir y socializar memorando, solicitando a los funcionarios vinculados mediante Libre Nombramiento y Remoción (LNR) que realicen la publicación "/>
    <s v="Acción Correctiva"/>
    <s v="Memorando expedido y socializado"/>
    <n v="1"/>
    <x v="0"/>
    <x v="14"/>
    <s v="Mónica Adriana Flórez Bonilla"/>
    <d v="2020-07-01T00:00:00"/>
    <x v="2"/>
    <d v="2020-09-07T00:00:00"/>
    <s v="Julie Andrea Martinez Mendez"/>
    <s v="07/09/2020 Se evidencia el memorando No. SDM-SGC-86986 DE 2020, del 17 de junio del 2020 en el que se explica los pasos para la actualizacion de la Declaracion de Bienes y Rentas."/>
    <x v="1"/>
    <n v="0"/>
    <n v="0"/>
  </r>
  <r>
    <s v="050-2020"/>
    <n v="3"/>
    <n v="2020"/>
    <s v="GESTIÓN DE TALENTO HUMANO"/>
    <x v="22"/>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Realizar seguimiento semestral de la publicación de los funcionarios Libre Nombramiento y Remoción (LNR)"/>
    <s v="Acción Correctiva"/>
    <s v="(No. funcionarios LNR/No. funcionarios que realizaron la publicación) * 100"/>
    <n v="1"/>
    <x v="0"/>
    <x v="14"/>
    <s v="Mónica Adriana Flórez Bonilla"/>
    <d v="2020-07-01T00:00:00"/>
    <x v="8"/>
    <d v="2020-09-07T00:00:00"/>
    <s v="Julie Andrea Martinez Mendez"/>
    <s v="07/09/2020 Se evidencia  un acta del dia 21 de agosto, donde se realizo el seguimiento sementral de la publicacion de funcionarios LNR, se evidencia que pese a las actividades realizadas por el area de talento humano 7 funcionarios no han realizado la publicacion, queda como compromiso para el area realizar una reunion de seguimiento a las 7 declaraciones faltantes en el mes de septiembre, por lo cual no se puede cerrar esta accion porque no se ha cumplido el indicador."/>
    <x v="0"/>
    <n v="0"/>
    <n v="0"/>
  </r>
  <r>
    <s v="051-2020"/>
    <n v="1"/>
    <n v="2020"/>
    <s v="GESTIÓN DE TALENTO HUMANO"/>
    <x v="19"/>
    <d v="2020-05-21T00:00:00"/>
    <s v="NC2 al revisar la información documentada publicada en la intranet de la SDM de la Dimensión de Talento Humano, en el componente de la política de “Gestión Estratégica del Talento Humano” se evidencian documentos desactualizados o que ya no aplican, y no cuenta con información actualizada en los módulos de inducción y reinducción, indicadores, matriz de peligros e informe de reclasificación de riesgos laborales"/>
    <s v="Formulación de planes, programas o proyectos de movilidad de la ciudad, que no propendan por la sostenibilidad ambiental, económica y social."/>
    <s v="Fata de seguimiento e identificación  de la información públicada en la intranet"/>
    <s v="Revisar,depurar y actualizar la información publicada en  la intranet “Gestión Estratégica del Talento Humano”"/>
    <s v="Acción Correctiva"/>
    <s v="No. Seguimiento realizados/No. de seguimiento programdos"/>
    <n v="1"/>
    <x v="0"/>
    <x v="14"/>
    <s v="Mónica Adriana Florez Bonilla"/>
    <d v="2020-07-01T00:00:00"/>
    <x v="2"/>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51-2020"/>
    <n v="2"/>
    <n v="2020"/>
    <s v="GESTIÓN DE TALENTO HUMANO"/>
    <x v="19"/>
    <d v="2020-05-21T00:00:00"/>
    <s v="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
    <s v="Formulación de planes, programas o proyectos de movilidad de la ciudad, que no propendan por la sostenibilidad ambiental, económica y social."/>
    <s v="Falta de seguimiento en el cumplimiento de las actividades establecidas en el procedimiento PA02 PR05"/>
    <s v="Actualizar y solcializar el procedimiento PA02-PR05"/>
    <s v="Acción Correctiva"/>
    <s v="Procedimiento actualizado y socializado"/>
    <n v="1"/>
    <x v="0"/>
    <x v="14"/>
    <s v="Mónica Adriana Florez Bonilla"/>
    <d v="2020-07-01T00:00:00"/>
    <x v="2"/>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52-2020"/>
    <n v="1"/>
    <n v="2020"/>
    <s v="GESTIÓN DE TALENTO HUMANO"/>
    <x v="19"/>
    <d v="2020-05-21T00:00:00"/>
    <s v="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
    <s v="Formulación de planes, programas o proyectos de movilidad de la ciudad, que no propendan por la sostenibilidad ambiental, económica y social."/>
    <s v="Desconocimiento para la creación de una herramienta que permita medir el impacto "/>
    <s v="Definir para que tipo de formación (capacitaciones, orientaciones, etc) y línea de ejecucción del PIC,  se aplicara la herramienta de medición de impacto "/>
    <s v="Acción Correctiva"/>
    <s v="No. cursos medidos/No, cursos ofertados"/>
    <n v="1"/>
    <x v="0"/>
    <x v="14"/>
    <s v="Mónica Adriana Florez Bonilla"/>
    <d v="2020-07-01T00:00:00"/>
    <x v="2"/>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52-2020"/>
    <n v="2"/>
    <n v="2020"/>
    <s v="GESTIÓN DE TALENTO HUMANO"/>
    <x v="19"/>
    <d v="2020-05-21T00:00:00"/>
    <s v="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
    <s v="Formulación de planes, programas o proyectos de movilidad de la ciudad, que no propendan por la sostenibilidad ambiental, económica y social."/>
    <s v="Desconocimiento para la creación de una herramienta que permita medir el impacto "/>
    <s v="Crear y aplicar  la herramienta para medir el impacto (Directivos, Funcionarios) "/>
    <s v="Acción Correctiva"/>
    <s v="No. de cursos que se les aplico la herramienta/No.cursos ofertados_x000a_"/>
    <n v="1"/>
    <x v="0"/>
    <x v="14"/>
    <s v="Mónica Adriana Florez Bonilla"/>
    <d v="2020-07-01T00:00:00"/>
    <x v="2"/>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53-2020"/>
    <n v="1"/>
    <n v="2020"/>
    <s v="GESTIÓN DE TALENTO HUMANO"/>
    <x v="19"/>
    <d v="2020-05-21T00:00:00"/>
    <s v="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
    <s v="Designación de colaboradores no competentes o idóneos para el desarrollo de las actividades asignadas."/>
    <s v="Falta de seguimiento en la entrega de formato diligenciado "/>
    <s v="Actualizar  y socializar los procedimientos de (PA02-PR01, PA02-PR02, PA02-PR03 Y PA02-PR04) l Entrenamiento en el Puesto de Trabajo"/>
    <s v="Acción Correctiva"/>
    <s v="Procedimiento actualizado y socializado"/>
    <n v="1"/>
    <x v="0"/>
    <x v="14"/>
    <s v="Mónica Adriana Florez Bonilla"/>
    <d v="2020-07-01T00:00:00"/>
    <x v="2"/>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53-2020"/>
    <n v="2"/>
    <n v="2020"/>
    <s v="GESTIÓN DE TALENTO HUMANO"/>
    <x v="19"/>
    <d v="2020-05-21T00:00:00"/>
    <s v="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
    <s v="Designación de colaboradores no competentes o idóneos para el desarrollo de las actividades asignadas."/>
    <s v="Falta de seguimiento en la entrega de formato diligenciado "/>
    <s v="Actualizar y socializar el formato CÓDIGO:PA02-PR01-F05"/>
    <s v="Acción Correctiva"/>
    <s v="Aformato CÓDIGO:PA02-PR01-F0 actualizado y socializado"/>
    <n v="1"/>
    <x v="0"/>
    <x v="14"/>
    <s v="Mónica Adriana Florez Bonilla"/>
    <d v="2020-07-01T00:00:00"/>
    <x v="2"/>
    <d v="2020-09-07T00:00:00"/>
    <s v="Julie Andrea Martinez Mendez"/>
    <s v="07/09/2020 seguimiento realizado por Julie Andrea Martinez. No se recibio por parte del proceso el reporte mensual de esta actividad, se invita al proceso que debe  cumplir con  los procedimientos en los terminos establecidos."/>
    <x v="0"/>
    <n v="0"/>
    <n v="0"/>
  </r>
  <r>
    <s v="054-2020"/>
    <n v="1"/>
    <n v="2020"/>
    <s v="GESTIÓN JURÍDICA "/>
    <x v="19"/>
    <d v="2020-05-21T00:00:00"/>
    <s v="OBSERVACIÓN No. 7_x000a__x000a_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_x000a__x000a_"/>
    <s v="Incumplimiento en la publicación oportuna de la normativa que rige a la Entidad relacionada con el proceso de auditoria"/>
    <s v="La Dirección de Contratación no tuvo acceso a la información necesaria para constatar la aplicación del Decreto 672 de 2018 y demás normas aplicables en los procesos contractuales de cursos pedagógicos."/>
    <s v="Actualizar la Matriz de cumplimiento con las normas identificadas en el informe de auditoría.                                                                                                                                                "/>
    <s v="Acción Correctiva"/>
    <s v="Matriz Actualizada y publicada.             "/>
    <n v="1"/>
    <x v="2"/>
    <x v="2"/>
    <s v="DIRECTOR (A)  DE CONTRATACION "/>
    <d v="2020-07-02T00:00:00"/>
    <x v="1"/>
    <d v="2020-09-08T00:00:00"/>
    <s v="Deicy Astrid Beltrán"/>
    <s v="Seguimiento realizado el 08/09/2020_x000a_La dependencia remitio como evidencia, las gestiones adelantadas  para el cumplimeinto de la acción (corresos electrónicos) y la matriz de cumplimeinto actualziada y publicada. _x000a_CONCLUSION: Se evidencia el cumplimiento de la acción y del indicador._x000a_RECOMENDACION. CERRAR la acción y excluirla del PMP  _x000a__x000a_Seguimiento realizado el 10/08/2020_x000a_Acción en ejecución. _x000a__x000a_Seguimiento realizado el 07/07/2020_x000a_Acción en ejecución. "/>
    <x v="1"/>
    <n v="0"/>
    <n v="0"/>
  </r>
  <r>
    <s v="054-2020"/>
    <n v="2"/>
    <n v="2020"/>
    <s v="GESTIÓN JURÍDICA "/>
    <x v="19"/>
    <d v="2020-05-21T00:00:00"/>
    <s v="OBSERVACIÓN No. 7_x000a__x000a_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_x000a__x000a_"/>
    <s v="Incumplimiento en la publicación oportuna de la normativa que rige a la Entidad relacionada con el proceso de auditoria"/>
    <s v="La Dirección de Contratación no tuvo acceso a la información necesaria para constatar la aplicación del Decreto 672 de 2018 y demás normas aplicables en los procesos contractuales de cursos pedagógicos."/>
    <s v="Seguimiento  semestral  de la matriz de cumplimiento, para verificar la actualizacion de las normas contractuales  aplicables a cursos pedagogicos."/>
    <s v="Acción Correctiva"/>
    <s v="1 seguimiento "/>
    <n v="1"/>
    <x v="2"/>
    <x v="2"/>
    <s v="DIRECTOR (A)  DE CONTRATACION "/>
    <d v="2020-07-02T00:00:00"/>
    <x v="3"/>
    <d v="2020-09-08T00:00:00"/>
    <s v="Deicy Astrid Beltrán"/>
    <s v="Seguimiento realizado el 08/09/2020. _x000a_Acción en ejecución _x000a_CONCLUSION: ACCION ABIERTA _x000a__x000a_Seguimiento realizado el 10/08/2020_x000a_Acción en ejecución. _x000a__x000a_Seguimiento realizado el 07/07/2020_x000a_Acción en ejecución. "/>
    <x v="0"/>
    <n v="0"/>
    <n v="0"/>
  </r>
  <r>
    <s v="055-2020"/>
    <n v="1"/>
    <n v="2020"/>
    <s v="GESTIÓN JURÍDICA "/>
    <x v="19"/>
    <d v="2020-05-21T00:00:00"/>
    <s v="OBSERVACIÓN No. 8_x000a__x000a_Se observa debilidades en la comunicación con el cliente en lo relacionado con el proceso a partir de las novedades de emergencia sanitaria del COVID- 19, en atención a que los términos para el desarrollo de los cursos han sido suspendidos y no se evidenció por parte de la directora conocimiento   de las posibles modificaciones del objeto contractual de los instructores e informadores si los hubiera. Lo anterior de conformidad con el numeral 8.2.1. lit b) Comunicación con el cliente de la Norma Técnica ISO 9001:2015_x000a_"/>
    <s v="Debilidades en la  gestión contractual."/>
    <s v="No existe un lineamiento por parte de la Dirección de Contratación en referencia a las modificaciones que el ordenador del gasto debe realizar en virtud de la emergencia sanitaria del covid."/>
    <s v="Comunicar a través de memorando o circular las directivas concernientes a los cambios que se deben efectuar en virtud de la emergencia sanitaria del Covid - 19 para el cumplimiento contractual."/>
    <s v="Acción Correctiva"/>
    <s v="Memorando o circular  expedido y socializado mediante el correo de comunicación Interna de la entidad. "/>
    <n v="1"/>
    <x v="2"/>
    <x v="2"/>
    <s v="DIRECTOR (A)  DE CONTRATACION "/>
    <d v="2020-07-02T00:00:00"/>
    <x v="1"/>
    <d v="2020-09-08T00:00:00"/>
    <s v="Deicy Astrid Beltrán"/>
    <s v="Seguimiento realizado el 08/09/2020_x000a_La dependencia remitio como evidencia,de la gestión MEMORANDO SDM-DC 128270 DE 2020, en donde se imparten lineamientos para la Contratación Estatal en el marco de la emergencia decretado por el gobierno nacional en virtud del Covid 19. el memorando se dividio en tres partes;  Preguntas y respuestas,  Recomendaciones y  Cuadro del marco normativo, comunicando los cambios en la normatividad aplicable al proceso de contratación por la emergencia sanitaria decretada por el gobierno Nacional  - COVID 19. _x000a_Se evidencia cumplimiento del Indicador: Memorando  expedido y socializado mediante el correo de comunicación Interna de la entidad y de la acción._x000a_CONCLUSION. ACCION CERRADA_x000a_RECOMENDACION: Cerar la acción y excluirla del PMP._x000a_  _x000a__x000a__x000a_Conclusión:  Teniendo en cuenta que se desarrolló la acción propuesta, se evidencia el cumplimiento del respectivo indicador atacando la causa raíz del hallazgo._x000a_ovid 19;LA _x000a__x000a_Seguimiento realizado el 10/08/2020_x000a_Acción en ejecución. _x000a__x000a_Seguimiento realizado el 07/07/2020_x000a_Acción en ejecución. "/>
    <x v="1"/>
    <n v="0"/>
    <n v="0"/>
  </r>
  <r>
    <s v="056-2020"/>
    <n v="1"/>
    <n v="2020"/>
    <s v="GESTIÓN JURÍDICA "/>
    <x v="19"/>
    <d v="2020-05-21T00:00:00"/>
    <s v="OBSERVACIÓN No. 9_x000a_Desconocimiento por parte del auditado respecto al acompañamiento al ordenador del gasto, en la etapa precontractual (estudios previos) para contratar los servicios de Instructor de cursos pedagógicos, lo anterior con base en el numeral 4. Decreto 672 de 2018 Art 35 “Por medio del cual se modifica la estructura organizacional de la Secretaría Distrital de Movilidad y se dictan otras disposiciones” 4. Orientar los procesos de contratación en su etapa precontractual, de conformidad con la normatividad vigente”. Lo anterior de conformidad con el numeral 7.1.6 Conocimiento de la organización de la Norma Técnica ISO 9001:2015_x000a_"/>
    <s v="Debilidades en la  gestión contractual."/>
    <s v="Debilidad en el acompañamiento técnico por algún profesional  de la Dirección de Contratación, para solventar las dudas que surgieron durante la auditoria ISO 9001:2015 en referencia a cursos pedagógicos."/>
    <s v="Circular dirigida a los profesionales de la Direccion de Contratación donde se indique los lineamientos para el acompañamiento de futuras auditorias o respuestas a entes de Control."/>
    <s v="Acción Correctiva"/>
    <s v="circular expedida y socializada"/>
    <n v="1"/>
    <x v="2"/>
    <x v="2"/>
    <s v="DIRECTOR (A)  DE CONTRATACION "/>
    <d v="2020-07-02T00:00:00"/>
    <x v="2"/>
    <d v="2020-09-08T00:00:00"/>
    <s v="Deicy Astrid Beltrán"/>
    <s v="Seguimiento realizado el 08/09/2020. _x000a_Acción en ejecución _x000a_CONCLUSION: ACCION ABIERTA _x000a__x000a_Seguimiento realizado el 10/08/2020_x000a_Acción en ejecución. _x000a__x000a_Seguimiento realizado el 07/07/2020_x000a_Acción en ejecución. "/>
    <x v="0"/>
    <n v="0"/>
    <n v="0"/>
  </r>
  <r>
    <s v="057-2020"/>
    <n v="1"/>
    <n v="2020"/>
    <s v="GESTIÓN JURÍDICA "/>
    <x v="18"/>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el directorio de contratistas con los requisitos incumplidos en la subcategoría 3.5 g, h, i."/>
    <s v="Acción Correctiva"/>
    <s v="Directorio de Contratistas actualizado_x000a_"/>
    <n v="1"/>
    <x v="2"/>
    <x v="2"/>
    <s v="DIRECTOR (A)  DE CONTRATACION "/>
    <d v="2020-07-02T00:00:00"/>
    <x v="24"/>
    <d v="2020-09-08T00:00:00"/>
    <s v="Deicy Astrid Beltrán"/>
    <s v="Seguimiento realizado el 08/09/2020. _x000a_Acción en ejecución _x000a_CONCLUSION: ACCION ABIERTA _x000a__x000a_Seguimiento realizado el 10/08/2020_x000a_Acción en ejecución. _x000a__x000a_Seguimiento realizado el 07/07/2020_x000a_Acción en ejecución. "/>
    <x v="0"/>
    <n v="0"/>
    <n v="0"/>
  </r>
  <r>
    <s v="057-2020"/>
    <n v="2"/>
    <n v="2020"/>
    <s v="GESTIÓN JURÍDICA "/>
    <x v="18"/>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y Publicar el directorio de contratista en el link de transparencia de la página web de la SDM."/>
    <s v="Acción Correctiva"/>
    <s v="Pagina web Actualizada_x000a__x000a_"/>
    <n v="1"/>
    <x v="2"/>
    <x v="2"/>
    <s v="DIRECTOR (A)  DE CONTRATACION "/>
    <d v="2020-07-02T00:00:00"/>
    <x v="24"/>
    <d v="2020-09-08T00:00:00"/>
    <s v="Deicy Astrid Beltrán"/>
    <s v="Seguimiento realizado el 08/09/2020. _x000a_Acción en ejecución _x000a_CONCLUSION: ACCION ABIERTA _x000a__x000a_Seguimiento realizado el 10/08/2020_x000a_Acción en ejecución. _x000a__x000a_Seguimiento realizado el 07/07/2020_x000a_Acción en ejecución. "/>
    <x v="0"/>
    <n v="0"/>
    <n v="0"/>
  </r>
  <r>
    <s v="058-2020"/>
    <n v="1"/>
    <n v="2020"/>
    <s v="GESTIÓN JURÍDICA "/>
    <x v="18"/>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1). Expedir circular dirigida a los ordenadores del gasto, supervisores y responsables de los procesos contractuales para actualizar la información con relación a los documentos que deben reposar en la Plataforma SECOP - Link de transparencia."/>
    <s v="Acción Correctiva"/>
    <s v="Circular firmada y socializada. "/>
    <n v="1"/>
    <x v="2"/>
    <x v="2"/>
    <s v="DIRECTOR (A)  DE CONTRATACION "/>
    <d v="2020-07-02T00:00:00"/>
    <x v="8"/>
    <d v="2020-09-08T00:00:00"/>
    <s v="Deicy Astrid Beltrán"/>
    <s v="Seguimiento realizado el 08/09/2020. _x000a_Acción en ejecución _x000a_CONCLUSION: ACCION ABIERTA _x000a__x000a_Seguimiento realizado el 10/08/2020_x000a_Acción en ejecución. _x000a__x000a_Seguimiento realizado el 07/07/2020_x000a_Acción en ejecución. "/>
    <x v="0"/>
    <n v="0"/>
    <n v="0"/>
  </r>
  <r>
    <s v="058-2020"/>
    <n v="2"/>
    <n v="2020"/>
    <s v="GESTIÓN JURÍDICA "/>
    <x v="18"/>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2) Capacitación al personal encargado de la actividad de escaneo y publicación de documentos precontractuales y contractuales en el portal SECOP."/>
    <s v="Acción Correctiva"/>
    <s v="capacitaciones realizadas a los responsables "/>
    <n v="1"/>
    <x v="2"/>
    <x v="2"/>
    <s v="DIRECTOR (A)  DE CONTRATACION "/>
    <d v="2020-07-02T00:00:00"/>
    <x v="8"/>
    <d v="2020-09-08T00:00:00"/>
    <s v="Deicy Astrid Beltrán"/>
    <s v="Seguimiento realizado el 08/09/2020. _x000a_Acción en ejecución _x000a_CONCLUSION: ACCION ABIERTA _x000a__x000a_Seguimiento realizado el 10/08/2020_x000a_Acción en ejecución. _x000a__x000a_Seguimiento realizado el 07/07/2020_x000a_Acción en ejecución. "/>
    <x v="0"/>
    <n v="0"/>
    <n v="0"/>
  </r>
  <r>
    <s v="058-2020"/>
    <n v="3"/>
    <n v="2020"/>
    <s v="GESTIÓN JURÍDICA "/>
    <x v="18"/>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3) Actualización de los procesos contractuales en la plataforma SECOP evidenciados en el informe de auditoría con los requisitos incumplidos"/>
    <s v="Correcciòn"/>
    <s v="Número de procesos actualizados / Número de procesos  evidenciados "/>
    <n v="1"/>
    <x v="2"/>
    <x v="2"/>
    <s v="DIRECTOR (A)  DE CONTRATACION "/>
    <d v="2020-07-02T00:00:00"/>
    <x v="8"/>
    <d v="2020-09-08T00:00:00"/>
    <s v="Deicy Astrid Beltrán"/>
    <s v="Seguimiento realizado el 08/09/2020. _x000a_Acción en ejecución _x000a_CONCLUSION: ACCION ABIERTA _x000a__x000a_Seguimiento realizado el 10/08/2020_x000a_Acción en ejecución. "/>
    <x v="0"/>
    <n v="0"/>
    <n v="0"/>
  </r>
  <r>
    <s v="059-2020"/>
    <n v="1"/>
    <n v="2020"/>
    <s v="GESTIÓN DE TRÁMITES Y SERVICIOS PARA LA CIUDADANÍA"/>
    <x v="19"/>
    <d v="2020-05-21T00:00:00"/>
    <s v="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
    <s v="2.  Formulación e implementación de estrategias, incluyendo la de cursos pedagógicos, que no fomenten la cultura ciudadana para la movilidad y el respeto entre  los usuarios de todas las formas de transporte"/>
    <s v="Dificultades para concertación de reuniones con el RUNT. "/>
    <s v="Realizar estudio para la implementación de verificación de identidad para los asistentes a cursos pedagógicos   "/>
    <s v="Acción Correctiva"/>
    <s v="Documento"/>
    <n v="1"/>
    <x v="4"/>
    <x v="4"/>
    <s v="Dirección de Atención al Ciudadano"/>
    <d v="2020-07-01T00:00:00"/>
    <x v="25"/>
    <m/>
    <m/>
    <m/>
    <x v="0"/>
    <n v="0"/>
    <n v="0"/>
  </r>
  <r>
    <s v="060-2020"/>
    <n v="1"/>
    <n v="2020"/>
    <s v="GESTIÓN DE TRÁMITES Y SERVICIOS PARA LA CIUDADANÍA"/>
    <x v="19"/>
    <d v="2020-05-21T00:00:00"/>
    <s v="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
    <s v="2.  Formulación e implementación de estrategias, incluyendo la de cursos pedagógicos, que no fomenten la cultura ciudadana para la movilidad y el respeto entre  los usuarios de todas las formas de transporte"/>
    <s v="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
    <s v="Realizar mediante 2 mesas de trabajo, la verificacion al tratamiento integral dado a las no conformidades , las observaciones y las oportunidades de mejora  dados en informes de auditoria interna SGC 2019 y de auditoria externa ICONTEC  año 2019-2018."/>
    <s v="Acción Correctiva"/>
    <s v="Numero de mesas de trabajo realizadas/ numero de mesas programadas"/>
    <n v="1"/>
    <x v="4"/>
    <x v="4"/>
    <s v="Dirección de Atención al Ciudadano"/>
    <d v="2020-07-01T00:00:00"/>
    <x v="25"/>
    <m/>
    <m/>
    <m/>
    <x v="0"/>
    <n v="0"/>
    <n v="0"/>
  </r>
  <r>
    <s v="061-2020"/>
    <n v="1"/>
    <n v="2020"/>
    <s v="GESTIÓN DE TRÁMITES Y SERVICIOS PARA LA CIUDADANÍA"/>
    <x v="19"/>
    <d v="2020-05-21T00:00:00"/>
    <s v="OBSERVACIÓN No. 10_x000a_* No obstante que en el PE01-M1 MANUAL DEL MODELO INTEGRADO DE PLANEACIÓN Y GESTIÓN DE LA SECRETARÍA DISTRITAL DE MOVILIDAD V3.0 página 31, establece que El alcance para el Sistema de Gestión de la Calidad bajo la norma NTC ISO 9001:2015 es para “Prestación del servicio de cursos pedagógicos por infracción a las normas de tránsito y transporte” (Nombre desactualizado), sobre el cual no aplican los siguientes numerales:_x000a_                 *  Numeral 7.1.5.2. Trazabilidad de las mediciones, en cuya justificación se menciona &quot;...la SDM cuenta con el espacio físico  para realizar las pruebas de alcoholemia, correspondiendo al Instituto Nacional de Medicina Legal y Ciencias Forenses y   a la Policía Nacional- Seccional de Tránsito y Transporte, realizar las mismas, en caso de ser requeridas por la SDM&quot; lo cual no se evidenció en la visita que se efectuó a la Sede de Paloquemao._x000a_                 * Numeral 8.3 Diseño y desarrollo de los productos y servicios, esta exclusión no es clara puntualmente por el auditado. Lo anterior de conformidad con el numeral 7.1.6 Conocimiento de la organización de la Norma Técnica ISO 9001:2015"/>
    <s v="2.  Formulación e implementación de estrategias, incluyendo la de cursos pedagógicos, que no fomenten la cultura ciudadana para la movilidad y el respeto entre  los usuarios de todas las formas de transporte"/>
    <s v="Falta de comunicación adecuada con la OAPI para asegurar que los documentos asociados al proceso auditados fueron actualizados, publicados y socializados conforme al procedimiento de la entidad."/>
    <s v="Solicitar a la OAPI, mediante memorando la actualización del Manual de MIPG, de acuerdo a las indicaciones dadas en la Auditoria Icontec 2019 y a las reglamentaciones de Ley que se esta obligados a cumplir en concordancia con el tipo de servicios  autorizado por el ministerio y la capacidad instalada para prestarlos. "/>
    <s v="Corrección"/>
    <s v="Memorando remitido a la OAPI."/>
    <n v="1"/>
    <x v="4"/>
    <x v="4"/>
    <s v="Dirección de Atención al Ciudadano"/>
    <d v="2020-07-01T00:00:00"/>
    <x v="23"/>
    <d v="2020-09-07T00:00:00"/>
    <s v="Omar Alfredo Sánchez"/>
    <s v="07/09/2020: Mediante Memorando SDM DAC 120097 la DAC remite justificación, memorando dirigido a la OAPI y correo, evidenciando de esta manera el cumplimiento de la acción propuesta. Por lo cual se cierra la acción."/>
    <x v="1"/>
    <n v="0"/>
    <n v="0"/>
  </r>
  <r>
    <s v="062-2020"/>
    <n v="1"/>
    <n v="2020"/>
    <s v="GESTIÓN DE TRÁMITES Y SERVICIOS PARA LA CIUDADANÍA"/>
    <x v="19"/>
    <d v="2020-05-21T00:00:00"/>
    <s v="OBSERVACIÓN No. 11_x000a__x000a_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
    <s v="2.  Formulación e implementación de estrategias, incluyendo la de cursos pedagógicos, que no fomenten la cultura ciudadana para la movilidad y el respeto entre  los usuarios de todas las formas de transporte_x000a_"/>
    <s v="Falta de seguimiento en la respuesta PQRSD  relacionados con cursos pedagógicos."/>
    <s v="Realizar seguimiento mensual de PQRSD relacionados con cursos pedagogicos."/>
    <s v="Corrección"/>
    <s v="Número de seguimientos realizados/ numero de seguimientos programados"/>
    <n v="1"/>
    <x v="4"/>
    <x v="4"/>
    <s v="Dirección de Atención al Ciudadano"/>
    <d v="2020-07-01T00:00:00"/>
    <x v="26"/>
    <m/>
    <m/>
    <m/>
    <x v="0"/>
    <n v="0"/>
    <n v="0"/>
  </r>
  <r>
    <s v="063-2020"/>
    <n v="1"/>
    <n v="2020"/>
    <s v="GESTIÓN DE TRÁMITES Y SERVICIOS PARA LA CIUDADANÍA"/>
    <x v="19"/>
    <d v="2020-05-21T00:00:00"/>
    <s v="OBSERVACIÓN No. 12_x000a_* Es importante que el Líder del proceso y su equipo de trabajo tengan conocimiento de todos los temas relacionados con el SGC incluyendo las entradas (lo presentado en la revisión por dirección en lo relacionado con cursos) y salidas (las mejoras o recomendaciones efectuadas) de la revisión por la dirección, Lo anterior de conformidad con el numeral 7.1.6 Conocimiento de la organización de la Norma Técnica ISO 9001:2015"/>
    <s v="_x000a_12. Designación de colaboradores no competentes o idóneos para el desarrollo de las actividades asignadas."/>
    <s v="Disponibilidad de tiempo para las socializaciones y capacitaciones al líder del proceso y al equipo de trabajo del SGC por el Covid-19."/>
    <s v="Realizar una socializacion  al lider del proceso y su equipo de trabajo, sobre  la norma ISO 9001  incluyendo en la misma  las tematicas de entradas y salidas de la actividad de cursos pedagogicos"/>
    <s v="Corrección"/>
    <s v="Socializacion realizada/ socializacion programada "/>
    <n v="1"/>
    <x v="4"/>
    <x v="4"/>
    <s v="Dirección de Atención al Ciudadano"/>
    <d v="2020-07-01T00:00:00"/>
    <x v="2"/>
    <m/>
    <m/>
    <m/>
    <x v="0"/>
    <n v="0"/>
    <n v="0"/>
  </r>
  <r>
    <s v="064-2020"/>
    <n v="1"/>
    <n v="2020"/>
    <s v="GESTIÓN DE TRÁMITES Y SERVICIOS PARA LA CIUDADANÍA"/>
    <x v="19"/>
    <d v="2020-05-21T00:00:00"/>
    <s v="Oportunidad de mejora 10 _x000a__x000a_Es importante incluir dentro de los documentos del SGC los términos que debe cumplir el contraventor para poder acceder a los descuentos tanto en la imposición del comparendo físico como en el comparendo electrónico."/>
    <s v="2.  Formulación e implementación de estrategias, incluyendo la de cursos pedagógicos, que no fomenten la cultura ciudadana para la movilidad y el respeto entre  los usuarios de todas las formas de transporte"/>
    <s v="No se consideró necesario incluir los términos que el contraventor tiene derecho para acceder a los descuentos para los comparendos impuestos."/>
    <s v="Actualizar el procedimiento en sus lineamientos."/>
    <s v="Corrección"/>
    <s v="Procedimiento actualizado  publicado y socializado"/>
    <n v="1"/>
    <x v="4"/>
    <x v="4"/>
    <s v="Dirección de Atención al Ciudadano"/>
    <d v="2020-07-01T00:00:00"/>
    <x v="27"/>
    <m/>
    <m/>
    <m/>
    <x v="0"/>
    <n v="0"/>
    <n v="0"/>
  </r>
  <r>
    <s v="065-2020"/>
    <n v="1"/>
    <n v="2020"/>
    <s v="GESTIÓN DE TRÁMITES Y SERVICIOS PARA LA CIUDADANÍA"/>
    <x v="19"/>
    <d v="2020-05-21T00:00:00"/>
    <s v="Oportunidad de mejora 11_x000a__x000a__x000a_11. Dejar la evidencia sobre el seguimiento efectuado por la OSV, OACCM y OGS de la implementación de los lineamientos efectuados por estas áreas para el desarrollo del curso pedagógico."/>
    <s v="2.  Formulación e implementación de estrategias, incluyendo la de cursos pedagógicos, que no fomenten la cultura ciudadana para la movilidad y el respeto entre  los usuarios de todas las formas de transporte"/>
    <s v="Falta de continuidad en el proceso de implementación de los lineamientos con las oficinas mencionadas."/>
    <s v="Actualizar procedimiento en sus lineamientos."/>
    <s v="Corrección"/>
    <s v="Procedimiento actualizado  publicado y socializado"/>
    <n v="1"/>
    <x v="4"/>
    <x v="4"/>
    <s v="Dirección de Atención al Ciudadano"/>
    <d v="2020-07-01T00:00:00"/>
    <x v="27"/>
    <m/>
    <m/>
    <m/>
    <x v="0"/>
    <n v="0"/>
    <n v="0"/>
  </r>
  <r>
    <s v="066-2020"/>
    <n v="1"/>
    <n v="2020"/>
    <s v="GESTIÓN DE TRÁMITES Y SERVICIOS PARA LA CIUDADANÍA"/>
    <x v="19"/>
    <d v="2020-05-21T00:00:00"/>
    <s v="Oportunidad de mejora  12,14  y 16_x000a__x000a_12. Ajustar la Encuesta de Validación del Instructivo para cursos pedagógicos por infracción a las normas de tránsito PM04-PR01-F06 que se les aplica a los asistentes al curso, ya que evalúa el instructivo, el cual no es de conocimiento de los ciudadanos, cuando lo que se pretende evaluar es el curso_x000a_14. Se recomienda realizar la actualización de  los documentos de SGC de proceso ya que no obstante que desde el 16/09/2019 según el control de cambios al procedimiento PM04-PR01 se le modifico el nombre por &quot;Procedimiento de cursos pedagógicos por infracción a las normas de tránsito&quot; aún se continua mencionando el nombre anterior  en el  anexo PM04-PR01-F05 Registro de asistentes al curso de pedagogía por infracciones a las normas de tránsito y transporte y en el instructivo PM04-PR01-IN01 se menciona &quot;El perfil del instructor que dicta los cursos pedagógicos por infracción a las normas de tránsito y transporte&quot;, así como en el POA y en otros documentos del Proceso; así mismo se evidenció que el formato PM04-PR01-F04 V5.0 no se encuentra identificado como &quot;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_x000a_16. Ajustar el formato PM04-PR01-F04 V5.0 ya que no registra el nombre &quot;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
    <s v="2.  Formulación e implementación de estrategias, incluyendo la de cursos pedagógicos, que no fomenten la cultura ciudadana para la movilidad y el respeto entre  los usuarios de todas las formas de transporte"/>
    <s v="12: En el análisis realizado no se evidenció necesidad de hacer ajuste al nombre del documento que diligencia en ciudadano, ya que el objetivo era llevar la trazabilidad de los documentos asociados al procedimiento de cursos pedagógicos._x000a__x000a_14: Posible falta de revisión y ajuste oportuno a los documentos publicados en la intranet._x000a_ _x000a_16: Falta de verificación del formato PM04-PR01-F04 de la encuesta de satisfacción aprobado y publicado en la intranet."/>
    <s v="Revisar y Actualizar formatos relacionados en el Procedimiento PM04-PR01   en conformidad  al objetivo del procedimiento."/>
    <s v="ACCION CORRECTIVA"/>
    <s v="Total formatos revisadosy ajustados/ total formatos relacionados en el procedimiento"/>
    <n v="1"/>
    <x v="4"/>
    <x v="4"/>
    <s v="Dirección de Atención al Ciudadano"/>
    <d v="2020-07-01T00:00:00"/>
    <x v="28"/>
    <m/>
    <m/>
    <m/>
    <x v="0"/>
    <n v="0"/>
    <n v="0"/>
  </r>
  <r>
    <s v="067-2020"/>
    <n v="1"/>
    <n v="2020"/>
    <s v="GESTIÓN DE TRÁMITES Y SERVICIOS PARA LA CIUDADANÍA"/>
    <x v="19"/>
    <d v="2020-05-21T00:00:00"/>
    <s v="Oportunidad de mejora 13_x000a_13. Se recomienda realizar la actualización de la caracterización del proceso ya que en la verificación que se efectuó a la versión que se encuentra publicada en la intranet se evidencia que en la actividad clave del Hacer &quot;Realizar actividades de capacitación por infracción a las normas de tránsito en cumplimiento a la resolución 3204 de 2010&quot; no se incluyó el proveedor más importante que es el contraventor o ciudadano, en las entradas no se relaciona la más importante que es el documento de identidad (cédula de ciudadanía, tarjeta de identidad o de extranjería), así mismo entre los clientes no se incluyó  la Federación Colombiana de Municipios (SIMIT), entre los recursos físicos se menciona la Red Cade no obstante la SDM solo hace presencia en 6 Cades de toda la Red; así mismo en dicho documento se menciona el Proceso de Servicio al Ciudadano cuando en la actualidad es el Proceso de Gestión de Trámites y Servicios para la Ciudadanía."/>
    <s v="2.  Formulación e implementación de estrategias, incluyendo la de cursos pedagógicos, que no fomenten la cultura ciudadana para la movilidad y el respeto entre  los usuarios de todas las formas de transporte"/>
    <s v="La contingencia del Covid 19 y otras de  origen externo a la ejecución del procedimiento  de cursos, ocasionaron dificultad en el compartimiento oportuno de información y  en el acceso a las herramientas de acceso tecnológico de información pertinente y suficiente,  para hacer un adecuado análisis de manera interdisciplinaria, que permitiera visualizar todas las variables y elementos a incluir en el análisis, con el fin de realizar una actualización adecuada y oportuna de la caracterización."/>
    <s v="Actualizar caracterización del proceso "/>
    <s v="Correctiva"/>
    <s v="Caracterización actualizada, publicada y socializada. "/>
    <n v="1"/>
    <x v="4"/>
    <x v="4"/>
    <s v="Dirección de Atención al Ciudadano"/>
    <d v="2020-07-01T00:00:00"/>
    <x v="28"/>
    <m/>
    <m/>
    <m/>
    <x v="0"/>
    <n v="0"/>
    <n v="0"/>
  </r>
  <r>
    <s v="068-2020"/>
    <n v="1"/>
    <n v="2020"/>
    <s v="GESTIÓN DE TRÁMITES Y SERVICIOS PARA LA CIUDADANÍA"/>
    <x v="19"/>
    <d v="2020-05-21T00:00:00"/>
    <s v="Oportunidad de mejora 15_x000a_15. Se recomienda diseñar una herramienta diferente para evaluar el aprendizaje ya que se aplica la misma herramienta &quot;Hoja de preguntas y respuestas para trabajo grupal en el desarrollo del curso pedagógico por infracción a las normas de tránsito&quot;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
    <s v="2.  Formulación e implementación de estrategias, incluyendo la de cursos pedagógicos, que no fomenten la cultura ciudadana para la movilidad y el respeto entre  los usuarios de todas las formas de transporte"/>
    <s v="No se consideró necesario implementar y aplicar una técnica didáctica diferente para evaluar el aprendizaje del ciudadano."/>
    <s v="Realizar una mesa de trabajo para evaluar las herramientas implementadas para medir el aprendizaje del ciudadano"/>
    <s v="Acción Correctiva"/>
    <s v="mesa de trabajo realizada/ mesa de trabajao programda"/>
    <n v="1"/>
    <x v="4"/>
    <x v="4"/>
    <s v="Dirección de Atención al Ciudadano"/>
    <d v="2020-07-01T00:00:00"/>
    <x v="29"/>
    <m/>
    <m/>
    <m/>
    <x v="0"/>
    <n v="0"/>
    <n v="0"/>
  </r>
  <r>
    <s v="069-2020"/>
    <n v="1"/>
    <n v="2020"/>
    <s v="GESTIÓN DE TRÁMITES Y SERVICIOS PARA LA CIUDADANÍA"/>
    <x v="19"/>
    <d v="2020-05-21T00:00:00"/>
    <s v="Oportunidad de mejora 17_x000a_17. Documentar e implementar Protocolo o Plan de Contingencia frente a la caída de cualquier servicio (Base de datos)."/>
    <s v="10. Implementación de la Política de Seguridad Digital deficiente e ineficaz para las características y condiciones de la Entidad."/>
    <s v="No se consideró necesario construir un documento adicional al lineamiento en el procedimiento de cursos  pedagógicos."/>
    <s v="Construir documento que contenga los acciones a realizar en casos de caída del servicio"/>
    <s v="Acción Correctiva"/>
    <s v="Documento construido, socializado y publicado"/>
    <n v="1"/>
    <x v="4"/>
    <x v="4"/>
    <s v="Dirección de Atención al Ciudadano"/>
    <d v="2020-07-01T00:00:00"/>
    <x v="29"/>
    <m/>
    <m/>
    <m/>
    <x v="0"/>
    <n v="0"/>
    <n v="0"/>
  </r>
  <r>
    <s v="070-2020"/>
    <n v="1"/>
    <n v="2020"/>
    <s v="GESTIÓN DE TRÁMITES Y SERVICIOS PARA LA CIUDADANÍA"/>
    <x v="19"/>
    <d v="2020-05-21T00:00:00"/>
    <s v="Recomendación 16 :_x000a_*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quot;Procedimiento de los cursos de pedagogía por infracción a las normas de tránsito y transporte&quot;, mencionando el nombre anterior del procedimiento se recomienda revisar y actualizar todos los  documentos de MIPG donde se relaciona el procedimiento auditado, con el nombre actual del mismo. _x000a_"/>
    <s v="2.  Formulación e implementación de estrategias, incluyendo la de cursos pedagógicos, que no fomenten la cultura ciudadana para la movilidad y el respeto entre  los usuarios de todas las formas de transporte"/>
    <s v="Posible falta en la revisión de los documentos transversales SGC publicados en la intranet, donde se vinculen las actividades de cursos pedagógicos."/>
    <s v="Verificar y ajustar los documentos transversales publicados después de la actualización del procedimiento, en referencia al nombre correcto de referenciar el procedimiento y al manejo adecuado de control de documentos validos de Calidad. "/>
    <s v="Correctiva"/>
    <s v="numero de Documentos Revisados y ajustados / numero documetnos  relacionados con Cursos, publicados despues de la publicacion del PM04-PR01 V.4"/>
    <n v="1"/>
    <x v="4"/>
    <x v="4"/>
    <s v="Dirección de Atención al Ciudadano"/>
    <d v="2020-07-01T00:00:00"/>
    <x v="0"/>
    <m/>
    <m/>
    <m/>
    <x v="0"/>
    <n v="0"/>
    <n v="0"/>
  </r>
  <r>
    <s v="071-2020"/>
    <n v="1"/>
    <n v="2020"/>
    <s v="GESTIÓN DE TRÁMITES Y SERVICIOS PARA LA CIUDADANÍA"/>
    <x v="19"/>
    <d v="2020-05-21T00:00:00"/>
    <s v="Recomendación 19 :_x000a_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
    <s v="2.  Formulación e implementación de estrategias, incluyendo la de cursos pedagógicos, que no fomenten la cultura ciudadana para la movilidad y el respeto entre  los usuarios de todas las formas de transporte"/>
    <s v="No se consideró pertinente incluir en el  documento el registro de la dirección del contraventor."/>
    <s v="Realizar mesa de trabajo para evaluar  la  pertinencia de  Actualizacion PM04-PR01-F01"/>
    <s v="ACCION CORRECTIVA"/>
    <s v="una mesa de trabajo "/>
    <n v="1"/>
    <x v="4"/>
    <x v="4"/>
    <s v="Dirección de Atención al Ciudadano"/>
    <d v="2020-07-01T00:00:00"/>
    <x v="30"/>
    <m/>
    <m/>
    <m/>
    <x v="0"/>
    <n v="0"/>
    <n v="0"/>
  </r>
  <r>
    <s v="072-2020"/>
    <n v="1"/>
    <n v="2020"/>
    <s v="GESTIÓN DE TRÁMITES Y SERVICIOS PARA LA CIUDADANÍA"/>
    <x v="19"/>
    <d v="2020-05-21T00:00:00"/>
    <s v="Recomendación 20:_x000a_20. Debe verificarse previamente la información que se entregue o remita al auditor, en atención a que se evidenció que en diferentes oportunidades se aportaron documentos en borrador, sin firmas, que no se ajustaban a lo solicitado en el requerimiento o que se entregaron de forma parcial, lo cual generó un reproceso para la auditoría."/>
    <s v="2.  Formulación e implementación de estrategias, incluyendo la de cursos pedagógicos, que no fomenten la cultura ciudadana para la movilidad y el respeto entre  los usuarios de todas las formas de transporte_x000a_"/>
    <s v="No se consideró pertinente tener copia original de los documentos referentes al proceso de contratación de los colaboradores."/>
    <s v="Solicitar por medio de memorando a la  Dirección de Contratación, cómo se pueden consultar los documentos contractuales de las personas que pertenecen al proceso de cursos."/>
    <s v="Corrección"/>
    <s v="Memorando remitido a la Dirección de Contratación. "/>
    <n v="1"/>
    <x v="4"/>
    <x v="4"/>
    <s v="Dirección de Atención al Ciudadano"/>
    <d v="2020-07-01T00:00:00"/>
    <x v="2"/>
    <m/>
    <m/>
    <m/>
    <x v="0"/>
    <n v="0"/>
    <n v="0"/>
  </r>
  <r>
    <s v="073-2020"/>
    <n v="2"/>
    <n v="2020"/>
    <s v="DIRECCIONAMIENTO ESTRATÉGICO"/>
    <x v="23"/>
    <d v="2020-05-18T00:00:00"/>
    <s v="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
    <s v="Incumplimiento en la identificación de controles y acciones para los riesgos de corrupción y/o Materialización de riesgos de corrupción"/>
    <s v="Causas raíz:_x000a_1. Debilidad en la toma de conciencia, liderazgo y compromiso en dueños de proceso y personal responsable._x000a_2. La herramienta empleada no facilita su diligenciamiento_x000a__x000a_"/>
    <s v="Efectuar sensibilización a líderes y responsables en los procesos sobre la importancia de los riesgos y su reporte, de acuerdo con la política correspondiente, incluyendo el monitoreo bimensual por autocontrol."/>
    <s v="Acción Correctiva"/>
    <s v="Sensibilización"/>
    <n v="1"/>
    <x v="14"/>
    <x v="19"/>
    <s v="Diego Nairo Useche / Julieth Rojas Betancour"/>
    <d v="2020-06-19T00:00:00"/>
    <x v="15"/>
    <d v="2020-08-24T00:00:00"/>
    <s v="Claudia Elena Parada Aponte"/>
    <s v="Con fecha 11 de junio de 2020 el jefe de la Oficina de Control Interno realizó la socialización de las líneas de defensa como consta en el correo de citación y la respectiva presentación._x000a_Adiconalmente, mediante correo electrónico de fecha 28/07/2020 remitido por comunicación interna para toda la entidad, desde la OCI se socializó la responsabilidad en la gestión de los riesgos, el seguimiento bimestral a los riesgos por autocontrol y la normativa respectiva."/>
    <x v="1"/>
    <n v="0"/>
    <n v="0"/>
  </r>
  <r>
    <s v="073-2020"/>
    <n v="4"/>
    <n v="2020"/>
    <s v="DIRECCIONAMIENTO ESTRATÉGICO"/>
    <x v="23"/>
    <d v="2020-05-18T00:00:00"/>
    <s v="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
    <s v="Incumplimiento en la identificación de controles y acciones para los riesgos de corrupción y/o Materialización de riesgos de corrupción"/>
    <s v="Causas raíz:_x000a_1. Debilidad en la toma de conciencia, liderazgo y compromiso en dueños de proceso y personal responsable._x000a_2. La herramienta empleada no facilita su diligenciamiento_x000a__x000a_"/>
    <s v="Efectuar seguimiento a la eficacia de la acciones planeadas para mejorar el mapa de riesgos de corrupción y su información, asegurando el diligenciamiento completo de la matriz de riesgos y su monitoreo"/>
    <s v="Acción Correctiva"/>
    <s v="Verificación del monitoreo y reporte adecuado y oportuno"/>
    <n v="1"/>
    <x v="6"/>
    <x v="7"/>
    <s v="Julieth Rojas Betancour"/>
    <d v="2020-08-01T00:00:00"/>
    <x v="31"/>
    <d v="2020-09-07T00:00:00"/>
    <s v="Vieinery Piza Olarte"/>
    <s v="07/09/2020: El proceso aporta como evidencia: Correo enviado el 26 de agosto de 2020  a los directivos y al equipo técnico, solicitando realizar el reporte del monitoreo de los riesgos de corrupción y de gestión a corte 31 de agosto/20, de igual manera se habilita carpeta en drive para que se carguen las evidencias de los riesgos.  La OAPI realiza el seguimiento de las acciones implementadas realizando la retroalimentación pertinente a las dependencias y verificando el diligenciamiento completo del mapa de riesgos de corrupción y de gestión con respecto a los controles existentes y las acciones de tratamiento del riesgo residual y el 05/09/2020 se publica el monitoreo del mapa de riesgos de corrupción y de gestión con corte al 31/08/2020, el cual puede consultarse en la web en la ruta:  https://www.movilidadbogota.gov.co/web/transparencia  _x000a_y en la intranet en la ruta: https://intranetmovilidad.movilidadbogota.gov.co/intranet/Gestión%20de%20los%20Riesgos  RECOMENDACION: Cerrar la acción y excluirla del PMP._x000a_"/>
    <x v="1"/>
    <n v="0"/>
    <n v="0"/>
  </r>
  <r>
    <s v="074-2020"/>
    <n v="1"/>
    <n v="2020"/>
    <s v="GESTIÓN DE TRÁMITES Y SERVICIOS PARA LA CIUDADANÍA"/>
    <x v="24"/>
    <d v="2020-05-01T00:00:00"/>
    <s v="Se incumplió la actividad 4.11. 1 (meta- producto) monitoreo aleatorio a los colaboradores que hacen presencia en los puntos de contacto de la Entidad, para dar cumplimiento al Manual de servicio al ciudadano."/>
    <s v="Riesgo 9. Discriminación y restricción a la participación de los ciudadanos que requieren atención y respuesta por parte de la SDM."/>
    <s v="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
    <s v="Realizar reporte Trimestral del Monitoreo a los  protocolos del  servicio al ciudadano."/>
    <s v="ACCION CORRECTIVA"/>
    <s v="(numero de reportes realizados/ numero de reportes proyectados)*100"/>
    <n v="1"/>
    <x v="4"/>
    <x v="4"/>
    <s v="Direccion de Atencion al Ciudadano (Equipo de Servicio)"/>
    <d v="2020-06-05T00:00:00"/>
    <x v="32"/>
    <m/>
    <m/>
    <m/>
    <x v="0"/>
    <n v="0"/>
    <n v="0"/>
  </r>
  <r>
    <s v="075-2020"/>
    <n v="1"/>
    <n v="2020"/>
    <s v="DIRECCIONAMIENTO ESTRATÉGICO"/>
    <x v="25"/>
    <d v="2020-08-20T00:00:00"/>
    <s v="Mantener presente la importancia del control documental: adecuado diligenciamiento de formatos: no olvidar diligenciar todos los campos y siempre usar las versiones actuales. "/>
    <s v="Incumplimiento del requisito 7.5 de la norma ISO 9001:2015"/>
    <s v="Falta de concientización de los colaboradores sobre el control documental y el dilgenciamiento adecuado de los documentos."/>
    <s v="Realizar evaluación con base en la socialización efectuada a los colaboradores sobre la gestión documental explicando: utilización de las versiones vigentes, características para el diligenciamiento de formatos, incumplimientos y consecuencias "/>
    <s v="Acción Correctiva"/>
    <s v="(No. De colaboradores que responden evaluación con puntaje ≥80/No. Total de colaboradores socializados que responden la encuesta)*100"/>
    <n v="0.8"/>
    <x v="6"/>
    <x v="7"/>
    <s v="Julieth Rojas Betancour"/>
    <d v="2020-08-28T00:00:00"/>
    <x v="6"/>
    <m/>
    <m/>
    <m/>
    <x v="0"/>
    <n v="0"/>
    <n v="0"/>
  </r>
  <r>
    <s v="075-2020"/>
    <n v="2"/>
    <n v="2020"/>
    <s v="DIRECCIONAMIENTO ESTRATÉGICO"/>
    <x v="25"/>
    <d v="2020-08-20T00:00:00"/>
    <s v="Mantener presente la importancia del control documental: adecuado diligenciamiento de formatos: no olvidar diligenciar todos los campos y siempre usar las versiones actuales. "/>
    <s v="Incumplimiento del requisito 7.5 de la norma ISO 9001:2015"/>
    <s v="Falta de concientización de los colaboradores sobre el control documental y el dilgenciamiento adecuado de los documentos."/>
    <s v="Incluir en la Intranet una nota orientadora en el encabezado de cada proceso frente a la consulta de documentos y diligenciamiento de formatos"/>
    <s v="Acción Correctiva"/>
    <s v="Procesos con nota orientadora   actualizada en Intranet"/>
    <n v="17"/>
    <x v="6"/>
    <x v="7"/>
    <s v="Julieth Rojas Betancour"/>
    <d v="2020-08-27T00:00:00"/>
    <x v="6"/>
    <m/>
    <m/>
    <m/>
    <x v="0"/>
    <n v="0"/>
    <n v="0"/>
  </r>
  <r>
    <s v="075-2020"/>
    <n v="3"/>
    <n v="2020"/>
    <s v="DIRECCIONAMIENTO ESTRATÉGICO"/>
    <x v="25"/>
    <d v="2020-08-20T00:00:00"/>
    <s v="Mantener presente la importancia del control documental: adecuado diligenciamiento de formatos: no olvidar diligenciar todos los campos y siempre usar las versiones actuales. "/>
    <s v="Incumplimiento del requisito 7.5 de la norma ISO 9001:2015"/>
    <s v="Falta de concientización de los colaboradores sobre el control documental y el dilgenciamiento adecuado de los documentos."/>
    <s v="Monitorear y generar informes con recomendaciones de mejora a los procesos, en relación con el control documental"/>
    <s v="Acción Correctiva"/>
    <s v="Informe de monitoreo con recomendaciones de mejora sobre el control documental"/>
    <n v="1"/>
    <x v="6"/>
    <x v="7"/>
    <s v="Julieth Rojas Betancour"/>
    <d v="2020-02-28T00:00:00"/>
    <x v="8"/>
    <m/>
    <m/>
    <m/>
    <x v="0"/>
    <n v="0"/>
    <n v="0"/>
  </r>
  <r>
    <s v="076-2020"/>
    <n v="1"/>
    <n v="2020"/>
    <s v="DIRECCIONAMIENTO ESTRATÉGICO"/>
    <x v="25"/>
    <d v="2020-08-20T00:00:00"/>
    <s v="Fortalecer la trazabilidad de los riesgos identificados frente a los objetivos de calidad de la entidad. "/>
    <s v="Incumplimiento del requisito 6.1 de la norma ISO 9001:2015"/>
    <s v="Al realizar la identificación de los riesgos, se asumió que el objetivo de calidad faltante quedaba incluido dentro del riesgo “Incumplimiento de requisitos al ejecutar un trámite o prestar un servicio a la ciudadanía con el propósito de obtener un beneficio propio o para un tercero” "/>
    <s v="Actualizar la metodología para la administracción, identificación, tratamiento y seguimiento de los riesgos de gestión y corrupción institucionales, donde se determine que el análisis se realice sobre los objetivos estrategicos y de calidad."/>
    <s v="Acción Correctiva"/>
    <s v="1 Metodología"/>
    <n v="1"/>
    <x v="6"/>
    <x v="7"/>
    <s v="Julieth Rojas Betancour"/>
    <d v="2020-01-11T00:00:00"/>
    <x v="8"/>
    <m/>
    <m/>
    <m/>
    <x v="0"/>
    <n v="0"/>
    <n v="0"/>
  </r>
  <r>
    <s v="077-2020"/>
    <n v="1"/>
    <n v="2020"/>
    <s v="GESTIÓN DE TICS"/>
    <x v="25"/>
    <d v="2020-08-18T00:00:00"/>
    <s v="Oportunidad de Mejora Considerar construir un procedimiento el Anexo Técnico de Soporte y Mantenimiento que actualmente forma parte del contrato 20191813"/>
    <s v="Inoportunidad con el Procedimiento al anexo tecnico del contrato 2019-1813"/>
    <s v="¿Por qué?: ¿El Anexo Técnico del contrato 2019-1813 garantiza la gestión, administración y operación continua de la plataforma de TIC de la entidad?_x000a_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_x000a_"/>
    <s v="Implementar un procedimiento al  Anexo Técnico de Soporte y Mantenimiento que actualmente forma parte del contrato 2019-1813._x000a__x000a__x000a_"/>
    <s v="Correctiva"/>
    <s v="1 Procedimiento Estandarizado con el SIC"/>
    <n v="1"/>
    <x v="13"/>
    <x v="17"/>
    <s v="Alexander Ricardo Andrade"/>
    <d v="2020-08-30T00:00:00"/>
    <x v="25"/>
    <m/>
    <m/>
    <m/>
    <x v="0"/>
    <n v="0"/>
    <n v="0"/>
  </r>
  <r>
    <s v="078-2020"/>
    <n v="1"/>
    <n v="2020"/>
    <s v="OFICINA DE CONTROL INTERNO"/>
    <x v="15"/>
    <d v="2020-08-24T00:00:00"/>
    <s v="La causa raíz identificada en el formato de análisis de causa, no es la misma que se registra en el formato de PMP. "/>
    <s v="Debilidades en la actualización de documentos del SIG"/>
    <s v="No se consideró pertinente realizar la precisión de que la información registrada en el formato PM debe ser el resultado final del análisis de causa raíz, en los documentos vinculados al proceso (Procedimiento, instructivo y formato)"/>
    <s v="Revisar, actualizar y publicar  el procedimiento para la formulación de planes de mejoramiento, dejando claro y explicito la importancia de que haya  coherencia entre la causa raiz y el formato  PV01-PR01-F01."/>
    <s v="Correccón"/>
    <s v="Procedimiento actiualizado y publicado."/>
    <n v="1"/>
    <x v="10"/>
    <x v="13"/>
    <s v="Diego Nairo Useche rueda"/>
    <d v="2020-09-01T00:00:00"/>
    <x v="27"/>
    <m/>
    <m/>
    <m/>
    <x v="0"/>
    <n v="0"/>
    <n v="0"/>
  </r>
  <r>
    <s v="078-2020"/>
    <n v="2"/>
    <n v="2020"/>
    <s v="OFICINA DE CONTROL INTERNO"/>
    <x v="15"/>
    <d v="2020-08-24T00:00:00"/>
    <s v="La causa raíz identificada en el formato de análisis de causa, no es la misma que se registra en el formato de PMP. "/>
    <s v="Debilidades en la actualización de documentos del SIG"/>
    <s v="No se consideró pertinente realizar la precisión de que la información registrada en el formato PM debe ser el resultado final del análisis de causa raíz, en los documentos vinculados al proceso (Procedimiento, instructivo y formato)"/>
    <s v="Socializar los cambios del procedimiento al equipo técnico de gestión y desempeño institucional y a los auditores de la OCI que asesoran el procesos de planes de mejoramiento por proceso."/>
    <s v="Acción Correctiva"/>
    <s v="Socialización Realizada"/>
    <n v="1"/>
    <x v="10"/>
    <x v="13"/>
    <s v="Diego Nairo Useche rueda"/>
    <d v="2020-10-30T00:00:00"/>
    <x v="6"/>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4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5:B86"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5">
        <item x="6"/>
        <item x="0"/>
        <item x="1"/>
        <item x="3"/>
        <item x="2"/>
        <item x="4"/>
        <item x="5"/>
        <item x="7"/>
        <item x="8"/>
        <item x="9"/>
        <item x="10"/>
        <item x="11"/>
        <item x="12"/>
        <item x="13"/>
        <item x="14"/>
      </items>
    </pivotField>
    <pivotField axis="axisRow" showAll="0" defaultSubtotal="0">
      <items count="20">
        <item x="4"/>
        <item x="2"/>
        <item x="7"/>
        <item x="0"/>
        <item x="1"/>
        <item x="5"/>
        <item x="3"/>
        <item x="6"/>
        <item x="8"/>
        <item x="9"/>
        <item x="10"/>
        <item x="11"/>
        <item x="12"/>
        <item x="13"/>
        <item x="14"/>
        <item x="15"/>
        <item x="16"/>
        <item x="17"/>
        <item x="18"/>
        <item x="19"/>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31">
    <i>
      <x/>
    </i>
    <i r="1">
      <x v="2"/>
    </i>
    <i>
      <x v="1"/>
    </i>
    <i r="1">
      <x v="3"/>
    </i>
    <i r="1">
      <x v="14"/>
    </i>
    <i>
      <x v="2"/>
    </i>
    <i r="1">
      <x v="4"/>
    </i>
    <i>
      <x v="3"/>
    </i>
    <i r="1">
      <x v="8"/>
    </i>
    <i r="1">
      <x v="18"/>
    </i>
    <i>
      <x v="4"/>
    </i>
    <i r="1">
      <x v="1"/>
    </i>
    <i r="1">
      <x v="7"/>
    </i>
    <i>
      <x v="5"/>
    </i>
    <i r="1">
      <x/>
    </i>
    <i>
      <x v="7"/>
    </i>
    <i r="1">
      <x v="9"/>
    </i>
    <i r="1">
      <x v="10"/>
    </i>
    <i>
      <x v="8"/>
    </i>
    <i r="1">
      <x v="11"/>
    </i>
    <i>
      <x v="9"/>
    </i>
    <i r="1">
      <x v="12"/>
    </i>
    <i>
      <x v="10"/>
    </i>
    <i r="1">
      <x v="13"/>
    </i>
    <i>
      <x v="11"/>
    </i>
    <i r="1">
      <x v="15"/>
    </i>
    <i>
      <x v="12"/>
    </i>
    <i r="1">
      <x v="16"/>
    </i>
    <i>
      <x v="13"/>
    </i>
    <i r="1">
      <x v="17"/>
    </i>
    <i t="grand">
      <x/>
    </i>
  </rowItems>
  <colItems count="1">
    <i/>
  </colItems>
  <pageFields count="1">
    <pageField fld="21" hier="-1"/>
  </pageFields>
  <dataFields count="1">
    <dataField name="ACCIONES ABIERTAS" fld="21" subtotal="count" baseField="0" baseItem="0"/>
  </dataFields>
  <formats count="39">
    <format dxfId="150">
      <pivotArea dataOnly="0" labelOnly="1" fieldPosition="0">
        <references count="1">
          <reference field="13" count="1">
            <x v="9"/>
          </reference>
        </references>
      </pivotArea>
    </format>
    <format dxfId="149">
      <pivotArea dataOnly="0" labelOnly="1" fieldPosition="0">
        <references count="1">
          <reference field="13" count="1">
            <x v="2"/>
          </reference>
        </references>
      </pivotArea>
    </format>
    <format dxfId="148">
      <pivotArea dataOnly="0" labelOnly="1" fieldPosition="0">
        <references count="1">
          <reference field="13" count="1">
            <x v="1"/>
          </reference>
        </references>
      </pivotArea>
    </format>
    <format dxfId="147">
      <pivotArea dataOnly="0" labelOnly="1" fieldPosition="0">
        <references count="1">
          <reference field="13" count="1">
            <x v="1"/>
          </reference>
        </references>
      </pivotArea>
    </format>
    <format dxfId="146">
      <pivotArea dataOnly="0" labelOnly="1" fieldPosition="0">
        <references count="1">
          <reference field="13" count="1">
            <x v="1"/>
          </reference>
        </references>
      </pivotArea>
    </format>
    <format dxfId="97">
      <pivotArea field="21" type="button" dataOnly="0" labelOnly="1" outline="0" axis="axisPage" fieldPosition="0"/>
    </format>
    <format dxfId="96">
      <pivotArea field="13" type="button" dataOnly="0" labelOnly="1" outline="0" axis="axisRow" fieldPosition="0"/>
    </format>
    <format dxfId="95">
      <pivotArea dataOnly="0" labelOnly="1" fieldPosition="0">
        <references count="1">
          <reference field="13" count="13">
            <x v="0"/>
            <x v="1"/>
            <x v="2"/>
            <x v="3"/>
            <x v="4"/>
            <x v="5"/>
            <x v="7"/>
            <x v="8"/>
            <x v="9"/>
            <x v="10"/>
            <x v="11"/>
            <x v="12"/>
            <x v="13"/>
          </reference>
        </references>
      </pivotArea>
    </format>
    <format dxfId="94">
      <pivotArea dataOnly="0" labelOnly="1" grandRow="1" outline="0" fieldPosition="0"/>
    </format>
    <format dxfId="93">
      <pivotArea dataOnly="0" labelOnly="1" fieldPosition="0">
        <references count="2">
          <reference field="13" count="1" selected="0">
            <x v="0"/>
          </reference>
          <reference field="14" count="1">
            <x v="2"/>
          </reference>
        </references>
      </pivotArea>
    </format>
    <format dxfId="92">
      <pivotArea dataOnly="0" labelOnly="1" fieldPosition="0">
        <references count="2">
          <reference field="13" count="1" selected="0">
            <x v="1"/>
          </reference>
          <reference field="14" count="2">
            <x v="3"/>
            <x v="14"/>
          </reference>
        </references>
      </pivotArea>
    </format>
    <format dxfId="91">
      <pivotArea dataOnly="0" labelOnly="1" fieldPosition="0">
        <references count="2">
          <reference field="13" count="1" selected="0">
            <x v="2"/>
          </reference>
          <reference field="14" count="1">
            <x v="4"/>
          </reference>
        </references>
      </pivotArea>
    </format>
    <format dxfId="90">
      <pivotArea dataOnly="0" labelOnly="1" fieldPosition="0">
        <references count="2">
          <reference field="13" count="1" selected="0">
            <x v="3"/>
          </reference>
          <reference field="14" count="2">
            <x v="8"/>
            <x v="18"/>
          </reference>
        </references>
      </pivotArea>
    </format>
    <format dxfId="89">
      <pivotArea dataOnly="0" labelOnly="1" fieldPosition="0">
        <references count="2">
          <reference field="13" count="1" selected="0">
            <x v="4"/>
          </reference>
          <reference field="14" count="2">
            <x v="1"/>
            <x v="7"/>
          </reference>
        </references>
      </pivotArea>
    </format>
    <format dxfId="88">
      <pivotArea dataOnly="0" labelOnly="1" fieldPosition="0">
        <references count="2">
          <reference field="13" count="1" selected="0">
            <x v="5"/>
          </reference>
          <reference field="14" count="1">
            <x v="0"/>
          </reference>
        </references>
      </pivotArea>
    </format>
    <format dxfId="87">
      <pivotArea dataOnly="0" labelOnly="1" fieldPosition="0">
        <references count="2">
          <reference field="13" count="1" selected="0">
            <x v="7"/>
          </reference>
          <reference field="14" count="2">
            <x v="9"/>
            <x v="10"/>
          </reference>
        </references>
      </pivotArea>
    </format>
    <format dxfId="86">
      <pivotArea dataOnly="0" labelOnly="1" fieldPosition="0">
        <references count="2">
          <reference field="13" count="1" selected="0">
            <x v="8"/>
          </reference>
          <reference field="14" count="1">
            <x v="11"/>
          </reference>
        </references>
      </pivotArea>
    </format>
    <format dxfId="85">
      <pivotArea dataOnly="0" labelOnly="1" fieldPosition="0">
        <references count="2">
          <reference field="13" count="1" selected="0">
            <x v="9"/>
          </reference>
          <reference field="14" count="1">
            <x v="12"/>
          </reference>
        </references>
      </pivotArea>
    </format>
    <format dxfId="84">
      <pivotArea dataOnly="0" labelOnly="1" fieldPosition="0">
        <references count="2">
          <reference field="13" count="1" selected="0">
            <x v="10"/>
          </reference>
          <reference field="14" count="1">
            <x v="13"/>
          </reference>
        </references>
      </pivotArea>
    </format>
    <format dxfId="83">
      <pivotArea dataOnly="0" labelOnly="1" fieldPosition="0">
        <references count="2">
          <reference field="13" count="1" selected="0">
            <x v="11"/>
          </reference>
          <reference field="14" count="1">
            <x v="15"/>
          </reference>
        </references>
      </pivotArea>
    </format>
    <format dxfId="82">
      <pivotArea dataOnly="0" labelOnly="1" fieldPosition="0">
        <references count="2">
          <reference field="13" count="1" selected="0">
            <x v="12"/>
          </reference>
          <reference field="14" count="1">
            <x v="16"/>
          </reference>
        </references>
      </pivotArea>
    </format>
    <format dxfId="81">
      <pivotArea dataOnly="0" labelOnly="1" fieldPosition="0">
        <references count="2">
          <reference field="13" count="1" selected="0">
            <x v="13"/>
          </reference>
          <reference field="14" count="1">
            <x v="17"/>
          </reference>
        </references>
      </pivotArea>
    </format>
    <format dxfId="48">
      <pivotArea field="21" type="button" dataOnly="0" labelOnly="1" outline="0" axis="axisPage" fieldPosition="0"/>
    </format>
    <format dxfId="47">
      <pivotArea field="13" type="button" dataOnly="0" labelOnly="1" outline="0" axis="axisRow" fieldPosition="0"/>
    </format>
    <format dxfId="46">
      <pivotArea dataOnly="0" labelOnly="1" fieldPosition="0">
        <references count="1">
          <reference field="13" count="13">
            <x v="0"/>
            <x v="1"/>
            <x v="2"/>
            <x v="3"/>
            <x v="4"/>
            <x v="5"/>
            <x v="7"/>
            <x v="8"/>
            <x v="9"/>
            <x v="10"/>
            <x v="11"/>
            <x v="12"/>
            <x v="13"/>
          </reference>
        </references>
      </pivotArea>
    </format>
    <format dxfId="45">
      <pivotArea dataOnly="0" labelOnly="1" grandRow="1" outline="0" fieldPosition="0"/>
    </format>
    <format dxfId="44">
      <pivotArea dataOnly="0" labelOnly="1" fieldPosition="0">
        <references count="2">
          <reference field="13" count="1" selected="0">
            <x v="0"/>
          </reference>
          <reference field="14" count="1">
            <x v="2"/>
          </reference>
        </references>
      </pivotArea>
    </format>
    <format dxfId="43">
      <pivotArea dataOnly="0" labelOnly="1" fieldPosition="0">
        <references count="2">
          <reference field="13" count="1" selected="0">
            <x v="1"/>
          </reference>
          <reference field="14" count="2">
            <x v="3"/>
            <x v="14"/>
          </reference>
        </references>
      </pivotArea>
    </format>
    <format dxfId="42">
      <pivotArea dataOnly="0" labelOnly="1" fieldPosition="0">
        <references count="2">
          <reference field="13" count="1" selected="0">
            <x v="2"/>
          </reference>
          <reference field="14" count="1">
            <x v="4"/>
          </reference>
        </references>
      </pivotArea>
    </format>
    <format dxfId="41">
      <pivotArea dataOnly="0" labelOnly="1" fieldPosition="0">
        <references count="2">
          <reference field="13" count="1" selected="0">
            <x v="3"/>
          </reference>
          <reference field="14" count="2">
            <x v="8"/>
            <x v="18"/>
          </reference>
        </references>
      </pivotArea>
    </format>
    <format dxfId="40">
      <pivotArea dataOnly="0" labelOnly="1" fieldPosition="0">
        <references count="2">
          <reference field="13" count="1" selected="0">
            <x v="4"/>
          </reference>
          <reference field="14" count="2">
            <x v="1"/>
            <x v="7"/>
          </reference>
        </references>
      </pivotArea>
    </format>
    <format dxfId="39">
      <pivotArea dataOnly="0" labelOnly="1" fieldPosition="0">
        <references count="2">
          <reference field="13" count="1" selected="0">
            <x v="5"/>
          </reference>
          <reference field="14" count="1">
            <x v="0"/>
          </reference>
        </references>
      </pivotArea>
    </format>
    <format dxfId="38">
      <pivotArea dataOnly="0" labelOnly="1" fieldPosition="0">
        <references count="2">
          <reference field="13" count="1" selected="0">
            <x v="7"/>
          </reference>
          <reference field="14" count="2">
            <x v="9"/>
            <x v="10"/>
          </reference>
        </references>
      </pivotArea>
    </format>
    <format dxfId="37">
      <pivotArea dataOnly="0" labelOnly="1" fieldPosition="0">
        <references count="2">
          <reference field="13" count="1" selected="0">
            <x v="8"/>
          </reference>
          <reference field="14" count="1">
            <x v="11"/>
          </reference>
        </references>
      </pivotArea>
    </format>
    <format dxfId="36">
      <pivotArea dataOnly="0" labelOnly="1" fieldPosition="0">
        <references count="2">
          <reference field="13" count="1" selected="0">
            <x v="9"/>
          </reference>
          <reference field="14" count="1">
            <x v="12"/>
          </reference>
        </references>
      </pivotArea>
    </format>
    <format dxfId="35">
      <pivotArea dataOnly="0" labelOnly="1" fieldPosition="0">
        <references count="2">
          <reference field="13" count="1" selected="0">
            <x v="10"/>
          </reference>
          <reference field="14" count="1">
            <x v="13"/>
          </reference>
        </references>
      </pivotArea>
    </format>
    <format dxfId="34">
      <pivotArea dataOnly="0" labelOnly="1" fieldPosition="0">
        <references count="2">
          <reference field="13" count="1" selected="0">
            <x v="11"/>
          </reference>
          <reference field="14" count="1">
            <x v="15"/>
          </reference>
        </references>
      </pivotArea>
    </format>
    <format dxfId="33">
      <pivotArea dataOnly="0" labelOnly="1" fieldPosition="0">
        <references count="2">
          <reference field="13" count="1" selected="0">
            <x v="12"/>
          </reference>
          <reference field="14" count="1">
            <x v="16"/>
          </reference>
        </references>
      </pivotArea>
    </format>
    <format dxfId="32">
      <pivotArea dataOnly="0" labelOnly="1" fieldPosition="0">
        <references count="2">
          <reference field="13" count="1" selected="0">
            <x v="13"/>
          </reference>
          <reference field="14" count="1">
            <x v="17"/>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4" cacheId="4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34:B158" firstHeaderRow="1" firstDataRow="1" firstDataCol="1" rowPageCount="1" colPageCount="1"/>
  <pivotFields count="24">
    <pivotField showAll="0"/>
    <pivotField dataField="1" showAll="0"/>
    <pivotField showAll="0"/>
    <pivotField showAll="0"/>
    <pivotField axis="axisRow" showAll="0">
      <items count="27">
        <item x="15"/>
        <item x="16"/>
        <item x="5"/>
        <item x="11"/>
        <item x="6"/>
        <item x="2"/>
        <item x="10"/>
        <item x="1"/>
        <item x="17"/>
        <item x="14"/>
        <item x="8"/>
        <item x="13"/>
        <item x="12"/>
        <item x="9"/>
        <item x="0"/>
        <item x="4"/>
        <item x="3"/>
        <item x="7"/>
        <item x="19"/>
        <item x="21"/>
        <item x="23"/>
        <item x="18"/>
        <item x="20"/>
        <item x="22"/>
        <item x="24"/>
        <item x="25"/>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24">
    <i>
      <x/>
    </i>
    <i>
      <x v="1"/>
    </i>
    <i>
      <x v="2"/>
    </i>
    <i>
      <x v="3"/>
    </i>
    <i>
      <x v="4"/>
    </i>
    <i>
      <x v="5"/>
    </i>
    <i>
      <x v="6"/>
    </i>
    <i>
      <x v="7"/>
    </i>
    <i>
      <x v="8"/>
    </i>
    <i>
      <x v="9"/>
    </i>
    <i>
      <x v="10"/>
    </i>
    <i>
      <x v="12"/>
    </i>
    <i>
      <x v="14"/>
    </i>
    <i>
      <x v="15"/>
    </i>
    <i>
      <x v="16"/>
    </i>
    <i>
      <x v="17"/>
    </i>
    <i>
      <x v="18"/>
    </i>
    <i>
      <x v="19"/>
    </i>
    <i>
      <x v="21"/>
    </i>
    <i>
      <x v="22"/>
    </i>
    <i>
      <x v="23"/>
    </i>
    <i>
      <x v="24"/>
    </i>
    <i>
      <x v="25"/>
    </i>
    <i t="grand">
      <x/>
    </i>
  </rowItems>
  <colItems count="1">
    <i/>
  </colItems>
  <pageFields count="1">
    <pageField fld="21" hier="-1"/>
  </pageFields>
  <dataFields count="1">
    <dataField name="Cuenta de No. Acción" fld="1" subtotal="count" baseField="4" baseItem="13"/>
  </dataFields>
  <formats count="8">
    <format dxfId="80">
      <pivotArea field="21" type="button" dataOnly="0" labelOnly="1" outline="0" axis="axisPage" fieldPosition="0"/>
    </format>
    <format dxfId="79">
      <pivotArea field="4" type="button" dataOnly="0" labelOnly="1" outline="0" axis="axisRow" fieldPosition="0"/>
    </format>
    <format dxfId="78">
      <pivotArea dataOnly="0" labelOnly="1" fieldPosition="0">
        <references count="1">
          <reference field="4" count="23">
            <x v="0"/>
            <x v="1"/>
            <x v="2"/>
            <x v="3"/>
            <x v="4"/>
            <x v="5"/>
            <x v="6"/>
            <x v="7"/>
            <x v="8"/>
            <x v="9"/>
            <x v="10"/>
            <x v="12"/>
            <x v="14"/>
            <x v="15"/>
            <x v="16"/>
            <x v="17"/>
            <x v="18"/>
            <x v="19"/>
            <x v="21"/>
            <x v="22"/>
            <x v="23"/>
            <x v="24"/>
            <x v="25"/>
          </reference>
        </references>
      </pivotArea>
    </format>
    <format dxfId="77">
      <pivotArea dataOnly="0" labelOnly="1" grandRow="1" outline="0" fieldPosition="0"/>
    </format>
    <format dxfId="31">
      <pivotArea field="21" type="button" dataOnly="0" labelOnly="1" outline="0" axis="axisPage" fieldPosition="0"/>
    </format>
    <format dxfId="30">
      <pivotArea field="4" type="button" dataOnly="0" labelOnly="1" outline="0" axis="axisRow" fieldPosition="0"/>
    </format>
    <format dxfId="29">
      <pivotArea dataOnly="0" labelOnly="1" fieldPosition="0">
        <references count="1">
          <reference field="4" count="23">
            <x v="0"/>
            <x v="1"/>
            <x v="2"/>
            <x v="3"/>
            <x v="4"/>
            <x v="5"/>
            <x v="6"/>
            <x v="7"/>
            <x v="8"/>
            <x v="9"/>
            <x v="10"/>
            <x v="12"/>
            <x v="14"/>
            <x v="15"/>
            <x v="16"/>
            <x v="17"/>
            <x v="18"/>
            <x v="19"/>
            <x v="21"/>
            <x v="22"/>
            <x v="23"/>
            <x v="24"/>
            <x v="25"/>
          </reference>
        </references>
      </pivotArea>
    </format>
    <format dxfId="2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5" cacheId="4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93:B100"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5">
        <item x="6"/>
        <item x="0"/>
        <item x="1"/>
        <item x="3"/>
        <item x="2"/>
        <item x="4"/>
        <item x="5"/>
        <item x="7"/>
        <item x="8"/>
        <item x="9"/>
        <item x="10"/>
        <item x="11"/>
        <item x="12"/>
        <item x="13"/>
        <item x="14"/>
      </items>
    </pivotField>
    <pivotField axis="axisRow" showAll="0" defaultSubtotal="0">
      <items count="20">
        <item x="4"/>
        <item x="2"/>
        <item x="7"/>
        <item x="0"/>
        <item x="1"/>
        <item x="5"/>
        <item x="3"/>
        <item x="6"/>
        <item x="8"/>
        <item x="9"/>
        <item x="10"/>
        <item x="11"/>
        <item x="12"/>
        <item x="13"/>
        <item x="14"/>
        <item x="15"/>
        <item x="16"/>
        <item x="17"/>
        <item x="18"/>
        <item x="19"/>
      </items>
    </pivotField>
    <pivotField showAll="0" defaultSubtotal="0"/>
    <pivotField numFmtId="166" showAll="0"/>
    <pivotField axis="axisPage" numFmtId="166" multipleItemSelectionAllowed="1" showAll="0">
      <items count="34">
        <item x="5"/>
        <item x="7"/>
        <item x="15"/>
        <item x="9"/>
        <item h="1" x="0"/>
        <item x="4"/>
        <item h="1" x="8"/>
        <item h="1" x="10"/>
        <item x="1"/>
        <item x="11"/>
        <item h="1" x="2"/>
        <item h="1" x="3"/>
        <item h="1" x="12"/>
        <item h="1" x="13"/>
        <item h="1" x="14"/>
        <item h="1" x="16"/>
        <item h="1" x="6"/>
        <item h="1" x="17"/>
        <item h="1" x="18"/>
        <item h="1" x="19"/>
        <item h="1" x="20"/>
        <item h="1" x="21"/>
        <item h="1" x="22"/>
        <item x="23"/>
        <item h="1" x="24"/>
        <item h="1" x="25"/>
        <item h="1" x="26"/>
        <item h="1" x="27"/>
        <item h="1" x="28"/>
        <item h="1" x="29"/>
        <item h="1" x="30"/>
        <item h="1" x="31"/>
        <item h="1" x="32"/>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7">
    <i>
      <x v="1"/>
    </i>
    <i r="1">
      <x v="3"/>
    </i>
    <i>
      <x v="3"/>
    </i>
    <i r="1">
      <x v="8"/>
    </i>
    <i>
      <x v="4"/>
    </i>
    <i r="1">
      <x v="1"/>
    </i>
    <i t="grand">
      <x/>
    </i>
  </rowItems>
  <colItems count="1">
    <i/>
  </colItems>
  <pageFields count="2">
    <pageField fld="21" hier="-1"/>
    <pageField fld="17" hier="-1"/>
  </pageFields>
  <dataFields count="1">
    <dataField name="ACCIONES VENCIDAS" fld="21" subtotal="count" baseField="0" baseItem="0"/>
  </dataFields>
  <formats count="12">
    <format dxfId="76">
      <pivotArea field="13" type="button" dataOnly="0" labelOnly="1" outline="0" axis="axisRow" fieldPosition="0"/>
    </format>
    <format dxfId="75">
      <pivotArea dataOnly="0" labelOnly="1" fieldPosition="0">
        <references count="1">
          <reference field="13" count="3">
            <x v="1"/>
            <x v="3"/>
            <x v="4"/>
          </reference>
        </references>
      </pivotArea>
    </format>
    <format dxfId="74">
      <pivotArea dataOnly="0" labelOnly="1" grandRow="1" outline="0" fieldPosition="0"/>
    </format>
    <format dxfId="73">
      <pivotArea dataOnly="0" labelOnly="1" fieldPosition="0">
        <references count="2">
          <reference field="13" count="1" selected="0">
            <x v="1"/>
          </reference>
          <reference field="14" count="1">
            <x v="3"/>
          </reference>
        </references>
      </pivotArea>
    </format>
    <format dxfId="72">
      <pivotArea dataOnly="0" labelOnly="1" fieldPosition="0">
        <references count="2">
          <reference field="13" count="1" selected="0">
            <x v="3"/>
          </reference>
          <reference field="14" count="1">
            <x v="8"/>
          </reference>
        </references>
      </pivotArea>
    </format>
    <format dxfId="71">
      <pivotArea dataOnly="0" labelOnly="1" fieldPosition="0">
        <references count="2">
          <reference field="13" count="1" selected="0">
            <x v="4"/>
          </reference>
          <reference field="14" count="1">
            <x v="1"/>
          </reference>
        </references>
      </pivotArea>
    </format>
    <format dxfId="27">
      <pivotArea field="13" type="button" dataOnly="0" labelOnly="1" outline="0" axis="axisRow" fieldPosition="0"/>
    </format>
    <format dxfId="26">
      <pivotArea dataOnly="0" labelOnly="1" fieldPosition="0">
        <references count="1">
          <reference field="13" count="3">
            <x v="1"/>
            <x v="3"/>
            <x v="4"/>
          </reference>
        </references>
      </pivotArea>
    </format>
    <format dxfId="25">
      <pivotArea dataOnly="0" labelOnly="1" grandRow="1" outline="0" fieldPosition="0"/>
    </format>
    <format dxfId="24">
      <pivotArea dataOnly="0" labelOnly="1" fieldPosition="0">
        <references count="2">
          <reference field="13" count="1" selected="0">
            <x v="1"/>
          </reference>
          <reference field="14" count="1">
            <x v="3"/>
          </reference>
        </references>
      </pivotArea>
    </format>
    <format dxfId="23">
      <pivotArea dataOnly="0" labelOnly="1" fieldPosition="0">
        <references count="2">
          <reference field="13" count="1" selected="0">
            <x v="3"/>
          </reference>
          <reference field="14" count="1">
            <x v="8"/>
          </reference>
        </references>
      </pivotArea>
    </format>
    <format dxfId="22">
      <pivotArea dataOnly="0" labelOnly="1" fieldPosition="0">
        <references count="2">
          <reference field="13" count="1" selected="0">
            <x v="4"/>
          </reference>
          <reference field="14" count="1">
            <x v="1"/>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4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21"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5">
        <item x="6"/>
        <item x="0"/>
        <item x="1"/>
        <item x="3"/>
        <item x="2"/>
        <item x="4"/>
        <item x="5"/>
        <item x="7"/>
        <item x="8"/>
        <item x="9"/>
        <item x="10"/>
        <item x="11"/>
        <item x="12"/>
        <item x="13"/>
        <item x="14"/>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16">
    <i>
      <x/>
    </i>
    <i>
      <x v="1"/>
    </i>
    <i>
      <x v="2"/>
    </i>
    <i>
      <x v="3"/>
    </i>
    <i>
      <x v="4"/>
    </i>
    <i>
      <x v="5"/>
    </i>
    <i>
      <x v="6"/>
    </i>
    <i>
      <x v="7"/>
    </i>
    <i>
      <x v="8"/>
    </i>
    <i>
      <x v="9"/>
    </i>
    <i>
      <x v="10"/>
    </i>
    <i>
      <x v="11"/>
    </i>
    <i>
      <x v="12"/>
    </i>
    <i>
      <x v="13"/>
    </i>
    <i>
      <x v="14"/>
    </i>
    <i t="grand">
      <x/>
    </i>
  </rowItems>
  <colFields count="1">
    <field x="21"/>
  </colFields>
  <colItems count="3">
    <i>
      <x/>
    </i>
    <i>
      <x v="1"/>
    </i>
    <i t="grand">
      <x/>
    </i>
  </colItems>
  <dataFields count="1">
    <dataField name="Cuenta de ESTADO DE LA ACCION" fld="21" subtotal="count" baseField="0" baseItem="0"/>
  </dataFields>
  <formats count="12">
    <format dxfId="154">
      <pivotArea dataOnly="0" labelOnly="1" fieldPosition="0">
        <references count="1">
          <reference field="13" count="0"/>
        </references>
      </pivotArea>
    </format>
    <format dxfId="153">
      <pivotArea dataOnly="0" labelOnly="1" fieldPosition="0">
        <references count="1">
          <reference field="13" count="0"/>
        </references>
      </pivotArea>
    </format>
    <format dxfId="152">
      <pivotArea dataOnly="0" labelOnly="1" fieldPosition="0">
        <references count="1">
          <reference field="13" count="0"/>
        </references>
      </pivotArea>
    </format>
    <format dxfId="151">
      <pivotArea dataOnly="0" labelOnly="1" grandCol="1" outline="0" fieldPosition="0"/>
    </format>
    <format dxfId="70">
      <pivotArea type="origin" dataOnly="0" labelOnly="1" outline="0" fieldPosition="0"/>
    </format>
    <format dxfId="69">
      <pivotArea field="13" type="button" dataOnly="0" labelOnly="1" outline="0" axis="axisRow" fieldPosition="0"/>
    </format>
    <format dxfId="68">
      <pivotArea dataOnly="0" labelOnly="1" fieldPosition="0">
        <references count="1">
          <reference field="13" count="0"/>
        </references>
      </pivotArea>
    </format>
    <format dxfId="67">
      <pivotArea dataOnly="0" labelOnly="1" grandRow="1" outline="0" fieldPosition="0"/>
    </format>
    <format dxfId="21">
      <pivotArea type="origin" dataOnly="0" labelOnly="1" outline="0" fieldPosition="0"/>
    </format>
    <format dxfId="20">
      <pivotArea field="13" type="button" dataOnly="0" labelOnly="1" outline="0" axis="axisRow" fieldPosition="0"/>
    </format>
    <format dxfId="19">
      <pivotArea dataOnly="0" labelOnly="1" fieldPosition="0">
        <references count="1">
          <reference field="13" count="0"/>
        </references>
      </pivotArea>
    </format>
    <format dxfId="18">
      <pivotArea dataOnly="0" labelOnly="1" grandRow="1" outline="0" fieldPosition="0"/>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6" cacheId="47"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07:AE122"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5">
        <item x="6"/>
        <item x="0"/>
        <item x="1"/>
        <item x="3"/>
        <item x="2"/>
        <item x="4"/>
        <item x="5"/>
        <item x="7"/>
        <item x="8"/>
        <item x="9"/>
        <item x="10"/>
        <item x="11"/>
        <item x="12"/>
        <item x="13"/>
        <item x="14"/>
      </items>
    </pivotField>
    <pivotField showAll="0" defaultSubtotal="0"/>
    <pivotField showAll="0" defaultSubtotal="0"/>
    <pivotField numFmtId="166" showAll="0"/>
    <pivotField axis="axisCol" numFmtId="166" showAll="0" sortType="ascending">
      <items count="34">
        <item x="5"/>
        <item x="7"/>
        <item x="4"/>
        <item x="11"/>
        <item x="9"/>
        <item x="15"/>
        <item x="1"/>
        <item x="23"/>
        <item x="10"/>
        <item x="31"/>
        <item x="18"/>
        <item x="2"/>
        <item x="28"/>
        <item x="27"/>
        <item x="24"/>
        <item x="14"/>
        <item x="17"/>
        <item x="30"/>
        <item x="22"/>
        <item x="6"/>
        <item x="12"/>
        <item x="13"/>
        <item x="20"/>
        <item x="0"/>
        <item x="3"/>
        <item x="8"/>
        <item x="16"/>
        <item x="32"/>
        <item x="26"/>
        <item x="29"/>
        <item x="19"/>
        <item x="21"/>
        <item x="25"/>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14">
    <i>
      <x/>
    </i>
    <i>
      <x v="1"/>
    </i>
    <i>
      <x v="2"/>
    </i>
    <i>
      <x v="3"/>
    </i>
    <i>
      <x v="4"/>
    </i>
    <i>
      <x v="5"/>
    </i>
    <i>
      <x v="7"/>
    </i>
    <i>
      <x v="8"/>
    </i>
    <i>
      <x v="9"/>
    </i>
    <i>
      <x v="10"/>
    </i>
    <i>
      <x v="11"/>
    </i>
    <i>
      <x v="12"/>
    </i>
    <i>
      <x v="13"/>
    </i>
    <i t="grand">
      <x/>
    </i>
  </rowItems>
  <colFields count="1">
    <field x="17"/>
  </colFields>
  <colItems count="30">
    <i>
      <x v="1"/>
    </i>
    <i>
      <x v="2"/>
    </i>
    <i>
      <x v="3"/>
    </i>
    <i>
      <x v="4"/>
    </i>
    <i>
      <x v="6"/>
    </i>
    <i>
      <x v="8"/>
    </i>
    <i>
      <x v="10"/>
    </i>
    <i>
      <x v="11"/>
    </i>
    <i>
      <x v="12"/>
    </i>
    <i>
      <x v="13"/>
    </i>
    <i>
      <x v="14"/>
    </i>
    <i>
      <x v="15"/>
    </i>
    <i>
      <x v="16"/>
    </i>
    <i>
      <x v="17"/>
    </i>
    <i>
      <x v="18"/>
    </i>
    <i>
      <x v="19"/>
    </i>
    <i>
      <x v="20"/>
    </i>
    <i>
      <x v="21"/>
    </i>
    <i>
      <x v="22"/>
    </i>
    <i>
      <x v="23"/>
    </i>
    <i>
      <x v="24"/>
    </i>
    <i>
      <x v="25"/>
    </i>
    <i>
      <x v="26"/>
    </i>
    <i>
      <x v="27"/>
    </i>
    <i>
      <x v="28"/>
    </i>
    <i>
      <x v="29"/>
    </i>
    <i>
      <x v="30"/>
    </i>
    <i>
      <x v="31"/>
    </i>
    <i>
      <x v="32"/>
    </i>
    <i t="grand">
      <x/>
    </i>
  </colItems>
  <pageFields count="1">
    <pageField fld="21" hier="-1"/>
  </pageFields>
  <dataFields count="1">
    <dataField name="Cuenta de ESTADO DE LA ACCION" fld="21" subtotal="count" baseField="0" baseItem="0"/>
  </dataFields>
  <formats count="30">
    <format dxfId="172">
      <pivotArea collapsedLevelsAreSubtotals="1" fieldPosition="0">
        <references count="2">
          <reference field="13" count="0"/>
          <reference field="17" count="1" selected="0">
            <x v="0"/>
          </reference>
        </references>
      </pivotArea>
    </format>
    <format dxfId="171">
      <pivotArea collapsedLevelsAreSubtotals="1" fieldPosition="0">
        <references count="2">
          <reference field="13" count="0"/>
          <reference field="17" count="1" selected="0">
            <x v="0"/>
          </reference>
        </references>
      </pivotArea>
    </format>
    <format dxfId="170">
      <pivotArea collapsedLevelsAreSubtotals="1" fieldPosition="0">
        <references count="2">
          <reference field="13" count="0"/>
          <reference field="17" count="1" selected="0">
            <x v="0"/>
          </reference>
        </references>
      </pivotArea>
    </format>
    <format dxfId="169">
      <pivotArea collapsedLevelsAreSubtotals="1" fieldPosition="0">
        <references count="2">
          <reference field="13" count="7">
            <x v="0"/>
            <x v="1"/>
            <x v="2"/>
            <x v="3"/>
            <x v="4"/>
            <x v="5"/>
            <x v="6"/>
          </reference>
          <reference field="17" count="1" selected="0">
            <x v="1"/>
          </reference>
        </references>
      </pivotArea>
    </format>
    <format dxfId="168">
      <pivotArea collapsedLevelsAreSubtotals="1" fieldPosition="0">
        <references count="2">
          <reference field="13" count="0"/>
          <reference field="17" count="1" selected="0">
            <x v="1"/>
          </reference>
        </references>
      </pivotArea>
    </format>
    <format dxfId="167">
      <pivotArea collapsedLevelsAreSubtotals="1" fieldPosition="0">
        <references count="2">
          <reference field="13" count="0"/>
          <reference field="17" count="1" selected="0">
            <x v="2"/>
          </reference>
        </references>
      </pivotArea>
    </format>
    <format dxfId="166">
      <pivotArea collapsedLevelsAreSubtotals="1" fieldPosition="0">
        <references count="2">
          <reference field="13" count="0"/>
          <reference field="17" count="1" selected="0">
            <x v="3"/>
          </reference>
        </references>
      </pivotArea>
    </format>
    <format dxfId="165">
      <pivotArea collapsedLevelsAreSubtotals="1" fieldPosition="0">
        <references count="2">
          <reference field="13" count="0"/>
          <reference field="17" count="1" selected="0">
            <x v="3"/>
          </reference>
        </references>
      </pivotArea>
    </format>
    <format dxfId="164">
      <pivotArea collapsedLevelsAreSubtotals="1" fieldPosition="0">
        <references count="2">
          <reference field="13" count="0"/>
          <reference field="17" count="1" selected="0">
            <x v="4"/>
          </reference>
        </references>
      </pivotArea>
    </format>
    <format dxfId="163">
      <pivotArea collapsedLevelsAreSubtotals="1" fieldPosition="0">
        <references count="2">
          <reference field="13" count="15">
            <x v="0"/>
            <x v="1"/>
            <x v="2"/>
            <x v="3"/>
            <x v="4"/>
            <x v="5"/>
            <x v="6"/>
            <x v="7"/>
            <x v="8"/>
            <x v="9"/>
            <x v="10"/>
            <x v="11"/>
            <x v="12"/>
            <x v="13"/>
            <x v="14"/>
          </reference>
          <reference field="17" count="1" selected="0">
            <x v="4"/>
          </reference>
        </references>
      </pivotArea>
    </format>
    <format dxfId="162">
      <pivotArea collapsedLevelsAreSubtotals="1" fieldPosition="0">
        <references count="2">
          <reference field="13" count="15">
            <x v="0"/>
            <x v="1"/>
            <x v="2"/>
            <x v="3"/>
            <x v="4"/>
            <x v="5"/>
            <x v="6"/>
            <x v="7"/>
            <x v="8"/>
            <x v="9"/>
            <x v="10"/>
            <x v="11"/>
            <x v="12"/>
            <x v="13"/>
            <x v="14"/>
          </reference>
          <reference field="17" count="1" selected="0">
            <x v="5"/>
          </reference>
        </references>
      </pivotArea>
    </format>
    <format dxfId="161">
      <pivotArea collapsedLevelsAreSubtotals="1" fieldPosition="0">
        <references count="2">
          <reference field="13" count="15">
            <x v="0"/>
            <x v="1"/>
            <x v="2"/>
            <x v="3"/>
            <x v="4"/>
            <x v="5"/>
            <x v="6"/>
            <x v="7"/>
            <x v="8"/>
            <x v="9"/>
            <x v="10"/>
            <x v="11"/>
            <x v="12"/>
            <x v="13"/>
            <x v="14"/>
          </reference>
          <reference field="17" count="27" selected="0">
            <x v="6"/>
            <x v="7"/>
            <x v="8"/>
            <x v="9"/>
            <x v="10"/>
            <x v="11"/>
            <x v="12"/>
            <x v="13"/>
            <x v="14"/>
            <x v="15"/>
            <x v="16"/>
            <x v="17"/>
            <x v="18"/>
            <x v="19"/>
            <x v="20"/>
            <x v="21"/>
            <x v="22"/>
            <x v="23"/>
            <x v="24"/>
            <x v="25"/>
            <x v="26"/>
            <x v="27"/>
            <x v="28"/>
            <x v="29"/>
            <x v="30"/>
            <x v="31"/>
            <x v="32"/>
          </reference>
        </references>
      </pivotArea>
    </format>
    <format dxfId="160">
      <pivotArea dataOnly="0" labelOnly="1" fieldPosition="0">
        <references count="1">
          <reference field="13" count="1">
            <x v="2"/>
          </reference>
        </references>
      </pivotArea>
    </format>
    <format dxfId="159">
      <pivotArea dataOnly="0" labelOnly="1" fieldPosition="0">
        <references count="1">
          <reference field="13" count="1">
            <x v="9"/>
          </reference>
        </references>
      </pivotArea>
    </format>
    <format dxfId="158">
      <pivotArea collapsedLevelsAreSubtotals="1" fieldPosition="0">
        <references count="2">
          <reference field="13" count="15">
            <x v="0"/>
            <x v="1"/>
            <x v="2"/>
            <x v="3"/>
            <x v="4"/>
            <x v="5"/>
            <x v="6"/>
            <x v="7"/>
            <x v="8"/>
            <x v="9"/>
            <x v="10"/>
            <x v="11"/>
            <x v="12"/>
            <x v="13"/>
            <x v="14"/>
          </reference>
          <reference field="17" count="1" selected="0">
            <x v="5"/>
          </reference>
        </references>
      </pivotArea>
    </format>
    <format dxfId="157">
      <pivotArea collapsedLevelsAreSubtotals="1" fieldPosition="0">
        <references count="2">
          <reference field="13" count="15">
            <x v="0"/>
            <x v="1"/>
            <x v="2"/>
            <x v="3"/>
            <x v="4"/>
            <x v="5"/>
            <x v="6"/>
            <x v="7"/>
            <x v="8"/>
            <x v="9"/>
            <x v="10"/>
            <x v="11"/>
            <x v="12"/>
            <x v="13"/>
            <x v="14"/>
          </reference>
          <reference field="17" count="1" selected="0">
            <x v="6"/>
          </reference>
        </references>
      </pivotArea>
    </format>
    <format dxfId="156">
      <pivotArea collapsedLevelsAreSubtotals="1" fieldPosition="0">
        <references count="2">
          <reference field="13" count="15">
            <x v="0"/>
            <x v="1"/>
            <x v="2"/>
            <x v="3"/>
            <x v="4"/>
            <x v="5"/>
            <x v="6"/>
            <x v="7"/>
            <x v="8"/>
            <x v="9"/>
            <x v="10"/>
            <x v="11"/>
            <x v="12"/>
            <x v="13"/>
            <x v="14"/>
          </reference>
          <reference field="17" count="1" selected="0">
            <x v="6"/>
          </reference>
        </references>
      </pivotArea>
    </format>
    <format dxfId="155">
      <pivotArea collapsedLevelsAreSubtotals="1" fieldPosition="0">
        <references count="2">
          <reference field="13" count="15">
            <x v="0"/>
            <x v="1"/>
            <x v="2"/>
            <x v="3"/>
            <x v="4"/>
            <x v="5"/>
            <x v="6"/>
            <x v="7"/>
            <x v="8"/>
            <x v="9"/>
            <x v="10"/>
            <x v="11"/>
            <x v="12"/>
            <x v="13"/>
            <x v="14"/>
          </reference>
          <reference field="17" count="1" selected="0">
            <x v="5"/>
          </reference>
        </references>
      </pivotArea>
    </format>
    <format dxfId="99">
      <pivotArea collapsedLevelsAreSubtotals="1" fieldPosition="0">
        <references count="2">
          <reference field="13" count="13">
            <x v="0"/>
            <x v="1"/>
            <x v="2"/>
            <x v="3"/>
            <x v="4"/>
            <x v="5"/>
            <x v="7"/>
            <x v="8"/>
            <x v="9"/>
            <x v="10"/>
            <x v="11"/>
            <x v="12"/>
            <x v="13"/>
          </reference>
          <reference field="17" count="1" selected="0">
            <x v="6"/>
          </reference>
        </references>
      </pivotArea>
    </format>
    <format dxfId="98">
      <pivotArea collapsedLevelsAreSubtotals="1" fieldPosition="0">
        <references count="2">
          <reference field="13" count="13">
            <x v="0"/>
            <x v="1"/>
            <x v="2"/>
            <x v="3"/>
            <x v="4"/>
            <x v="5"/>
            <x v="7"/>
            <x v="8"/>
            <x v="9"/>
            <x v="10"/>
            <x v="11"/>
            <x v="12"/>
            <x v="13"/>
          </reference>
          <reference field="17" count="3" selected="0">
            <x v="8"/>
            <x v="10"/>
            <x v="11"/>
          </reference>
        </references>
      </pivotArea>
    </format>
    <format dxfId="66">
      <pivotArea field="21" type="button" dataOnly="0" labelOnly="1" outline="0" axis="axisPage" fieldPosition="0"/>
    </format>
    <format dxfId="65">
      <pivotArea type="origin" dataOnly="0" labelOnly="1" outline="0" fieldPosition="0"/>
    </format>
    <format dxfId="64">
      <pivotArea field="13" type="button" dataOnly="0" labelOnly="1" outline="0" axis="axisRow" fieldPosition="0"/>
    </format>
    <format dxfId="63">
      <pivotArea dataOnly="0" labelOnly="1" fieldPosition="0">
        <references count="1">
          <reference field="13" count="13">
            <x v="0"/>
            <x v="1"/>
            <x v="2"/>
            <x v="3"/>
            <x v="4"/>
            <x v="5"/>
            <x v="7"/>
            <x v="8"/>
            <x v="9"/>
            <x v="10"/>
            <x v="11"/>
            <x v="12"/>
            <x v="13"/>
          </reference>
        </references>
      </pivotArea>
    </format>
    <format dxfId="62">
      <pivotArea dataOnly="0" labelOnly="1" grandRow="1" outline="0" fieldPosition="0"/>
    </format>
    <format dxfId="17">
      <pivotArea field="21" type="button" dataOnly="0" labelOnly="1" outline="0" axis="axisPage" fieldPosition="0"/>
    </format>
    <format dxfId="16">
      <pivotArea type="origin" dataOnly="0" labelOnly="1" outline="0" fieldPosition="0"/>
    </format>
    <format dxfId="15">
      <pivotArea field="13" type="button" dataOnly="0" labelOnly="1" outline="0" axis="axisRow" fieldPosition="0"/>
    </format>
    <format dxfId="14">
      <pivotArea dataOnly="0" labelOnly="1" fieldPosition="0">
        <references count="1">
          <reference field="13" count="13">
            <x v="0"/>
            <x v="1"/>
            <x v="2"/>
            <x v="3"/>
            <x v="4"/>
            <x v="5"/>
            <x v="7"/>
            <x v="8"/>
            <x v="9"/>
            <x v="10"/>
            <x v="11"/>
            <x v="12"/>
            <x v="13"/>
          </reference>
        </references>
      </pivotArea>
    </format>
    <format dxfId="13">
      <pivotArea dataOnly="0" labelOnly="1" grandRow="1" outline="0" fieldPosition="0"/>
    </format>
  </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2" cacheId="4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8:B48"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5">
        <item x="6"/>
        <item x="0"/>
        <item x="1"/>
        <item x="3"/>
        <item x="2"/>
        <item x="4"/>
        <item x="5"/>
        <item x="7"/>
        <item x="8"/>
        <item x="9"/>
        <item x="10"/>
        <item x="11"/>
        <item x="12"/>
        <item x="13"/>
        <item x="14"/>
      </items>
    </pivotField>
    <pivotField axis="axisRow" showAll="0" defaultSubtotal="0">
      <items count="20">
        <item x="4"/>
        <item x="2"/>
        <item x="7"/>
        <item x="0"/>
        <item x="1"/>
        <item x="5"/>
        <item x="3"/>
        <item x="6"/>
        <item x="8"/>
        <item x="9"/>
        <item x="10"/>
        <item x="11"/>
        <item x="12"/>
        <item x="13"/>
        <item x="14"/>
        <item x="15"/>
        <item x="16"/>
        <item x="17"/>
        <item x="18"/>
        <item x="19"/>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20">
    <i>
      <x/>
    </i>
    <i r="1">
      <x v="2"/>
    </i>
    <i>
      <x v="1"/>
    </i>
    <i r="1">
      <x v="3"/>
    </i>
    <i r="1">
      <x v="14"/>
    </i>
    <i>
      <x v="3"/>
    </i>
    <i r="1">
      <x v="6"/>
    </i>
    <i>
      <x v="4"/>
    </i>
    <i r="1">
      <x v="1"/>
    </i>
    <i>
      <x v="5"/>
    </i>
    <i r="1">
      <x/>
    </i>
    <i>
      <x v="6"/>
    </i>
    <i r="1">
      <x v="5"/>
    </i>
    <i>
      <x v="7"/>
    </i>
    <i r="1">
      <x v="9"/>
    </i>
    <i>
      <x v="10"/>
    </i>
    <i r="1">
      <x v="13"/>
    </i>
    <i>
      <x v="14"/>
    </i>
    <i r="1">
      <x v="19"/>
    </i>
    <i t="grand">
      <x/>
    </i>
  </rowItems>
  <colItems count="1">
    <i/>
  </colItems>
  <pageFields count="1">
    <pageField fld="21" hier="-1"/>
  </pageFields>
  <dataFields count="1">
    <dataField name="ACCIONES CERRADAS" fld="21" subtotal="count" baseField="0" baseItem="0"/>
  </dataFields>
  <formats count="26">
    <format dxfId="61">
      <pivotArea field="21" type="button" dataOnly="0" labelOnly="1" outline="0" axis="axisPage" fieldPosition="0"/>
    </format>
    <format dxfId="60">
      <pivotArea field="13" type="button" dataOnly="0" labelOnly="1" outline="0" axis="axisRow" fieldPosition="0"/>
    </format>
    <format dxfId="59">
      <pivotArea dataOnly="0" labelOnly="1" fieldPosition="0">
        <references count="1">
          <reference field="13" count="9">
            <x v="0"/>
            <x v="1"/>
            <x v="3"/>
            <x v="4"/>
            <x v="5"/>
            <x v="6"/>
            <x v="7"/>
            <x v="10"/>
            <x v="14"/>
          </reference>
        </references>
      </pivotArea>
    </format>
    <format dxfId="58">
      <pivotArea dataOnly="0" labelOnly="1" grandRow="1" outline="0" fieldPosition="0"/>
    </format>
    <format dxfId="57">
      <pivotArea dataOnly="0" labelOnly="1" fieldPosition="0">
        <references count="2">
          <reference field="13" count="1" selected="0">
            <x v="0"/>
          </reference>
          <reference field="14" count="1">
            <x v="2"/>
          </reference>
        </references>
      </pivotArea>
    </format>
    <format dxfId="56">
      <pivotArea dataOnly="0" labelOnly="1" fieldPosition="0">
        <references count="2">
          <reference field="13" count="1" selected="0">
            <x v="1"/>
          </reference>
          <reference field="14" count="2">
            <x v="3"/>
            <x v="14"/>
          </reference>
        </references>
      </pivotArea>
    </format>
    <format dxfId="55">
      <pivotArea dataOnly="0" labelOnly="1" fieldPosition="0">
        <references count="2">
          <reference field="13" count="1" selected="0">
            <x v="3"/>
          </reference>
          <reference field="14" count="1">
            <x v="6"/>
          </reference>
        </references>
      </pivotArea>
    </format>
    <format dxfId="54">
      <pivotArea dataOnly="0" labelOnly="1" fieldPosition="0">
        <references count="2">
          <reference field="13" count="1" selected="0">
            <x v="4"/>
          </reference>
          <reference field="14" count="1">
            <x v="1"/>
          </reference>
        </references>
      </pivotArea>
    </format>
    <format dxfId="53">
      <pivotArea dataOnly="0" labelOnly="1" fieldPosition="0">
        <references count="2">
          <reference field="13" count="1" selected="0">
            <x v="5"/>
          </reference>
          <reference field="14" count="1">
            <x v="0"/>
          </reference>
        </references>
      </pivotArea>
    </format>
    <format dxfId="52">
      <pivotArea dataOnly="0" labelOnly="1" fieldPosition="0">
        <references count="2">
          <reference field="13" count="1" selected="0">
            <x v="6"/>
          </reference>
          <reference field="14" count="1">
            <x v="5"/>
          </reference>
        </references>
      </pivotArea>
    </format>
    <format dxfId="51">
      <pivotArea dataOnly="0" labelOnly="1" fieldPosition="0">
        <references count="2">
          <reference field="13" count="1" selected="0">
            <x v="7"/>
          </reference>
          <reference field="14" count="1">
            <x v="9"/>
          </reference>
        </references>
      </pivotArea>
    </format>
    <format dxfId="50">
      <pivotArea dataOnly="0" labelOnly="1" fieldPosition="0">
        <references count="2">
          <reference field="13" count="1" selected="0">
            <x v="10"/>
          </reference>
          <reference field="14" count="1">
            <x v="13"/>
          </reference>
        </references>
      </pivotArea>
    </format>
    <format dxfId="49">
      <pivotArea dataOnly="0" labelOnly="1" fieldPosition="0">
        <references count="2">
          <reference field="13" count="1" selected="0">
            <x v="14"/>
          </reference>
          <reference field="14" count="1">
            <x v="19"/>
          </reference>
        </references>
      </pivotArea>
    </format>
    <format dxfId="12">
      <pivotArea field="21" type="button" dataOnly="0" labelOnly="1" outline="0" axis="axisPage" fieldPosition="0"/>
    </format>
    <format dxfId="11">
      <pivotArea field="13" type="button" dataOnly="0" labelOnly="1" outline="0" axis="axisRow" fieldPosition="0"/>
    </format>
    <format dxfId="10">
      <pivotArea dataOnly="0" labelOnly="1" fieldPosition="0">
        <references count="1">
          <reference field="13" count="9">
            <x v="0"/>
            <x v="1"/>
            <x v="3"/>
            <x v="4"/>
            <x v="5"/>
            <x v="6"/>
            <x v="7"/>
            <x v="10"/>
            <x v="14"/>
          </reference>
        </references>
      </pivotArea>
    </format>
    <format dxfId="9">
      <pivotArea dataOnly="0" labelOnly="1" grandRow="1" outline="0" fieldPosition="0"/>
    </format>
    <format dxfId="8">
      <pivotArea dataOnly="0" labelOnly="1" fieldPosition="0">
        <references count="2">
          <reference field="13" count="1" selected="0">
            <x v="0"/>
          </reference>
          <reference field="14" count="1">
            <x v="2"/>
          </reference>
        </references>
      </pivotArea>
    </format>
    <format dxfId="7">
      <pivotArea dataOnly="0" labelOnly="1" fieldPosition="0">
        <references count="2">
          <reference field="13" count="1" selected="0">
            <x v="1"/>
          </reference>
          <reference field="14" count="2">
            <x v="3"/>
            <x v="14"/>
          </reference>
        </references>
      </pivotArea>
    </format>
    <format dxfId="6">
      <pivotArea dataOnly="0" labelOnly="1" fieldPosition="0">
        <references count="2">
          <reference field="13" count="1" selected="0">
            <x v="3"/>
          </reference>
          <reference field="14" count="1">
            <x v="6"/>
          </reference>
        </references>
      </pivotArea>
    </format>
    <format dxfId="5">
      <pivotArea dataOnly="0" labelOnly="1" fieldPosition="0">
        <references count="2">
          <reference field="13" count="1" selected="0">
            <x v="4"/>
          </reference>
          <reference field="14" count="1">
            <x v="1"/>
          </reference>
        </references>
      </pivotArea>
    </format>
    <format dxfId="4">
      <pivotArea dataOnly="0" labelOnly="1" fieldPosition="0">
        <references count="2">
          <reference field="13" count="1" selected="0">
            <x v="5"/>
          </reference>
          <reference field="14" count="1">
            <x v="0"/>
          </reference>
        </references>
      </pivotArea>
    </format>
    <format dxfId="3">
      <pivotArea dataOnly="0" labelOnly="1" fieldPosition="0">
        <references count="2">
          <reference field="13" count="1" selected="0">
            <x v="6"/>
          </reference>
          <reference field="14" count="1">
            <x v="5"/>
          </reference>
        </references>
      </pivotArea>
    </format>
    <format dxfId="2">
      <pivotArea dataOnly="0" labelOnly="1" fieldPosition="0">
        <references count="2">
          <reference field="13" count="1" selected="0">
            <x v="7"/>
          </reference>
          <reference field="14" count="1">
            <x v="9"/>
          </reference>
        </references>
      </pivotArea>
    </format>
    <format dxfId="1">
      <pivotArea dataOnly="0" labelOnly="1" fieldPosition="0">
        <references count="2">
          <reference field="13" count="1" selected="0">
            <x v="10"/>
          </reference>
          <reference field="14" count="1">
            <x v="13"/>
          </reference>
        </references>
      </pivotArea>
    </format>
    <format dxfId="0">
      <pivotArea dataOnly="0" labelOnly="1" fieldPosition="0">
        <references count="2">
          <reference field="13" count="1" selected="0">
            <x v="14"/>
          </reference>
          <reference field="14" count="1">
            <x v="19"/>
          </reference>
        </references>
      </pivotArea>
    </format>
  </format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TablaDinámica1" cacheId="3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6" firstHeaderRow="1" firstDataRow="1" firstDataCol="1"/>
  <pivotFields count="24">
    <pivotField showAll="0"/>
    <pivotField dataField="1" showAll="0"/>
    <pivotField axis="axisRow" showAll="0">
      <items count="6">
        <item x="0"/>
        <item x="1"/>
        <item x="2"/>
        <item x="3"/>
        <item x="4"/>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Items count="1">
    <i/>
  </colItems>
  <dataFields count="1">
    <dataField name="No Accciones" fld="1" subtotal="count" baseField="2" baseItem="1"/>
  </dataFields>
  <formats count="23">
    <format dxfId="122">
      <pivotArea collapsedLevelsAreSubtotals="1" fieldPosition="0">
        <references count="1">
          <reference field="2" count="1">
            <x v="4"/>
          </reference>
        </references>
      </pivotArea>
    </format>
    <format dxfId="121">
      <pivotArea dataOnly="0" labelOnly="1" fieldPosition="0">
        <references count="1">
          <reference field="2" count="1">
            <x v="4"/>
          </reference>
        </references>
      </pivotArea>
    </format>
    <format dxfId="120">
      <pivotArea outline="0" collapsedLevelsAreSubtotals="1" fieldPosition="0"/>
    </format>
    <format dxfId="119">
      <pivotArea dataOnly="0" labelOnly="1" outline="0" axis="axisValues" fieldPosition="0"/>
    </format>
    <format dxfId="118">
      <pivotArea dataOnly="0" labelOnly="1" outline="0" axis="axisValues" fieldPosition="0"/>
    </format>
    <format dxfId="117">
      <pivotArea outline="0" collapsedLevelsAreSubtotals="1" fieldPosition="0"/>
    </format>
    <format dxfId="116">
      <pivotArea dataOnly="0" labelOnly="1" outline="0" axis="axisValues" fieldPosition="0"/>
    </format>
    <format dxfId="115">
      <pivotArea dataOnly="0" labelOnly="1" outline="0" axis="axisValues" fieldPosition="0"/>
    </format>
    <format dxfId="114">
      <pivotArea grandRow="1" outline="0" collapsedLevelsAreSubtotals="1" fieldPosition="0"/>
    </format>
    <format dxfId="113">
      <pivotArea dataOnly="0" labelOnly="1" outline="0" axis="axisValues" fieldPosition="0"/>
    </format>
    <format dxfId="112">
      <pivotArea dataOnly="0" labelOnly="1" outline="0" axis="axisValues" fieldPosition="0"/>
    </format>
    <format dxfId="111">
      <pivotArea field="2" type="button" dataOnly="0" labelOnly="1" outline="0" axis="axisRow" fieldPosition="0"/>
    </format>
    <format dxfId="110">
      <pivotArea dataOnly="0" labelOnly="1" fieldPosition="0">
        <references count="1">
          <reference field="2" count="0"/>
        </references>
      </pivotArea>
    </format>
    <format dxfId="109">
      <pivotArea dataOnly="0" labelOnly="1" grandRow="1" outline="0" fieldPosition="0"/>
    </format>
    <format dxfId="108">
      <pivotArea outline="0" collapsedLevelsAreSubtotals="1" fieldPosition="0"/>
    </format>
    <format dxfId="107">
      <pivotArea dataOnly="0" labelOnly="1" outline="0" axis="axisValues" fieldPosition="0"/>
    </format>
    <format dxfId="106">
      <pivotArea dataOnly="0" labelOnly="1" outline="0" axis="axisValues" fieldPosition="0"/>
    </format>
    <format dxfId="105">
      <pivotArea outline="0" collapsedLevelsAreSubtotals="1" fieldPosition="0"/>
    </format>
    <format dxfId="104">
      <pivotArea dataOnly="0" labelOnly="1" outline="0" axis="axisValues" fieldPosition="0"/>
    </format>
    <format dxfId="103">
      <pivotArea dataOnly="0" labelOnly="1" outline="0" axis="axisValues" fieldPosition="0"/>
    </format>
    <format dxfId="102">
      <pivotArea outline="0" collapsedLevelsAreSubtotals="1" fieldPosition="0"/>
    </format>
    <format dxfId="101">
      <pivotArea dataOnly="0" labelOnly="1" outline="0" axis="axisValues" fieldPosition="0"/>
    </format>
    <format dxfId="10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3" cacheId="3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94" firstHeaderRow="1" firstDataRow="1" firstDataCol="1" rowPageCount="1" colPageCount="1"/>
  <pivotFields count="24">
    <pivotField showAll="0"/>
    <pivotField dataField="1" showAll="0"/>
    <pivotField axis="axisPage" multipleItemSelectionAllowed="1" showAll="0">
      <items count="6">
        <item x="0"/>
        <item x="1"/>
        <item x="2"/>
        <item x="3"/>
        <item x="4"/>
        <item t="default"/>
      </items>
    </pivotField>
    <pivotField showAll="0"/>
    <pivotField axis="axisRow" showAll="0">
      <items count="25">
        <item m="1" x="15"/>
        <item x="5"/>
        <item x="12"/>
        <item m="1" x="17"/>
        <item x="6"/>
        <item x="2"/>
        <item x="11"/>
        <item x="10"/>
        <item m="1" x="16"/>
        <item x="1"/>
        <item m="1" x="21"/>
        <item m="1" x="22"/>
        <item x="8"/>
        <item m="1" x="14"/>
        <item m="1" x="19"/>
        <item m="1" x="20"/>
        <item x="9"/>
        <item x="0"/>
        <item x="4"/>
        <item m="1" x="23"/>
        <item x="3"/>
        <item m="1" x="18"/>
        <item x="7"/>
        <item x="13"/>
        <item t="default"/>
      </items>
    </pivotField>
    <pivotField numFmtId="166" showAll="0"/>
    <pivotField axis="axisRow" showAll="0">
      <items count="56">
        <item m="1" x="32"/>
        <item x="2"/>
        <item m="1" x="30"/>
        <item x="3"/>
        <item x="10"/>
        <item x="1"/>
        <item x="16"/>
        <item x="9"/>
        <item m="1" x="34"/>
        <item m="1" x="52"/>
        <item x="8"/>
        <item x="5"/>
        <item m="1" x="29"/>
        <item m="1" x="41"/>
        <item x="7"/>
        <item m="1" x="53"/>
        <item m="1" x="31"/>
        <item x="0"/>
        <item m="1" x="43"/>
        <item x="11"/>
        <item x="6"/>
        <item x="12"/>
        <item m="1" x="54"/>
        <item m="1" x="50"/>
        <item m="1" x="48"/>
        <item m="1" x="28"/>
        <item m="1" x="27"/>
        <item m="1" x="47"/>
        <item m="1" x="49"/>
        <item x="17"/>
        <item x="18"/>
        <item m="1" x="42"/>
        <item x="20"/>
        <item m="1" x="45"/>
        <item m="1" x="37"/>
        <item m="1" x="38"/>
        <item m="1" x="44"/>
        <item x="15"/>
        <item m="1" x="51"/>
        <item m="1" x="40"/>
        <item x="4"/>
        <item m="1" x="36"/>
        <item m="1" x="35"/>
        <item m="1" x="46"/>
        <item m="1" x="33"/>
        <item x="13"/>
        <item x="14"/>
        <item m="1" x="39"/>
        <item x="19"/>
        <item x="21"/>
        <item x="22"/>
        <item x="23"/>
        <item x="24"/>
        <item x="25"/>
        <item x="2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42">
    <i>
      <x v="1"/>
    </i>
    <i r="1">
      <x v="14"/>
    </i>
    <i r="1">
      <x v="20"/>
    </i>
    <i>
      <x v="2"/>
    </i>
    <i r="1">
      <x v="29"/>
    </i>
    <i r="1">
      <x v="30"/>
    </i>
    <i r="1">
      <x v="32"/>
    </i>
    <i r="1">
      <x v="48"/>
    </i>
    <i r="1">
      <x v="49"/>
    </i>
    <i>
      <x v="4"/>
    </i>
    <i r="1">
      <x v="7"/>
    </i>
    <i r="1">
      <x v="10"/>
    </i>
    <i>
      <x v="5"/>
    </i>
    <i r="1">
      <x v="3"/>
    </i>
    <i>
      <x v="6"/>
    </i>
    <i r="1">
      <x v="6"/>
    </i>
    <i>
      <x v="7"/>
    </i>
    <i r="1">
      <x v="37"/>
    </i>
    <i>
      <x v="9"/>
    </i>
    <i r="1">
      <x v="1"/>
    </i>
    <i>
      <x v="12"/>
    </i>
    <i r="1">
      <x v="19"/>
    </i>
    <i r="1">
      <x v="21"/>
    </i>
    <i>
      <x v="16"/>
    </i>
    <i r="1">
      <x v="45"/>
    </i>
    <i r="1">
      <x v="46"/>
    </i>
    <i>
      <x v="17"/>
    </i>
    <i r="1">
      <x v="5"/>
    </i>
    <i r="1">
      <x v="17"/>
    </i>
    <i>
      <x v="18"/>
    </i>
    <i r="1">
      <x v="11"/>
    </i>
    <i>
      <x v="20"/>
    </i>
    <i r="1">
      <x v="40"/>
    </i>
    <i>
      <x v="22"/>
    </i>
    <i r="1">
      <x v="4"/>
    </i>
    <i>
      <x v="23"/>
    </i>
    <i r="1">
      <x v="50"/>
    </i>
    <i r="1">
      <x v="51"/>
    </i>
    <i r="1">
      <x v="52"/>
    </i>
    <i r="1">
      <x v="53"/>
    </i>
    <i r="1">
      <x v="54"/>
    </i>
    <i t="grand">
      <x/>
    </i>
  </rowItems>
  <colItems count="1">
    <i/>
  </colItems>
  <pageFields count="1">
    <pageField fld="2" hier="-1"/>
  </pageFields>
  <dataFields count="1">
    <dataField name="Cuenta de No. Acción" fld="1" subtotal="count" baseField="4" baseItem="11"/>
  </dataFields>
  <formats count="23">
    <format dxfId="145">
      <pivotArea collapsedLevelsAreSubtotals="1" fieldPosition="0">
        <references count="1">
          <reference field="4" count="1">
            <x v="4"/>
          </reference>
        </references>
      </pivotArea>
    </format>
    <format dxfId="144">
      <pivotArea dataOnly="0" labelOnly="1" fieldPosition="0">
        <references count="1">
          <reference field="4" count="1">
            <x v="4"/>
          </reference>
        </references>
      </pivotArea>
    </format>
    <format dxfId="143">
      <pivotArea collapsedLevelsAreSubtotals="1" fieldPosition="0">
        <references count="1">
          <reference field="4" count="1">
            <x v="7"/>
          </reference>
        </references>
      </pivotArea>
    </format>
    <format dxfId="142">
      <pivotArea dataOnly="0" labelOnly="1" fieldPosition="0">
        <references count="1">
          <reference field="4" count="1">
            <x v="7"/>
          </reference>
        </references>
      </pivotArea>
    </format>
    <format dxfId="141">
      <pivotArea collapsedLevelsAreSubtotals="1" fieldPosition="0">
        <references count="1">
          <reference field="4" count="1">
            <x v="11"/>
          </reference>
        </references>
      </pivotArea>
    </format>
    <format dxfId="140">
      <pivotArea dataOnly="0" labelOnly="1" fieldPosition="0">
        <references count="1">
          <reference field="4" count="1">
            <x v="11"/>
          </reference>
        </references>
      </pivotArea>
    </format>
    <format dxfId="139">
      <pivotArea collapsedLevelsAreSubtotals="1" fieldPosition="0">
        <references count="1">
          <reference field="4" count="1">
            <x v="2"/>
          </reference>
        </references>
      </pivotArea>
    </format>
    <format dxfId="138">
      <pivotArea dataOnly="0" labelOnly="1" fieldPosition="0">
        <references count="1">
          <reference field="4" count="1">
            <x v="2"/>
          </reference>
        </references>
      </pivotArea>
    </format>
    <format dxfId="137">
      <pivotArea dataOnly="0" labelOnly="1" fieldPosition="0">
        <references count="1">
          <reference field="4" count="0"/>
        </references>
      </pivotArea>
    </format>
    <format dxfId="136">
      <pivotArea dataOnly="0" labelOnly="1" fieldPosition="0">
        <references count="1">
          <reference field="4" count="0"/>
        </references>
      </pivotArea>
    </format>
    <format dxfId="135">
      <pivotArea dataOnly="0" labelOnly="1" fieldPosition="0">
        <references count="1">
          <reference field="4" count="1">
            <x v="7"/>
          </reference>
        </references>
      </pivotArea>
    </format>
    <format dxfId="134">
      <pivotArea field="2" type="button" dataOnly="0" labelOnly="1" outline="0" axis="axisPage" fieldPosition="0"/>
    </format>
    <format dxfId="133">
      <pivotArea field="4" type="button" dataOnly="0" labelOnly="1" outline="0" axis="axisRow" fieldPosition="0"/>
    </format>
    <format dxfId="132">
      <pivotArea dataOnly="0" labelOnly="1" fieldPosition="0">
        <references count="1">
          <reference field="4" count="0"/>
        </references>
      </pivotArea>
    </format>
    <format dxfId="131">
      <pivotArea dataOnly="0" labelOnly="1" grandRow="1" outline="0" fieldPosition="0"/>
    </format>
    <format dxfId="130">
      <pivotArea collapsedLevelsAreSubtotals="1" fieldPosition="0">
        <references count="1">
          <reference field="4" count="1">
            <x v="2"/>
          </reference>
        </references>
      </pivotArea>
    </format>
    <format dxfId="129">
      <pivotArea dataOnly="0" labelOnly="1" fieldPosition="0">
        <references count="1">
          <reference field="4" count="1">
            <x v="2"/>
          </reference>
        </references>
      </pivotArea>
    </format>
    <format dxfId="128">
      <pivotArea collapsedLevelsAreSubtotals="1" fieldPosition="0">
        <references count="1">
          <reference field="4" count="1">
            <x v="2"/>
          </reference>
        </references>
      </pivotArea>
    </format>
    <format dxfId="127">
      <pivotArea dataOnly="0" labelOnly="1" fieldPosition="0">
        <references count="1">
          <reference field="4" count="1">
            <x v="2"/>
          </reference>
        </references>
      </pivotArea>
    </format>
    <format dxfId="126">
      <pivotArea outline="0" collapsedLevelsAreSubtotals="1" fieldPosition="0"/>
    </format>
    <format dxfId="125">
      <pivotArea dataOnly="0" labelOnly="1" outline="0" fieldPosition="0">
        <references count="1">
          <reference field="2" count="0"/>
        </references>
      </pivotArea>
    </format>
    <format dxfId="124">
      <pivotArea dataOnly="0" labelOnly="1" outline="0" axis="axisValues" fieldPosition="0"/>
    </format>
    <format dxfId="1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1"/>
  <sheetViews>
    <sheetView tabSelected="1" zoomScale="80" zoomScaleNormal="80" workbookViewId="0">
      <selection activeCell="D83" sqref="D83"/>
    </sheetView>
  </sheetViews>
  <sheetFormatPr baseColWidth="10" defaultRowHeight="15" x14ac:dyDescent="0.25"/>
  <cols>
    <col min="1" max="1" width="70.140625" style="147" customWidth="1"/>
    <col min="2" max="2" width="22.140625" style="33" customWidth="1"/>
    <col min="3" max="30" width="10.85546875" style="33" customWidth="1"/>
    <col min="31" max="31" width="14.140625" style="33" customWidth="1"/>
    <col min="32" max="34" width="10.85546875" style="33" customWidth="1"/>
    <col min="35" max="38" width="14.140625" style="33" customWidth="1"/>
    <col min="39" max="42" width="10.7109375" style="33" customWidth="1"/>
    <col min="43" max="43" width="12.5703125" style="33" customWidth="1"/>
    <col min="44" max="45" width="10.7109375" style="33" customWidth="1"/>
    <col min="46" max="46" width="12.5703125" style="33" customWidth="1"/>
    <col min="47" max="52" width="10.7109375" style="33" customWidth="1"/>
    <col min="53" max="53" width="12.5703125" style="33" bestFit="1" customWidth="1"/>
    <col min="54" max="16384" width="11.42578125" style="33"/>
  </cols>
  <sheetData>
    <row r="1" spans="1:7" ht="78.75" x14ac:dyDescent="0.4">
      <c r="A1" s="143" t="s">
        <v>1137</v>
      </c>
    </row>
    <row r="2" spans="1:7" ht="15" customHeight="1" x14ac:dyDescent="0.35">
      <c r="A2" s="144"/>
    </row>
    <row r="3" spans="1:7" ht="37.5" x14ac:dyDescent="0.3">
      <c r="A3" s="145" t="s">
        <v>1138</v>
      </c>
    </row>
    <row r="4" spans="1:7" x14ac:dyDescent="0.25">
      <c r="A4" s="53" t="s">
        <v>402</v>
      </c>
      <c r="B4" s="35" t="s">
        <v>403</v>
      </c>
      <c r="C4"/>
      <c r="D4"/>
      <c r="E4"/>
    </row>
    <row r="5" spans="1:7" ht="26.25" x14ac:dyDescent="0.25">
      <c r="A5" s="53" t="s">
        <v>404</v>
      </c>
      <c r="B5" t="s">
        <v>391</v>
      </c>
      <c r="C5" t="s">
        <v>542</v>
      </c>
      <c r="D5" s="50" t="s">
        <v>405</v>
      </c>
      <c r="E5"/>
    </row>
    <row r="6" spans="1:7" x14ac:dyDescent="0.25">
      <c r="A6" s="48" t="s">
        <v>379</v>
      </c>
      <c r="B6" s="36">
        <v>4</v>
      </c>
      <c r="C6" s="36">
        <v>2</v>
      </c>
      <c r="D6" s="36">
        <v>6</v>
      </c>
      <c r="E6"/>
      <c r="F6" s="96"/>
    </row>
    <row r="7" spans="1:7" x14ac:dyDescent="0.25">
      <c r="A7" s="48" t="s">
        <v>277</v>
      </c>
      <c r="B7" s="36">
        <v>20</v>
      </c>
      <c r="C7" s="36">
        <v>6</v>
      </c>
      <c r="D7" s="36">
        <v>26</v>
      </c>
      <c r="E7"/>
      <c r="F7" s="96"/>
    </row>
    <row r="8" spans="1:7" ht="26.25" x14ac:dyDescent="0.25">
      <c r="A8" s="48" t="s">
        <v>285</v>
      </c>
      <c r="B8" s="36">
        <v>1</v>
      </c>
      <c r="C8" s="36"/>
      <c r="D8" s="36">
        <v>1</v>
      </c>
      <c r="E8"/>
    </row>
    <row r="9" spans="1:7" x14ac:dyDescent="0.25">
      <c r="A9" s="48" t="s">
        <v>293</v>
      </c>
      <c r="B9" s="36">
        <v>6</v>
      </c>
      <c r="C9" s="36">
        <v>2</v>
      </c>
      <c r="D9" s="36">
        <v>8</v>
      </c>
      <c r="E9"/>
    </row>
    <row r="10" spans="1:7" x14ac:dyDescent="0.25">
      <c r="A10" s="48" t="s">
        <v>302</v>
      </c>
      <c r="B10" s="36">
        <v>22</v>
      </c>
      <c r="C10" s="36">
        <v>2</v>
      </c>
      <c r="D10" s="36">
        <v>24</v>
      </c>
      <c r="E10"/>
    </row>
    <row r="11" spans="1:7" x14ac:dyDescent="0.25">
      <c r="A11" s="48" t="s">
        <v>317</v>
      </c>
      <c r="B11" s="36">
        <v>17</v>
      </c>
      <c r="C11" s="36">
        <v>1</v>
      </c>
      <c r="D11" s="36">
        <v>18</v>
      </c>
      <c r="E11"/>
    </row>
    <row r="12" spans="1:7" x14ac:dyDescent="0.25">
      <c r="A12" s="48" t="s">
        <v>485</v>
      </c>
      <c r="B12" s="36"/>
      <c r="C12" s="36">
        <v>2</v>
      </c>
      <c r="D12" s="36">
        <v>2</v>
      </c>
      <c r="E12"/>
      <c r="F12" s="103" t="s">
        <v>407</v>
      </c>
      <c r="G12" s="33">
        <v>18</v>
      </c>
    </row>
    <row r="13" spans="1:7" x14ac:dyDescent="0.25">
      <c r="A13" s="48" t="s">
        <v>608</v>
      </c>
      <c r="B13" s="36">
        <v>8</v>
      </c>
      <c r="C13" s="36">
        <v>1</v>
      </c>
      <c r="D13" s="36">
        <v>9</v>
      </c>
      <c r="E13"/>
      <c r="F13" s="103" t="s">
        <v>1101</v>
      </c>
      <c r="G13" s="33">
        <v>11</v>
      </c>
    </row>
    <row r="14" spans="1:7" x14ac:dyDescent="0.25">
      <c r="A14" s="48" t="s">
        <v>710</v>
      </c>
      <c r="B14" s="36">
        <v>4</v>
      </c>
      <c r="C14" s="36"/>
      <c r="D14" s="36">
        <v>4</v>
      </c>
      <c r="E14"/>
      <c r="F14" s="103" t="s">
        <v>1102</v>
      </c>
      <c r="G14" s="33">
        <f>102-11</f>
        <v>91</v>
      </c>
    </row>
    <row r="15" spans="1:7" ht="39" x14ac:dyDescent="0.25">
      <c r="A15" s="48" t="s">
        <v>712</v>
      </c>
      <c r="B15" s="36">
        <v>2</v>
      </c>
      <c r="C15" s="36"/>
      <c r="D15" s="36">
        <v>2</v>
      </c>
      <c r="E15"/>
    </row>
    <row r="16" spans="1:7" x14ac:dyDescent="0.25">
      <c r="A16" s="48" t="s">
        <v>730</v>
      </c>
      <c r="B16" s="36">
        <v>3</v>
      </c>
      <c r="C16" s="36">
        <v>1</v>
      </c>
      <c r="D16" s="36">
        <v>4</v>
      </c>
      <c r="E16"/>
    </row>
    <row r="17" spans="1:6" x14ac:dyDescent="0.25">
      <c r="A17" s="48" t="s">
        <v>765</v>
      </c>
      <c r="B17" s="36">
        <v>1</v>
      </c>
      <c r="C17" s="36"/>
      <c r="D17" s="36">
        <v>1</v>
      </c>
      <c r="E17"/>
    </row>
    <row r="18" spans="1:6" x14ac:dyDescent="0.25">
      <c r="A18" s="48" t="s">
        <v>811</v>
      </c>
      <c r="B18" s="36">
        <v>4</v>
      </c>
      <c r="C18" s="36"/>
      <c r="D18" s="36">
        <v>4</v>
      </c>
      <c r="E18"/>
    </row>
    <row r="19" spans="1:6" x14ac:dyDescent="0.25">
      <c r="A19" s="48" t="s">
        <v>786</v>
      </c>
      <c r="B19" s="36">
        <v>10</v>
      </c>
      <c r="C19" s="36"/>
      <c r="D19" s="36">
        <v>10</v>
      </c>
      <c r="E19"/>
    </row>
    <row r="20" spans="1:6" ht="26.25" x14ac:dyDescent="0.25">
      <c r="A20" s="48" t="s">
        <v>1062</v>
      </c>
      <c r="B20" s="36"/>
      <c r="C20" s="36">
        <v>1</v>
      </c>
      <c r="D20" s="36">
        <v>1</v>
      </c>
      <c r="E20"/>
    </row>
    <row r="21" spans="1:6" x14ac:dyDescent="0.25">
      <c r="A21" s="48" t="s">
        <v>405</v>
      </c>
      <c r="B21" s="36">
        <v>102</v>
      </c>
      <c r="C21" s="36">
        <v>18</v>
      </c>
      <c r="D21" s="36">
        <v>120</v>
      </c>
      <c r="E21"/>
    </row>
    <row r="22" spans="1:6" x14ac:dyDescent="0.25">
      <c r="A22" s="50"/>
      <c r="B22"/>
      <c r="C22"/>
      <c r="D22"/>
      <c r="E22"/>
    </row>
    <row r="23" spans="1:6" x14ac:dyDescent="0.25">
      <c r="A23" s="50"/>
      <c r="B23"/>
      <c r="C23"/>
      <c r="D23"/>
      <c r="E23"/>
    </row>
    <row r="24" spans="1:6" x14ac:dyDescent="0.25">
      <c r="A24" s="48"/>
      <c r="B24" s="36"/>
      <c r="C24" s="36"/>
      <c r="D24" s="36"/>
      <c r="E24" s="36"/>
    </row>
    <row r="25" spans="1:6" ht="37.5" x14ac:dyDescent="0.3">
      <c r="A25" s="145" t="s">
        <v>1139</v>
      </c>
    </row>
    <row r="26" spans="1:6" x14ac:dyDescent="0.25">
      <c r="A26" s="53" t="s">
        <v>14</v>
      </c>
      <c r="B26" t="s">
        <v>542</v>
      </c>
    </row>
    <row r="28" spans="1:6" x14ac:dyDescent="0.25">
      <c r="A28" s="53" t="s">
        <v>406</v>
      </c>
      <c r="B28" t="s">
        <v>407</v>
      </c>
    </row>
    <row r="29" spans="1:6" x14ac:dyDescent="0.25">
      <c r="A29" s="48" t="s">
        <v>379</v>
      </c>
      <c r="B29" s="36"/>
    </row>
    <row r="30" spans="1:6" x14ac:dyDescent="0.25">
      <c r="A30" s="48" t="s">
        <v>379</v>
      </c>
      <c r="B30" s="36">
        <v>2</v>
      </c>
    </row>
    <row r="31" spans="1:6" x14ac:dyDescent="0.25">
      <c r="A31" s="48" t="s">
        <v>277</v>
      </c>
      <c r="B31" s="36"/>
    </row>
    <row r="32" spans="1:6" x14ac:dyDescent="0.25">
      <c r="A32" s="48" t="s">
        <v>278</v>
      </c>
      <c r="B32" s="36">
        <v>2</v>
      </c>
      <c r="E32" s="114" t="s">
        <v>1107</v>
      </c>
      <c r="F32" s="33">
        <v>2</v>
      </c>
    </row>
    <row r="33" spans="1:6" x14ac:dyDescent="0.25">
      <c r="A33" s="48" t="s">
        <v>746</v>
      </c>
      <c r="B33" s="36">
        <v>4</v>
      </c>
      <c r="E33" s="142" t="s">
        <v>1103</v>
      </c>
      <c r="F33" s="33">
        <v>6</v>
      </c>
    </row>
    <row r="34" spans="1:6" x14ac:dyDescent="0.25">
      <c r="A34" s="48" t="s">
        <v>293</v>
      </c>
      <c r="B34" s="36"/>
      <c r="E34" s="142" t="s">
        <v>1104</v>
      </c>
      <c r="F34" s="33">
        <v>2</v>
      </c>
    </row>
    <row r="35" spans="1:6" x14ac:dyDescent="0.25">
      <c r="A35" s="48" t="s">
        <v>293</v>
      </c>
      <c r="B35" s="36">
        <v>2</v>
      </c>
      <c r="E35" s="142" t="s">
        <v>1105</v>
      </c>
      <c r="F35" s="33">
        <v>2</v>
      </c>
    </row>
    <row r="36" spans="1:6" x14ac:dyDescent="0.25">
      <c r="A36" s="48" t="s">
        <v>302</v>
      </c>
      <c r="B36" s="36"/>
      <c r="E36" s="142" t="s">
        <v>1108</v>
      </c>
      <c r="F36" s="142">
        <v>1</v>
      </c>
    </row>
    <row r="37" spans="1:6" x14ac:dyDescent="0.25">
      <c r="A37" s="48" t="s">
        <v>303</v>
      </c>
      <c r="B37" s="36">
        <v>2</v>
      </c>
      <c r="E37" s="142" t="s">
        <v>1106</v>
      </c>
      <c r="F37" s="33">
        <v>2</v>
      </c>
    </row>
    <row r="38" spans="1:6" x14ac:dyDescent="0.25">
      <c r="A38" s="48" t="s">
        <v>317</v>
      </c>
      <c r="B38" s="36"/>
      <c r="E38" s="142" t="s">
        <v>1109</v>
      </c>
      <c r="F38" s="33">
        <v>1</v>
      </c>
    </row>
    <row r="39" spans="1:6" x14ac:dyDescent="0.25">
      <c r="A39" s="48" t="s">
        <v>326</v>
      </c>
      <c r="B39" s="36">
        <v>1</v>
      </c>
      <c r="E39" s="142" t="s">
        <v>1111</v>
      </c>
      <c r="F39" s="33">
        <v>1</v>
      </c>
    </row>
    <row r="40" spans="1:6" x14ac:dyDescent="0.25">
      <c r="A40" s="48" t="s">
        <v>485</v>
      </c>
      <c r="B40" s="36"/>
      <c r="E40" s="142" t="s">
        <v>1114</v>
      </c>
      <c r="F40" s="33">
        <v>1</v>
      </c>
    </row>
    <row r="41" spans="1:6" ht="26.25" x14ac:dyDescent="0.25">
      <c r="A41" s="48" t="s">
        <v>348</v>
      </c>
      <c r="B41" s="36">
        <v>2</v>
      </c>
    </row>
    <row r="42" spans="1:6" x14ac:dyDescent="0.25">
      <c r="A42" s="48" t="s">
        <v>608</v>
      </c>
      <c r="B42" s="36"/>
    </row>
    <row r="43" spans="1:6" ht="39" x14ac:dyDescent="0.25">
      <c r="A43" s="48" t="s">
        <v>615</v>
      </c>
      <c r="B43" s="36">
        <v>1</v>
      </c>
    </row>
    <row r="44" spans="1:6" x14ac:dyDescent="0.25">
      <c r="A44" s="48" t="s">
        <v>730</v>
      </c>
      <c r="B44" s="36"/>
    </row>
    <row r="45" spans="1:6" x14ac:dyDescent="0.25">
      <c r="A45" s="48" t="s">
        <v>730</v>
      </c>
      <c r="B45" s="36">
        <v>1</v>
      </c>
    </row>
    <row r="46" spans="1:6" ht="26.25" x14ac:dyDescent="0.25">
      <c r="A46" s="48" t="s">
        <v>1062</v>
      </c>
      <c r="B46" s="36"/>
    </row>
    <row r="47" spans="1:6" ht="26.25" x14ac:dyDescent="0.25">
      <c r="A47" s="48" t="s">
        <v>1062</v>
      </c>
      <c r="B47" s="36">
        <v>1</v>
      </c>
    </row>
    <row r="48" spans="1:6" x14ac:dyDescent="0.25">
      <c r="A48" s="48" t="s">
        <v>405</v>
      </c>
      <c r="B48" s="36">
        <v>18</v>
      </c>
    </row>
    <row r="49" spans="1:6" x14ac:dyDescent="0.25">
      <c r="A49" s="48"/>
      <c r="B49" s="36"/>
    </row>
    <row r="50" spans="1:6" x14ac:dyDescent="0.25">
      <c r="A50" s="48"/>
      <c r="B50" s="36"/>
    </row>
    <row r="51" spans="1:6" x14ac:dyDescent="0.25">
      <c r="A51" s="48"/>
      <c r="B51" s="36"/>
    </row>
    <row r="52" spans="1:6" ht="37.5" x14ac:dyDescent="0.3">
      <c r="A52" s="145" t="s">
        <v>1140</v>
      </c>
      <c r="B52" s="36"/>
    </row>
    <row r="53" spans="1:6" x14ac:dyDescent="0.25">
      <c r="A53" s="53" t="s">
        <v>14</v>
      </c>
      <c r="B53" t="s">
        <v>391</v>
      </c>
    </row>
    <row r="55" spans="1:6" x14ac:dyDescent="0.25">
      <c r="A55" s="53" t="s">
        <v>406</v>
      </c>
      <c r="B55" t="s">
        <v>408</v>
      </c>
    </row>
    <row r="56" spans="1:6" x14ac:dyDescent="0.25">
      <c r="A56" s="48" t="s">
        <v>379</v>
      </c>
      <c r="B56" s="36"/>
    </row>
    <row r="57" spans="1:6" x14ac:dyDescent="0.25">
      <c r="A57" s="48" t="s">
        <v>379</v>
      </c>
      <c r="B57" s="36">
        <v>4</v>
      </c>
    </row>
    <row r="58" spans="1:6" x14ac:dyDescent="0.25">
      <c r="A58" s="48" t="s">
        <v>277</v>
      </c>
      <c r="B58" s="36"/>
    </row>
    <row r="59" spans="1:6" x14ac:dyDescent="0.25">
      <c r="A59" s="48" t="s">
        <v>278</v>
      </c>
      <c r="B59" s="36">
        <v>12</v>
      </c>
    </row>
    <row r="60" spans="1:6" x14ac:dyDescent="0.25">
      <c r="A60" s="48" t="s">
        <v>746</v>
      </c>
      <c r="B60" s="36">
        <v>8</v>
      </c>
    </row>
    <row r="61" spans="1:6" ht="30" customHeight="1" x14ac:dyDescent="0.25">
      <c r="A61" s="48" t="s">
        <v>285</v>
      </c>
      <c r="B61" s="36"/>
    </row>
    <row r="62" spans="1:6" ht="39" x14ac:dyDescent="0.25">
      <c r="A62" s="48" t="s">
        <v>286</v>
      </c>
      <c r="B62" s="36">
        <v>1</v>
      </c>
      <c r="E62" s="103" t="s">
        <v>1107</v>
      </c>
      <c r="F62" s="33">
        <v>4</v>
      </c>
    </row>
    <row r="63" spans="1:6" x14ac:dyDescent="0.25">
      <c r="A63" s="48" t="s">
        <v>293</v>
      </c>
      <c r="B63" s="36"/>
      <c r="E63" s="103" t="s">
        <v>1103</v>
      </c>
      <c r="F63" s="33">
        <v>20</v>
      </c>
    </row>
    <row r="64" spans="1:6" ht="26.25" x14ac:dyDescent="0.25">
      <c r="A64" s="48" t="s">
        <v>569</v>
      </c>
      <c r="B64" s="36">
        <v>2</v>
      </c>
      <c r="E64" s="142" t="s">
        <v>1220</v>
      </c>
      <c r="F64" s="33">
        <v>1</v>
      </c>
    </row>
    <row r="65" spans="1:6" x14ac:dyDescent="0.25">
      <c r="A65" s="48" t="s">
        <v>843</v>
      </c>
      <c r="B65" s="36">
        <v>4</v>
      </c>
      <c r="E65" s="142" t="s">
        <v>1104</v>
      </c>
      <c r="F65" s="33">
        <v>6</v>
      </c>
    </row>
    <row r="66" spans="1:6" x14ac:dyDescent="0.25">
      <c r="A66" s="48" t="s">
        <v>302</v>
      </c>
      <c r="B66" s="36"/>
      <c r="E66" s="142" t="s">
        <v>1105</v>
      </c>
      <c r="F66" s="33">
        <v>22</v>
      </c>
    </row>
    <row r="67" spans="1:6" x14ac:dyDescent="0.25">
      <c r="A67" s="48" t="s">
        <v>303</v>
      </c>
      <c r="B67" s="36">
        <v>16</v>
      </c>
      <c r="E67" s="142" t="s">
        <v>1108</v>
      </c>
      <c r="F67" s="33">
        <v>17</v>
      </c>
    </row>
    <row r="68" spans="1:6" x14ac:dyDescent="0.25">
      <c r="A68" s="48" t="s">
        <v>460</v>
      </c>
      <c r="B68" s="36">
        <v>6</v>
      </c>
      <c r="E68" s="142" t="s">
        <v>1109</v>
      </c>
      <c r="F68" s="33">
        <v>8</v>
      </c>
    </row>
    <row r="69" spans="1:6" x14ac:dyDescent="0.25">
      <c r="A69" s="48" t="s">
        <v>317</v>
      </c>
      <c r="B69" s="36"/>
      <c r="E69" s="142" t="s">
        <v>1110</v>
      </c>
      <c r="F69" s="33">
        <v>4</v>
      </c>
    </row>
    <row r="70" spans="1:6" x14ac:dyDescent="0.25">
      <c r="A70" s="48" t="s">
        <v>326</v>
      </c>
      <c r="B70" s="36">
        <v>17</v>
      </c>
      <c r="E70" s="142" t="s">
        <v>1222</v>
      </c>
      <c r="F70" s="33">
        <v>2</v>
      </c>
    </row>
    <row r="71" spans="1:6" x14ac:dyDescent="0.25">
      <c r="A71" s="48" t="s">
        <v>608</v>
      </c>
      <c r="B71" s="36"/>
      <c r="E71" s="142" t="s">
        <v>1111</v>
      </c>
      <c r="F71" s="33">
        <v>3</v>
      </c>
    </row>
    <row r="72" spans="1:6" ht="39" x14ac:dyDescent="0.25">
      <c r="A72" s="48" t="s">
        <v>615</v>
      </c>
      <c r="B72" s="36">
        <v>3</v>
      </c>
      <c r="E72" s="142" t="s">
        <v>1112</v>
      </c>
      <c r="F72" s="33">
        <v>1</v>
      </c>
    </row>
    <row r="73" spans="1:6" x14ac:dyDescent="0.25">
      <c r="A73" s="48" t="s">
        <v>664</v>
      </c>
      <c r="B73" s="36">
        <v>5</v>
      </c>
      <c r="E73" s="142" t="s">
        <v>1221</v>
      </c>
      <c r="F73" s="33">
        <v>4</v>
      </c>
    </row>
    <row r="74" spans="1:6" x14ac:dyDescent="0.25">
      <c r="A74" s="48" t="s">
        <v>710</v>
      </c>
      <c r="B74" s="36"/>
      <c r="E74" s="142" t="s">
        <v>1113</v>
      </c>
      <c r="F74" s="33">
        <v>10</v>
      </c>
    </row>
    <row r="75" spans="1:6" x14ac:dyDescent="0.25">
      <c r="A75" s="48" t="s">
        <v>710</v>
      </c>
      <c r="B75" s="36">
        <v>4</v>
      </c>
      <c r="E75" s="103"/>
    </row>
    <row r="76" spans="1:6" ht="39" x14ac:dyDescent="0.25">
      <c r="A76" s="48" t="s">
        <v>712</v>
      </c>
      <c r="B76" s="36"/>
      <c r="E76" s="103"/>
    </row>
    <row r="77" spans="1:6" ht="39" x14ac:dyDescent="0.25">
      <c r="A77" s="48" t="s">
        <v>711</v>
      </c>
      <c r="B77" s="36">
        <v>2</v>
      </c>
    </row>
    <row r="78" spans="1:6" x14ac:dyDescent="0.25">
      <c r="A78" s="48" t="s">
        <v>730</v>
      </c>
      <c r="B78" s="36"/>
    </row>
    <row r="79" spans="1:6" x14ac:dyDescent="0.25">
      <c r="A79" s="48" t="s">
        <v>730</v>
      </c>
      <c r="B79" s="36">
        <v>3</v>
      </c>
    </row>
    <row r="80" spans="1:6" x14ac:dyDescent="0.25">
      <c r="A80" s="48" t="s">
        <v>765</v>
      </c>
      <c r="B80" s="36"/>
    </row>
    <row r="81" spans="1:5" x14ac:dyDescent="0.25">
      <c r="A81" s="48" t="s">
        <v>765</v>
      </c>
      <c r="B81" s="36">
        <v>1</v>
      </c>
    </row>
    <row r="82" spans="1:5" ht="26.25" x14ac:dyDescent="0.25">
      <c r="A82" s="48" t="s">
        <v>811</v>
      </c>
      <c r="B82" s="36"/>
    </row>
    <row r="83" spans="1:5" x14ac:dyDescent="0.25">
      <c r="A83" s="48" t="s">
        <v>811</v>
      </c>
      <c r="B83" s="36">
        <v>4</v>
      </c>
    </row>
    <row r="84" spans="1:5" ht="26.25" x14ac:dyDescent="0.25">
      <c r="A84" s="48" t="s">
        <v>786</v>
      </c>
      <c r="B84" s="36"/>
    </row>
    <row r="85" spans="1:5" x14ac:dyDescent="0.25">
      <c r="A85" s="48" t="s">
        <v>786</v>
      </c>
      <c r="B85" s="36">
        <v>10</v>
      </c>
    </row>
    <row r="86" spans="1:5" x14ac:dyDescent="0.25">
      <c r="A86" s="48" t="s">
        <v>405</v>
      </c>
      <c r="B86" s="36">
        <v>102</v>
      </c>
    </row>
    <row r="87" spans="1:5" x14ac:dyDescent="0.25">
      <c r="A87" s="50"/>
      <c r="B87"/>
    </row>
    <row r="88" spans="1:5" x14ac:dyDescent="0.25">
      <c r="A88" s="146"/>
      <c r="B88" s="34"/>
    </row>
    <row r="89" spans="1:5" ht="37.5" x14ac:dyDescent="0.3">
      <c r="A89" s="145" t="s">
        <v>1141</v>
      </c>
    </row>
    <row r="90" spans="1:5" x14ac:dyDescent="0.25">
      <c r="A90" s="53" t="s">
        <v>14</v>
      </c>
      <c r="B90" t="s">
        <v>391</v>
      </c>
    </row>
    <row r="91" spans="1:5" x14ac:dyDescent="0.25">
      <c r="A91" s="53" t="s">
        <v>7</v>
      </c>
      <c r="B91" t="s">
        <v>409</v>
      </c>
    </row>
    <row r="92" spans="1:5" x14ac:dyDescent="0.25">
      <c r="D92" s="96"/>
    </row>
    <row r="93" spans="1:5" x14ac:dyDescent="0.25">
      <c r="A93" s="53" t="s">
        <v>406</v>
      </c>
      <c r="B93" t="s">
        <v>410</v>
      </c>
      <c r="D93" s="96"/>
    </row>
    <row r="94" spans="1:5" x14ac:dyDescent="0.25">
      <c r="A94" s="48" t="s">
        <v>277</v>
      </c>
      <c r="B94" s="36"/>
    </row>
    <row r="95" spans="1:5" x14ac:dyDescent="0.25">
      <c r="A95" s="48" t="s">
        <v>278</v>
      </c>
      <c r="B95" s="36">
        <v>2</v>
      </c>
      <c r="D95" s="103" t="s">
        <v>1103</v>
      </c>
      <c r="E95" s="33">
        <v>2</v>
      </c>
    </row>
    <row r="96" spans="1:5" x14ac:dyDescent="0.25">
      <c r="A96" s="48" t="s">
        <v>293</v>
      </c>
      <c r="B96" s="36"/>
      <c r="D96" s="103" t="s">
        <v>1104</v>
      </c>
      <c r="E96" s="33">
        <v>2</v>
      </c>
    </row>
    <row r="97" spans="1:38" ht="26.25" x14ac:dyDescent="0.25">
      <c r="A97" s="48" t="s">
        <v>569</v>
      </c>
      <c r="B97" s="36">
        <v>2</v>
      </c>
      <c r="D97" s="103" t="s">
        <v>1105</v>
      </c>
      <c r="E97" s="33">
        <v>7</v>
      </c>
    </row>
    <row r="98" spans="1:38" x14ac:dyDescent="0.25">
      <c r="A98" s="48" t="s">
        <v>302</v>
      </c>
      <c r="B98" s="36"/>
      <c r="D98" s="103"/>
    </row>
    <row r="99" spans="1:38" x14ac:dyDescent="0.25">
      <c r="A99" s="48" t="s">
        <v>303</v>
      </c>
      <c r="B99" s="36">
        <v>7</v>
      </c>
      <c r="D99" s="114"/>
    </row>
    <row r="100" spans="1:38" x14ac:dyDescent="0.25">
      <c r="A100" s="48" t="s">
        <v>405</v>
      </c>
      <c r="B100" s="36">
        <v>11</v>
      </c>
      <c r="D100" s="114"/>
    </row>
    <row r="101" spans="1:38" x14ac:dyDescent="0.25">
      <c r="A101" s="50"/>
      <c r="B101"/>
    </row>
    <row r="102" spans="1:38" x14ac:dyDescent="0.25">
      <c r="A102" s="50"/>
      <c r="B102"/>
    </row>
    <row r="103" spans="1:38" x14ac:dyDescent="0.25">
      <c r="A103" s="48"/>
      <c r="B103" s="36"/>
    </row>
    <row r="104" spans="1:38" ht="37.5" x14ac:dyDescent="0.3">
      <c r="A104" s="145" t="s">
        <v>1142</v>
      </c>
    </row>
    <row r="105" spans="1:38" x14ac:dyDescent="0.25">
      <c r="A105" s="53" t="s">
        <v>14</v>
      </c>
      <c r="B105" t="s">
        <v>391</v>
      </c>
    </row>
    <row r="107" spans="1:38" x14ac:dyDescent="0.25">
      <c r="A107" s="53" t="s">
        <v>402</v>
      </c>
      <c r="B107" s="35" t="s">
        <v>403</v>
      </c>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row>
    <row r="108" spans="1:38" x14ac:dyDescent="0.25">
      <c r="A108" s="53" t="s">
        <v>404</v>
      </c>
      <c r="B108" s="39">
        <v>43861</v>
      </c>
      <c r="C108" s="39">
        <v>43921</v>
      </c>
      <c r="D108" s="39">
        <v>43980</v>
      </c>
      <c r="E108" s="39">
        <v>44012</v>
      </c>
      <c r="F108" s="39">
        <v>44073</v>
      </c>
      <c r="G108" s="39">
        <v>44075</v>
      </c>
      <c r="H108" s="39">
        <v>44089</v>
      </c>
      <c r="I108" s="39">
        <v>44104</v>
      </c>
      <c r="J108" s="39">
        <v>44119</v>
      </c>
      <c r="K108" s="39">
        <v>44134</v>
      </c>
      <c r="L108" s="39">
        <v>44135</v>
      </c>
      <c r="M108" s="39">
        <v>44136</v>
      </c>
      <c r="N108" s="39">
        <v>44138</v>
      </c>
      <c r="O108" s="39">
        <v>44150</v>
      </c>
      <c r="P108" s="39">
        <v>44155</v>
      </c>
      <c r="Q108" s="39">
        <v>44165</v>
      </c>
      <c r="R108" s="39">
        <v>44167</v>
      </c>
      <c r="S108" s="39">
        <v>44169</v>
      </c>
      <c r="T108" s="39">
        <v>44176</v>
      </c>
      <c r="U108" s="39">
        <v>44180</v>
      </c>
      <c r="V108" s="39">
        <v>44195</v>
      </c>
      <c r="W108" s="39">
        <v>44196</v>
      </c>
      <c r="X108" s="39">
        <v>44211</v>
      </c>
      <c r="Y108" s="39">
        <v>44226</v>
      </c>
      <c r="Z108" s="39">
        <v>44255</v>
      </c>
      <c r="AA108" s="39">
        <v>44270</v>
      </c>
      <c r="AB108" s="39">
        <v>44347</v>
      </c>
      <c r="AC108" s="39">
        <v>44354</v>
      </c>
      <c r="AD108" s="39">
        <v>44377</v>
      </c>
      <c r="AE108" s="39" t="s">
        <v>405</v>
      </c>
      <c r="AF108"/>
      <c r="AG108"/>
      <c r="AH108"/>
      <c r="AI108"/>
      <c r="AJ108"/>
      <c r="AK108"/>
      <c r="AL108"/>
    </row>
    <row r="109" spans="1:38" x14ac:dyDescent="0.25">
      <c r="A109" s="48" t="s">
        <v>379</v>
      </c>
      <c r="B109" s="63"/>
      <c r="C109" s="63"/>
      <c r="D109" s="63"/>
      <c r="E109" s="63"/>
      <c r="F109" s="63"/>
      <c r="G109" s="98"/>
      <c r="H109" s="98"/>
      <c r="I109" s="98"/>
      <c r="J109" s="102"/>
      <c r="K109" s="102"/>
      <c r="L109" s="102"/>
      <c r="M109" s="102"/>
      <c r="N109" s="102"/>
      <c r="O109" s="102"/>
      <c r="P109" s="102"/>
      <c r="Q109" s="102">
        <v>2</v>
      </c>
      <c r="R109" s="102"/>
      <c r="S109" s="102"/>
      <c r="T109" s="102"/>
      <c r="U109" s="102"/>
      <c r="V109" s="102"/>
      <c r="W109" s="102">
        <v>2</v>
      </c>
      <c r="X109" s="102"/>
      <c r="Y109" s="102"/>
      <c r="Z109" s="102"/>
      <c r="AA109" s="102"/>
      <c r="AB109" s="102"/>
      <c r="AC109" s="102"/>
      <c r="AD109" s="102"/>
      <c r="AE109" s="36">
        <v>4</v>
      </c>
      <c r="AF109"/>
      <c r="AG109"/>
      <c r="AH109"/>
      <c r="AI109"/>
      <c r="AJ109"/>
      <c r="AK109"/>
      <c r="AL109"/>
    </row>
    <row r="110" spans="1:38" x14ac:dyDescent="0.25">
      <c r="A110" s="48" t="s">
        <v>277</v>
      </c>
      <c r="B110" s="63"/>
      <c r="C110" s="63"/>
      <c r="D110" s="63"/>
      <c r="E110" s="63">
        <v>1</v>
      </c>
      <c r="F110" s="63">
        <v>1</v>
      </c>
      <c r="G110" s="98"/>
      <c r="H110" s="98"/>
      <c r="I110" s="98">
        <v>6</v>
      </c>
      <c r="J110" s="102"/>
      <c r="K110" s="102"/>
      <c r="L110" s="102"/>
      <c r="M110" s="102"/>
      <c r="N110" s="102"/>
      <c r="O110" s="102"/>
      <c r="P110" s="102">
        <v>1</v>
      </c>
      <c r="Q110" s="102">
        <v>4</v>
      </c>
      <c r="R110" s="102"/>
      <c r="S110" s="102"/>
      <c r="T110" s="102"/>
      <c r="U110" s="102">
        <v>2</v>
      </c>
      <c r="V110" s="102">
        <v>2</v>
      </c>
      <c r="W110" s="102">
        <v>1</v>
      </c>
      <c r="X110" s="102">
        <v>1</v>
      </c>
      <c r="Y110" s="102"/>
      <c r="Z110" s="102"/>
      <c r="AA110" s="102"/>
      <c r="AB110" s="102"/>
      <c r="AC110" s="102">
        <v>1</v>
      </c>
      <c r="AD110" s="102"/>
      <c r="AE110" s="36">
        <v>20</v>
      </c>
      <c r="AF110"/>
      <c r="AG110"/>
      <c r="AH110"/>
      <c r="AI110"/>
      <c r="AJ110"/>
      <c r="AK110"/>
      <c r="AL110"/>
    </row>
    <row r="111" spans="1:38" ht="26.25" x14ac:dyDescent="0.25">
      <c r="A111" s="48" t="s">
        <v>285</v>
      </c>
      <c r="B111" s="63"/>
      <c r="C111" s="63"/>
      <c r="D111" s="63"/>
      <c r="E111" s="63"/>
      <c r="F111" s="63"/>
      <c r="G111" s="98"/>
      <c r="H111" s="98"/>
      <c r="I111" s="98">
        <v>1</v>
      </c>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36">
        <v>1</v>
      </c>
      <c r="AF111"/>
      <c r="AG111"/>
      <c r="AH111"/>
      <c r="AI111"/>
      <c r="AJ111"/>
      <c r="AK111"/>
      <c r="AL111"/>
    </row>
    <row r="112" spans="1:38" x14ac:dyDescent="0.25">
      <c r="A112" s="48" t="s">
        <v>293</v>
      </c>
      <c r="B112" s="63"/>
      <c r="C112" s="63"/>
      <c r="D112" s="63">
        <v>2</v>
      </c>
      <c r="E112" s="63"/>
      <c r="F112" s="63"/>
      <c r="G112" s="98"/>
      <c r="H112" s="98"/>
      <c r="I112" s="98"/>
      <c r="J112" s="102"/>
      <c r="K112" s="102"/>
      <c r="L112" s="102"/>
      <c r="M112" s="102"/>
      <c r="N112" s="102"/>
      <c r="O112" s="102"/>
      <c r="P112" s="102"/>
      <c r="Q112" s="102">
        <v>2</v>
      </c>
      <c r="R112" s="102"/>
      <c r="S112" s="102"/>
      <c r="T112" s="102">
        <v>1</v>
      </c>
      <c r="U112" s="102"/>
      <c r="V112" s="102"/>
      <c r="W112" s="102"/>
      <c r="X112" s="102"/>
      <c r="Y112" s="102"/>
      <c r="Z112" s="102"/>
      <c r="AA112" s="102"/>
      <c r="AB112" s="102">
        <v>1</v>
      </c>
      <c r="AC112" s="102"/>
      <c r="AD112" s="102"/>
      <c r="AE112" s="36">
        <v>6</v>
      </c>
      <c r="AF112"/>
      <c r="AG112"/>
      <c r="AH112"/>
      <c r="AI112"/>
      <c r="AJ112"/>
      <c r="AK112"/>
      <c r="AL112"/>
    </row>
    <row r="113" spans="1:38" x14ac:dyDescent="0.25">
      <c r="A113" s="48" t="s">
        <v>302</v>
      </c>
      <c r="B113" s="63">
        <v>1</v>
      </c>
      <c r="C113" s="63">
        <v>6</v>
      </c>
      <c r="D113" s="63"/>
      <c r="E113" s="63"/>
      <c r="F113" s="63"/>
      <c r="G113" s="98">
        <v>1</v>
      </c>
      <c r="H113" s="98"/>
      <c r="I113" s="98">
        <v>4</v>
      </c>
      <c r="J113" s="102"/>
      <c r="K113" s="102"/>
      <c r="L113" s="102">
        <v>2</v>
      </c>
      <c r="M113" s="102"/>
      <c r="N113" s="102"/>
      <c r="O113" s="102"/>
      <c r="P113" s="102"/>
      <c r="Q113" s="102"/>
      <c r="R113" s="102"/>
      <c r="S113" s="102"/>
      <c r="T113" s="102"/>
      <c r="U113" s="102"/>
      <c r="V113" s="102">
        <v>1</v>
      </c>
      <c r="W113" s="102">
        <v>7</v>
      </c>
      <c r="X113" s="102"/>
      <c r="Y113" s="102"/>
      <c r="Z113" s="102"/>
      <c r="AA113" s="102"/>
      <c r="AB113" s="102"/>
      <c r="AC113" s="102"/>
      <c r="AD113" s="102"/>
      <c r="AE113" s="36">
        <v>22</v>
      </c>
      <c r="AF113"/>
      <c r="AG113"/>
      <c r="AH113"/>
      <c r="AI113"/>
      <c r="AJ113"/>
      <c r="AK113"/>
      <c r="AL113"/>
    </row>
    <row r="114" spans="1:38" x14ac:dyDescent="0.25">
      <c r="A114" s="48" t="s">
        <v>317</v>
      </c>
      <c r="B114" s="63"/>
      <c r="C114" s="63"/>
      <c r="D114" s="63"/>
      <c r="E114" s="63"/>
      <c r="F114" s="63"/>
      <c r="G114" s="98"/>
      <c r="H114" s="98"/>
      <c r="I114" s="98">
        <v>4</v>
      </c>
      <c r="J114" s="102">
        <v>2</v>
      </c>
      <c r="K114" s="102">
        <v>2</v>
      </c>
      <c r="L114" s="102"/>
      <c r="M114" s="102"/>
      <c r="N114" s="102"/>
      <c r="O114" s="102">
        <v>1</v>
      </c>
      <c r="P114" s="102"/>
      <c r="Q114" s="102">
        <v>1</v>
      </c>
      <c r="R114" s="102"/>
      <c r="S114" s="102"/>
      <c r="T114" s="102"/>
      <c r="U114" s="102">
        <v>1</v>
      </c>
      <c r="V114" s="102"/>
      <c r="W114" s="102"/>
      <c r="X114" s="102"/>
      <c r="Y114" s="102">
        <v>1</v>
      </c>
      <c r="Z114" s="102">
        <v>1</v>
      </c>
      <c r="AA114" s="102">
        <v>2</v>
      </c>
      <c r="AB114" s="102"/>
      <c r="AC114" s="102"/>
      <c r="AD114" s="102">
        <v>2</v>
      </c>
      <c r="AE114" s="36">
        <v>17</v>
      </c>
      <c r="AF114"/>
      <c r="AG114"/>
      <c r="AH114"/>
      <c r="AI114"/>
      <c r="AJ114"/>
      <c r="AK114"/>
      <c r="AL114"/>
    </row>
    <row r="115" spans="1:38" x14ac:dyDescent="0.25">
      <c r="A115" s="48" t="s">
        <v>608</v>
      </c>
      <c r="B115" s="63"/>
      <c r="C115" s="63"/>
      <c r="D115" s="63"/>
      <c r="E115" s="63"/>
      <c r="F115" s="63"/>
      <c r="G115" s="98"/>
      <c r="H115" s="98"/>
      <c r="I115" s="98">
        <v>3</v>
      </c>
      <c r="J115" s="102"/>
      <c r="K115" s="102"/>
      <c r="L115" s="102"/>
      <c r="M115" s="102"/>
      <c r="N115" s="102"/>
      <c r="O115" s="102"/>
      <c r="P115" s="102"/>
      <c r="Q115" s="102"/>
      <c r="R115" s="102"/>
      <c r="S115" s="102"/>
      <c r="T115" s="102"/>
      <c r="U115" s="102"/>
      <c r="V115" s="102">
        <v>1</v>
      </c>
      <c r="W115" s="102">
        <v>4</v>
      </c>
      <c r="X115" s="102"/>
      <c r="Y115" s="102"/>
      <c r="Z115" s="102"/>
      <c r="AA115" s="102"/>
      <c r="AB115" s="102"/>
      <c r="AC115" s="102"/>
      <c r="AD115" s="102"/>
      <c r="AE115" s="36">
        <v>8</v>
      </c>
      <c r="AF115"/>
      <c r="AG115"/>
      <c r="AH115"/>
      <c r="AI115"/>
      <c r="AJ115"/>
      <c r="AK115"/>
      <c r="AL115"/>
    </row>
    <row r="116" spans="1:38" x14ac:dyDescent="0.25">
      <c r="A116" s="48" t="s">
        <v>710</v>
      </c>
      <c r="B116" s="63"/>
      <c r="C116" s="63"/>
      <c r="D116" s="63"/>
      <c r="E116" s="63"/>
      <c r="F116" s="63"/>
      <c r="G116" s="98"/>
      <c r="H116" s="98"/>
      <c r="I116" s="98"/>
      <c r="J116" s="102"/>
      <c r="K116" s="102"/>
      <c r="L116" s="102"/>
      <c r="M116" s="102"/>
      <c r="N116" s="102"/>
      <c r="O116" s="102"/>
      <c r="P116" s="102"/>
      <c r="Q116" s="102"/>
      <c r="R116" s="102">
        <v>2</v>
      </c>
      <c r="S116" s="102">
        <v>2</v>
      </c>
      <c r="T116" s="102"/>
      <c r="U116" s="102"/>
      <c r="V116" s="102"/>
      <c r="W116" s="102"/>
      <c r="X116" s="102"/>
      <c r="Y116" s="102"/>
      <c r="Z116" s="102"/>
      <c r="AA116" s="102"/>
      <c r="AB116" s="102"/>
      <c r="AC116" s="102"/>
      <c r="AD116" s="102"/>
      <c r="AE116" s="36">
        <v>4</v>
      </c>
      <c r="AF116"/>
      <c r="AG116"/>
      <c r="AH116"/>
      <c r="AI116"/>
      <c r="AJ116"/>
      <c r="AK116"/>
      <c r="AL116"/>
    </row>
    <row r="117" spans="1:38" ht="39" x14ac:dyDescent="0.25">
      <c r="A117" s="48" t="s">
        <v>712</v>
      </c>
      <c r="B117" s="63"/>
      <c r="C117" s="63"/>
      <c r="D117" s="63"/>
      <c r="E117" s="63"/>
      <c r="F117" s="63"/>
      <c r="G117" s="98"/>
      <c r="H117" s="98"/>
      <c r="I117" s="98"/>
      <c r="J117" s="102"/>
      <c r="K117" s="102"/>
      <c r="L117" s="102"/>
      <c r="M117" s="102">
        <v>1</v>
      </c>
      <c r="N117" s="102"/>
      <c r="O117" s="102"/>
      <c r="P117" s="102"/>
      <c r="Q117" s="102"/>
      <c r="R117" s="102"/>
      <c r="S117" s="102"/>
      <c r="T117" s="102"/>
      <c r="U117" s="102">
        <v>1</v>
      </c>
      <c r="V117" s="102"/>
      <c r="W117" s="102"/>
      <c r="X117" s="102"/>
      <c r="Y117" s="102"/>
      <c r="Z117" s="102"/>
      <c r="AA117" s="102"/>
      <c r="AB117" s="102"/>
      <c r="AC117" s="102"/>
      <c r="AD117" s="102"/>
      <c r="AE117" s="36">
        <v>2</v>
      </c>
      <c r="AF117"/>
      <c r="AG117"/>
      <c r="AH117"/>
      <c r="AI117"/>
      <c r="AJ117"/>
      <c r="AK117"/>
      <c r="AL117"/>
    </row>
    <row r="118" spans="1:38" x14ac:dyDescent="0.25">
      <c r="A118" s="48" t="s">
        <v>730</v>
      </c>
      <c r="B118" s="63"/>
      <c r="C118" s="63"/>
      <c r="D118" s="63"/>
      <c r="E118" s="63"/>
      <c r="F118" s="63"/>
      <c r="G118" s="98"/>
      <c r="H118" s="98"/>
      <c r="I118" s="98"/>
      <c r="J118" s="102"/>
      <c r="K118" s="102">
        <v>1</v>
      </c>
      <c r="L118" s="102"/>
      <c r="M118" s="102"/>
      <c r="N118" s="102"/>
      <c r="O118" s="102"/>
      <c r="P118" s="102"/>
      <c r="Q118" s="102">
        <v>1</v>
      </c>
      <c r="R118" s="102"/>
      <c r="S118" s="102"/>
      <c r="T118" s="102"/>
      <c r="U118" s="102"/>
      <c r="V118" s="102"/>
      <c r="W118" s="102">
        <v>1</v>
      </c>
      <c r="X118" s="102"/>
      <c r="Y118" s="102"/>
      <c r="Z118" s="102"/>
      <c r="AA118" s="102"/>
      <c r="AB118" s="102"/>
      <c r="AC118" s="102"/>
      <c r="AD118" s="102"/>
      <c r="AE118" s="36">
        <v>3</v>
      </c>
      <c r="AF118"/>
      <c r="AG118"/>
      <c r="AH118"/>
      <c r="AI118"/>
      <c r="AJ118"/>
      <c r="AK118"/>
      <c r="AL118"/>
    </row>
    <row r="119" spans="1:38" x14ac:dyDescent="0.25">
      <c r="A119" s="48" t="s">
        <v>765</v>
      </c>
      <c r="B119" s="63"/>
      <c r="C119" s="63"/>
      <c r="D119" s="63"/>
      <c r="E119" s="63"/>
      <c r="F119" s="63"/>
      <c r="G119" s="98"/>
      <c r="H119" s="98"/>
      <c r="I119" s="98"/>
      <c r="J119" s="102"/>
      <c r="K119" s="102"/>
      <c r="L119" s="102"/>
      <c r="M119" s="102"/>
      <c r="N119" s="102"/>
      <c r="O119" s="102"/>
      <c r="P119" s="102"/>
      <c r="Q119" s="102">
        <v>1</v>
      </c>
      <c r="R119" s="102"/>
      <c r="S119" s="102"/>
      <c r="T119" s="102"/>
      <c r="U119" s="102"/>
      <c r="V119" s="102"/>
      <c r="W119" s="102"/>
      <c r="X119" s="102"/>
      <c r="Y119" s="102"/>
      <c r="Z119" s="102"/>
      <c r="AA119" s="102"/>
      <c r="AB119" s="102"/>
      <c r="AC119" s="102"/>
      <c r="AD119" s="102"/>
      <c r="AE119" s="36">
        <v>1</v>
      </c>
      <c r="AF119"/>
      <c r="AG119"/>
      <c r="AH119"/>
      <c r="AI119"/>
      <c r="AJ119"/>
      <c r="AK119"/>
      <c r="AL119"/>
    </row>
    <row r="120" spans="1:38" x14ac:dyDescent="0.25">
      <c r="A120" s="48" t="s">
        <v>811</v>
      </c>
      <c r="B120" s="63"/>
      <c r="C120" s="63"/>
      <c r="D120" s="63"/>
      <c r="E120" s="63"/>
      <c r="F120" s="63"/>
      <c r="G120" s="98"/>
      <c r="H120" s="98">
        <v>1</v>
      </c>
      <c r="I120" s="98"/>
      <c r="J120" s="102"/>
      <c r="K120" s="102"/>
      <c r="L120" s="102"/>
      <c r="M120" s="102"/>
      <c r="N120" s="102">
        <v>1</v>
      </c>
      <c r="O120" s="102"/>
      <c r="P120" s="102"/>
      <c r="Q120" s="102"/>
      <c r="R120" s="102"/>
      <c r="S120" s="102"/>
      <c r="T120" s="102"/>
      <c r="U120" s="102">
        <v>1</v>
      </c>
      <c r="V120" s="102">
        <v>1</v>
      </c>
      <c r="W120" s="102"/>
      <c r="X120" s="102"/>
      <c r="Y120" s="102"/>
      <c r="Z120" s="102"/>
      <c r="AA120" s="102"/>
      <c r="AB120" s="102"/>
      <c r="AC120" s="102"/>
      <c r="AD120" s="102"/>
      <c r="AE120" s="36">
        <v>4</v>
      </c>
      <c r="AF120"/>
      <c r="AG120"/>
      <c r="AH120"/>
      <c r="AI120"/>
      <c r="AJ120"/>
      <c r="AK120"/>
      <c r="AL120"/>
    </row>
    <row r="121" spans="1:38" x14ac:dyDescent="0.25">
      <c r="A121" s="48" t="s">
        <v>786</v>
      </c>
      <c r="B121" s="63"/>
      <c r="C121" s="63"/>
      <c r="D121" s="63"/>
      <c r="E121" s="63"/>
      <c r="F121" s="63"/>
      <c r="G121" s="98"/>
      <c r="H121" s="98"/>
      <c r="I121" s="98"/>
      <c r="J121" s="102"/>
      <c r="K121" s="102"/>
      <c r="L121" s="102"/>
      <c r="M121" s="102"/>
      <c r="N121" s="102"/>
      <c r="O121" s="102"/>
      <c r="P121" s="102"/>
      <c r="Q121" s="102">
        <v>9</v>
      </c>
      <c r="R121" s="102"/>
      <c r="S121" s="102"/>
      <c r="T121" s="102"/>
      <c r="U121" s="102"/>
      <c r="V121" s="102"/>
      <c r="W121" s="102"/>
      <c r="X121" s="102"/>
      <c r="Y121" s="102"/>
      <c r="Z121" s="102"/>
      <c r="AA121" s="102"/>
      <c r="AB121" s="102"/>
      <c r="AC121" s="102"/>
      <c r="AD121" s="102">
        <v>1</v>
      </c>
      <c r="AE121" s="36">
        <v>10</v>
      </c>
      <c r="AF121"/>
      <c r="AG121"/>
      <c r="AH121"/>
      <c r="AI121"/>
      <c r="AJ121"/>
      <c r="AK121"/>
      <c r="AL121"/>
    </row>
    <row r="122" spans="1:38" x14ac:dyDescent="0.25">
      <c r="A122" s="48" t="s">
        <v>405</v>
      </c>
      <c r="B122" s="36">
        <v>1</v>
      </c>
      <c r="C122" s="36">
        <v>6</v>
      </c>
      <c r="D122" s="36">
        <v>2</v>
      </c>
      <c r="E122" s="36">
        <v>1</v>
      </c>
      <c r="F122" s="36">
        <v>1</v>
      </c>
      <c r="G122" s="36">
        <v>1</v>
      </c>
      <c r="H122" s="36">
        <v>1</v>
      </c>
      <c r="I122" s="36">
        <v>18</v>
      </c>
      <c r="J122" s="36">
        <v>2</v>
      </c>
      <c r="K122" s="36">
        <v>3</v>
      </c>
      <c r="L122" s="36">
        <v>2</v>
      </c>
      <c r="M122" s="36">
        <v>1</v>
      </c>
      <c r="N122" s="36">
        <v>1</v>
      </c>
      <c r="O122" s="36">
        <v>1</v>
      </c>
      <c r="P122" s="36">
        <v>1</v>
      </c>
      <c r="Q122" s="36">
        <v>20</v>
      </c>
      <c r="R122" s="36">
        <v>2</v>
      </c>
      <c r="S122" s="36">
        <v>2</v>
      </c>
      <c r="T122" s="36">
        <v>1</v>
      </c>
      <c r="U122" s="36">
        <v>5</v>
      </c>
      <c r="V122" s="36">
        <v>5</v>
      </c>
      <c r="W122" s="36">
        <v>15</v>
      </c>
      <c r="X122" s="36">
        <v>1</v>
      </c>
      <c r="Y122" s="36">
        <v>1</v>
      </c>
      <c r="Z122" s="36">
        <v>1</v>
      </c>
      <c r="AA122" s="36">
        <v>2</v>
      </c>
      <c r="AB122" s="36">
        <v>1</v>
      </c>
      <c r="AC122" s="36">
        <v>1</v>
      </c>
      <c r="AD122" s="36">
        <v>3</v>
      </c>
      <c r="AE122" s="36">
        <v>102</v>
      </c>
      <c r="AF122"/>
      <c r="AG122"/>
      <c r="AH122"/>
      <c r="AI122"/>
      <c r="AJ122"/>
      <c r="AK122"/>
      <c r="AL122"/>
    </row>
    <row r="123" spans="1:38" x14ac:dyDescent="0.25">
      <c r="A123" s="50"/>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25">
      <c r="A124" s="50"/>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row>
    <row r="125" spans="1:38" x14ac:dyDescent="0.25">
      <c r="A125" s="50"/>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row>
    <row r="126" spans="1:38" x14ac:dyDescent="0.25">
      <c r="A126" s="50"/>
      <c r="B126"/>
      <c r="C126"/>
      <c r="D126"/>
      <c r="E126"/>
      <c r="F126"/>
      <c r="G126"/>
      <c r="H126"/>
      <c r="I126"/>
      <c r="J126"/>
      <c r="K126"/>
      <c r="L126"/>
      <c r="M126"/>
      <c r="N126"/>
      <c r="O126"/>
      <c r="P126"/>
      <c r="Q126"/>
      <c r="R126"/>
      <c r="S126"/>
      <c r="T126"/>
      <c r="U126"/>
      <c r="V126"/>
      <c r="W126"/>
      <c r="X126"/>
      <c r="Y126"/>
      <c r="Z126"/>
      <c r="AA126"/>
      <c r="AB126"/>
      <c r="AC126"/>
      <c r="AD126"/>
    </row>
    <row r="127" spans="1:38" ht="15.75" x14ac:dyDescent="0.25">
      <c r="A127" s="148" t="s">
        <v>1098</v>
      </c>
      <c r="B127" s="36"/>
      <c r="C127" s="36"/>
      <c r="D127" s="36"/>
      <c r="E127" s="36"/>
      <c r="F127" s="36"/>
      <c r="G127" s="36"/>
      <c r="H127" s="36"/>
      <c r="I127" s="36"/>
      <c r="J127" s="36"/>
      <c r="K127" s="36"/>
      <c r="L127" s="36"/>
      <c r="M127" s="36"/>
      <c r="N127" s="36"/>
      <c r="O127" s="36"/>
      <c r="P127" s="36"/>
      <c r="Q127" s="36"/>
      <c r="R127" s="36"/>
      <c r="S127" s="36"/>
      <c r="T127" s="36"/>
      <c r="U127" s="36"/>
      <c r="V127" s="36"/>
      <c r="W127"/>
    </row>
    <row r="128" spans="1:38" ht="15.75" x14ac:dyDescent="0.25">
      <c r="A128" s="149" t="s">
        <v>1099</v>
      </c>
      <c r="B128" s="36"/>
      <c r="C128" s="36"/>
      <c r="D128" s="36"/>
      <c r="E128" s="36"/>
      <c r="F128" s="36"/>
      <c r="G128" s="36"/>
      <c r="H128" s="36"/>
      <c r="I128" s="36"/>
      <c r="J128" s="36"/>
      <c r="K128" s="36"/>
      <c r="L128" s="36"/>
      <c r="M128" s="36"/>
      <c r="N128" s="36"/>
      <c r="O128" s="36"/>
      <c r="P128" s="36"/>
      <c r="Q128" s="36"/>
      <c r="R128" s="36"/>
      <c r="S128" s="36"/>
      <c r="T128" s="36"/>
      <c r="U128" s="36"/>
      <c r="V128" s="36"/>
      <c r="W128"/>
    </row>
    <row r="129" spans="1:23" ht="15.75" x14ac:dyDescent="0.25">
      <c r="A129" s="150" t="s">
        <v>1100</v>
      </c>
      <c r="B129" s="36"/>
      <c r="C129" s="36"/>
      <c r="D129" s="36"/>
      <c r="E129" s="36"/>
      <c r="F129" s="36"/>
      <c r="G129" s="36"/>
      <c r="H129" s="36"/>
      <c r="I129" s="36"/>
      <c r="J129" s="36"/>
      <c r="K129" s="36"/>
      <c r="L129" s="36"/>
      <c r="M129" s="36"/>
      <c r="N129" s="36"/>
      <c r="O129" s="36"/>
      <c r="P129" s="36"/>
      <c r="Q129" s="36"/>
      <c r="R129" s="36"/>
      <c r="S129" s="36"/>
      <c r="T129" s="36"/>
      <c r="U129" s="36"/>
      <c r="V129" s="36"/>
      <c r="W129"/>
    </row>
    <row r="131" spans="1:23" x14ac:dyDescent="0.25">
      <c r="A131" s="50"/>
      <c r="B131"/>
    </row>
    <row r="132" spans="1:23" ht="15" customHeight="1" x14ac:dyDescent="0.25">
      <c r="A132" s="53" t="s">
        <v>14</v>
      </c>
      <c r="B132" t="s">
        <v>391</v>
      </c>
    </row>
    <row r="134" spans="1:23" x14ac:dyDescent="0.25">
      <c r="A134" s="53" t="s">
        <v>437</v>
      </c>
      <c r="B134" t="s">
        <v>438</v>
      </c>
      <c r="C134"/>
    </row>
    <row r="135" spans="1:23" x14ac:dyDescent="0.25">
      <c r="A135" s="48" t="s">
        <v>229</v>
      </c>
      <c r="B135" s="36">
        <v>4</v>
      </c>
      <c r="C135"/>
    </row>
    <row r="136" spans="1:23" x14ac:dyDescent="0.25">
      <c r="A136" s="48" t="s">
        <v>598</v>
      </c>
      <c r="B136" s="36">
        <v>1</v>
      </c>
      <c r="C136"/>
    </row>
    <row r="137" spans="1:23" x14ac:dyDescent="0.25">
      <c r="A137" s="48" t="s">
        <v>429</v>
      </c>
      <c r="B137" s="36">
        <v>1</v>
      </c>
      <c r="C137"/>
    </row>
    <row r="138" spans="1:23" x14ac:dyDescent="0.25">
      <c r="A138" s="48" t="s">
        <v>428</v>
      </c>
      <c r="B138" s="36">
        <v>5</v>
      </c>
      <c r="C138"/>
    </row>
    <row r="139" spans="1:23" x14ac:dyDescent="0.25">
      <c r="A139" s="48" t="s">
        <v>141</v>
      </c>
      <c r="B139" s="36">
        <v>3</v>
      </c>
      <c r="C139"/>
    </row>
    <row r="140" spans="1:23" x14ac:dyDescent="0.25">
      <c r="A140" s="48" t="s">
        <v>87</v>
      </c>
      <c r="B140" s="36">
        <v>1</v>
      </c>
      <c r="C140"/>
    </row>
    <row r="141" spans="1:23" ht="26.25" x14ac:dyDescent="0.25">
      <c r="A141" s="48" t="s">
        <v>213</v>
      </c>
      <c r="B141" s="36">
        <v>1</v>
      </c>
      <c r="C141"/>
    </row>
    <row r="142" spans="1:23" x14ac:dyDescent="0.25">
      <c r="A142" s="48" t="s">
        <v>83</v>
      </c>
      <c r="B142" s="36">
        <v>1</v>
      </c>
      <c r="C142"/>
    </row>
    <row r="143" spans="1:23" x14ac:dyDescent="0.25">
      <c r="A143" s="48" t="s">
        <v>663</v>
      </c>
      <c r="B143" s="36">
        <v>5</v>
      </c>
      <c r="C143"/>
    </row>
    <row r="144" spans="1:23" x14ac:dyDescent="0.25">
      <c r="A144" s="48" t="s">
        <v>565</v>
      </c>
      <c r="B144" s="36">
        <v>2</v>
      </c>
      <c r="C144"/>
    </row>
    <row r="145" spans="1:3" ht="26.25" x14ac:dyDescent="0.25">
      <c r="A145" s="48" t="s">
        <v>177</v>
      </c>
      <c r="B145" s="36">
        <v>2</v>
      </c>
      <c r="C145"/>
    </row>
    <row r="146" spans="1:3" x14ac:dyDescent="0.25">
      <c r="A146" s="48" t="s">
        <v>484</v>
      </c>
      <c r="B146" s="36">
        <v>6</v>
      </c>
      <c r="C146"/>
    </row>
    <row r="147" spans="1:3" x14ac:dyDescent="0.25">
      <c r="A147" s="48" t="s">
        <v>71</v>
      </c>
      <c r="B147" s="36">
        <v>1</v>
      </c>
      <c r="C147"/>
    </row>
    <row r="148" spans="1:3" ht="26.25" x14ac:dyDescent="0.25">
      <c r="A148" s="48" t="s">
        <v>109</v>
      </c>
      <c r="B148" s="36">
        <v>1</v>
      </c>
      <c r="C148"/>
    </row>
    <row r="149" spans="1:3" x14ac:dyDescent="0.25">
      <c r="A149" s="48" t="s">
        <v>105</v>
      </c>
      <c r="B149" s="36">
        <v>1</v>
      </c>
      <c r="C149"/>
    </row>
    <row r="150" spans="1:3" x14ac:dyDescent="0.25">
      <c r="A150" s="48" t="s">
        <v>171</v>
      </c>
      <c r="B150" s="36">
        <v>1</v>
      </c>
      <c r="C150"/>
    </row>
    <row r="151" spans="1:3" ht="26.25" x14ac:dyDescent="0.25">
      <c r="A151" s="48" t="s">
        <v>727</v>
      </c>
      <c r="B151" s="36">
        <v>33</v>
      </c>
      <c r="C151"/>
    </row>
    <row r="152" spans="1:3" x14ac:dyDescent="0.25">
      <c r="A152" s="48" t="s">
        <v>839</v>
      </c>
      <c r="B152" s="36">
        <v>5</v>
      </c>
    </row>
    <row r="153" spans="1:3" ht="26.25" x14ac:dyDescent="0.25">
      <c r="A153" s="48" t="s">
        <v>1095</v>
      </c>
      <c r="B153" s="36">
        <v>20</v>
      </c>
    </row>
    <row r="154" spans="1:3" x14ac:dyDescent="0.25">
      <c r="A154" s="48" t="s">
        <v>1097</v>
      </c>
      <c r="B154" s="36">
        <v>1</v>
      </c>
    </row>
    <row r="155" spans="1:3" x14ac:dyDescent="0.25">
      <c r="A155" s="48" t="s">
        <v>1096</v>
      </c>
      <c r="B155" s="36">
        <v>1</v>
      </c>
    </row>
    <row r="156" spans="1:3" x14ac:dyDescent="0.25">
      <c r="A156" s="48" t="s">
        <v>1094</v>
      </c>
      <c r="B156" s="36">
        <v>1</v>
      </c>
    </row>
    <row r="157" spans="1:3" x14ac:dyDescent="0.25">
      <c r="A157" s="48" t="s">
        <v>1152</v>
      </c>
      <c r="B157" s="36">
        <v>5</v>
      </c>
    </row>
    <row r="158" spans="1:3" x14ac:dyDescent="0.25">
      <c r="A158" s="48" t="s">
        <v>405</v>
      </c>
      <c r="B158" s="36">
        <v>102</v>
      </c>
    </row>
    <row r="159" spans="1:3" x14ac:dyDescent="0.25">
      <c r="A159" s="50"/>
      <c r="B159"/>
    </row>
    <row r="160" spans="1:3" x14ac:dyDescent="0.25">
      <c r="A160" s="50"/>
      <c r="B160"/>
    </row>
    <row r="161" spans="1:2" x14ac:dyDescent="0.25">
      <c r="A161" s="50"/>
      <c r="B161"/>
    </row>
  </sheetData>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126"/>
  <sheetViews>
    <sheetView showGridLines="0" zoomScaleNormal="100" workbookViewId="0">
      <selection activeCell="A14" sqref="A14"/>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9" customWidth="1"/>
    <col min="19" max="19" width="12.28515625" style="60"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16"/>
      <c r="B1" s="116"/>
      <c r="C1" s="116"/>
      <c r="D1" s="116"/>
      <c r="E1" s="116"/>
      <c r="F1" s="118" t="s">
        <v>23</v>
      </c>
      <c r="G1" s="119"/>
      <c r="H1" s="119"/>
      <c r="I1" s="119"/>
      <c r="J1" s="119"/>
      <c r="K1" s="119"/>
      <c r="L1" s="119"/>
      <c r="M1" s="119"/>
      <c r="N1" s="119"/>
      <c r="O1" s="119"/>
      <c r="P1" s="119"/>
      <c r="Q1" s="119"/>
      <c r="R1" s="119"/>
      <c r="S1" s="119"/>
      <c r="T1" s="119"/>
      <c r="U1" s="119"/>
      <c r="V1" s="120"/>
    </row>
    <row r="2" spans="1:25" s="4" customFormat="1" ht="18.75" customHeight="1" x14ac:dyDescent="0.2">
      <c r="A2" s="116"/>
      <c r="B2" s="116"/>
      <c r="C2" s="116"/>
      <c r="D2" s="116"/>
      <c r="E2" s="116"/>
      <c r="F2" s="121" t="s">
        <v>16</v>
      </c>
      <c r="G2" s="119"/>
      <c r="H2" s="119"/>
      <c r="I2" s="119"/>
      <c r="J2" s="119"/>
      <c r="K2" s="119"/>
      <c r="L2" s="119"/>
      <c r="M2" s="119"/>
      <c r="N2" s="119"/>
      <c r="O2" s="119"/>
      <c r="P2" s="119"/>
      <c r="Q2" s="119"/>
      <c r="R2" s="119"/>
      <c r="S2" s="119"/>
      <c r="T2" s="119"/>
      <c r="U2" s="119"/>
      <c r="V2" s="120"/>
    </row>
    <row r="3" spans="1:25" s="4" customFormat="1" ht="18.75" customHeight="1" x14ac:dyDescent="0.2">
      <c r="A3" s="116"/>
      <c r="B3" s="116"/>
      <c r="C3" s="116"/>
      <c r="D3" s="116"/>
      <c r="E3" s="116"/>
      <c r="F3" s="121" t="s">
        <v>21</v>
      </c>
      <c r="G3" s="119"/>
      <c r="H3" s="119"/>
      <c r="I3" s="119"/>
      <c r="J3" s="119"/>
      <c r="K3" s="119"/>
      <c r="L3" s="119"/>
      <c r="M3" s="119"/>
      <c r="N3" s="119"/>
      <c r="O3" s="119"/>
      <c r="P3" s="119"/>
      <c r="Q3" s="119"/>
      <c r="R3" s="119"/>
      <c r="S3" s="119"/>
      <c r="T3" s="119"/>
      <c r="U3" s="119"/>
      <c r="V3" s="120"/>
    </row>
    <row r="4" spans="1:25" s="4" customFormat="1" ht="30" customHeight="1" x14ac:dyDescent="0.2">
      <c r="A4" s="116"/>
      <c r="B4" s="116"/>
      <c r="C4" s="116"/>
      <c r="D4" s="116"/>
      <c r="E4" s="116"/>
      <c r="F4" s="117" t="s">
        <v>22</v>
      </c>
      <c r="G4" s="117"/>
      <c r="H4" s="117"/>
      <c r="I4" s="117"/>
      <c r="J4" s="117"/>
      <c r="K4" s="117"/>
      <c r="L4" s="117"/>
      <c r="M4" s="117"/>
      <c r="N4" s="117"/>
      <c r="O4" s="117"/>
      <c r="P4" s="122" t="s">
        <v>24</v>
      </c>
      <c r="Q4" s="123"/>
      <c r="R4" s="123"/>
      <c r="S4" s="124"/>
      <c r="T4" s="124"/>
      <c r="U4" s="124"/>
      <c r="V4" s="125"/>
    </row>
    <row r="5" spans="1:25" s="9" customFormat="1" ht="33.75" customHeight="1" x14ac:dyDescent="0.2">
      <c r="A5" s="115" t="s">
        <v>9</v>
      </c>
      <c r="B5" s="115"/>
      <c r="C5" s="115"/>
      <c r="D5" s="115"/>
      <c r="E5" s="115"/>
      <c r="F5" s="115"/>
      <c r="G5" s="115"/>
      <c r="H5" s="115"/>
      <c r="I5" s="115"/>
      <c r="J5" s="115"/>
      <c r="K5" s="115"/>
      <c r="L5" s="115"/>
      <c r="M5" s="115"/>
      <c r="N5" s="115"/>
      <c r="O5" s="115"/>
      <c r="P5" s="115"/>
      <c r="Q5" s="115"/>
      <c r="R5" s="115"/>
      <c r="S5" s="126" t="s">
        <v>11</v>
      </c>
      <c r="T5" s="126"/>
      <c r="U5" s="126"/>
      <c r="V5" s="126"/>
      <c r="W5" s="126"/>
      <c r="X5" s="126"/>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4" t="s">
        <v>6</v>
      </c>
      <c r="R6" s="54" t="s">
        <v>7</v>
      </c>
      <c r="S6" s="55" t="s">
        <v>12</v>
      </c>
      <c r="T6" s="15" t="s">
        <v>18</v>
      </c>
      <c r="U6" s="11" t="s">
        <v>13</v>
      </c>
      <c r="V6" s="11" t="s">
        <v>14</v>
      </c>
      <c r="W6" s="18" t="s">
        <v>399</v>
      </c>
      <c r="X6" s="18" t="s">
        <v>400</v>
      </c>
    </row>
    <row r="7" spans="1:25" ht="12" customHeight="1" x14ac:dyDescent="0.2">
      <c r="A7" s="19" t="s">
        <v>29</v>
      </c>
      <c r="B7" s="20">
        <v>3</v>
      </c>
      <c r="C7" s="21">
        <v>2016</v>
      </c>
      <c r="D7" s="22" t="s">
        <v>70</v>
      </c>
      <c r="E7" s="22" t="s">
        <v>71</v>
      </c>
      <c r="F7" s="23">
        <v>42045</v>
      </c>
      <c r="G7" s="40" t="s">
        <v>72</v>
      </c>
      <c r="H7" s="22" t="s">
        <v>73</v>
      </c>
      <c r="I7" s="22" t="s">
        <v>74</v>
      </c>
      <c r="J7" s="24" t="s">
        <v>75</v>
      </c>
      <c r="K7" s="8" t="s">
        <v>275</v>
      </c>
      <c r="L7" s="25" t="s">
        <v>276</v>
      </c>
      <c r="M7" s="25" t="s">
        <v>276</v>
      </c>
      <c r="N7" s="25" t="s">
        <v>277</v>
      </c>
      <c r="O7" s="8" t="s">
        <v>278</v>
      </c>
      <c r="P7" s="27" t="s">
        <v>279</v>
      </c>
      <c r="Q7" s="56">
        <v>42614</v>
      </c>
      <c r="R7" s="57">
        <v>44180</v>
      </c>
      <c r="S7" s="57">
        <v>44078</v>
      </c>
      <c r="T7" s="7" t="s">
        <v>390</v>
      </c>
      <c r="U7" s="7" t="s">
        <v>1144</v>
      </c>
      <c r="V7" s="7" t="s">
        <v>391</v>
      </c>
      <c r="W7" s="26">
        <v>5</v>
      </c>
      <c r="X7" s="26">
        <v>1</v>
      </c>
      <c r="Y7" s="6"/>
    </row>
    <row r="8" spans="1:25" ht="12" customHeight="1" x14ac:dyDescent="0.2">
      <c r="A8" s="19" t="s">
        <v>30</v>
      </c>
      <c r="B8" s="20">
        <v>1</v>
      </c>
      <c r="C8" s="21">
        <v>2016</v>
      </c>
      <c r="D8" s="22" t="s">
        <v>70</v>
      </c>
      <c r="E8" s="22" t="s">
        <v>71</v>
      </c>
      <c r="F8" s="23">
        <v>42047</v>
      </c>
      <c r="G8" s="40" t="s">
        <v>76</v>
      </c>
      <c r="H8" s="22" t="s">
        <v>77</v>
      </c>
      <c r="I8" s="22" t="s">
        <v>78</v>
      </c>
      <c r="J8" s="24" t="s">
        <v>79</v>
      </c>
      <c r="K8" s="8" t="s">
        <v>275</v>
      </c>
      <c r="L8" s="25" t="s">
        <v>280</v>
      </c>
      <c r="M8" s="26" t="s">
        <v>281</v>
      </c>
      <c r="N8" s="26" t="s">
        <v>277</v>
      </c>
      <c r="O8" s="7" t="s">
        <v>278</v>
      </c>
      <c r="P8" s="27" t="s">
        <v>279</v>
      </c>
      <c r="Q8" s="56">
        <v>42492</v>
      </c>
      <c r="R8" s="57">
        <v>44073</v>
      </c>
      <c r="S8" s="57">
        <v>44078</v>
      </c>
      <c r="T8" s="7" t="s">
        <v>390</v>
      </c>
      <c r="U8" s="7" t="s">
        <v>1143</v>
      </c>
      <c r="V8" s="7" t="s">
        <v>542</v>
      </c>
      <c r="W8" s="26">
        <v>6</v>
      </c>
      <c r="X8" s="26">
        <v>1</v>
      </c>
      <c r="Y8" s="6"/>
    </row>
    <row r="9" spans="1:25" ht="12" customHeight="1" x14ac:dyDescent="0.2">
      <c r="A9" s="19" t="s">
        <v>32</v>
      </c>
      <c r="B9" s="20">
        <v>1</v>
      </c>
      <c r="C9" s="21">
        <v>2016</v>
      </c>
      <c r="D9" s="22" t="s">
        <v>70</v>
      </c>
      <c r="E9" s="22" t="s">
        <v>83</v>
      </c>
      <c r="F9" s="23">
        <v>42724</v>
      </c>
      <c r="G9" s="40" t="s">
        <v>84</v>
      </c>
      <c r="H9" s="22" t="s">
        <v>73</v>
      </c>
      <c r="I9" s="22" t="s">
        <v>85</v>
      </c>
      <c r="J9" s="24" t="s">
        <v>86</v>
      </c>
      <c r="K9" s="8" t="s">
        <v>275</v>
      </c>
      <c r="L9" s="25" t="s">
        <v>283</v>
      </c>
      <c r="M9" s="26" t="s">
        <v>284</v>
      </c>
      <c r="N9" s="26" t="s">
        <v>285</v>
      </c>
      <c r="O9" s="7" t="s">
        <v>286</v>
      </c>
      <c r="P9" s="27" t="s">
        <v>287</v>
      </c>
      <c r="Q9" s="56">
        <v>42781</v>
      </c>
      <c r="R9" s="57">
        <v>44104</v>
      </c>
      <c r="S9" s="57">
        <v>44081</v>
      </c>
      <c r="T9" s="7" t="s">
        <v>1176</v>
      </c>
      <c r="U9" s="7" t="s">
        <v>1177</v>
      </c>
      <c r="V9" s="7" t="s">
        <v>391</v>
      </c>
      <c r="W9" s="26">
        <v>4</v>
      </c>
      <c r="X9" s="26">
        <v>0</v>
      </c>
      <c r="Y9" s="6"/>
    </row>
    <row r="10" spans="1:25" ht="12" customHeight="1" x14ac:dyDescent="0.2">
      <c r="A10" s="19" t="s">
        <v>33</v>
      </c>
      <c r="B10" s="20">
        <v>1</v>
      </c>
      <c r="C10" s="21">
        <v>2017</v>
      </c>
      <c r="D10" s="22" t="s">
        <v>70</v>
      </c>
      <c r="E10" s="22" t="s">
        <v>87</v>
      </c>
      <c r="F10" s="23">
        <v>42646</v>
      </c>
      <c r="G10" s="40" t="s">
        <v>88</v>
      </c>
      <c r="H10" s="22" t="s">
        <v>73</v>
      </c>
      <c r="I10" s="22" t="s">
        <v>89</v>
      </c>
      <c r="J10" s="24" t="s">
        <v>90</v>
      </c>
      <c r="K10" s="8" t="s">
        <v>275</v>
      </c>
      <c r="L10" s="25" t="s">
        <v>288</v>
      </c>
      <c r="M10" s="26" t="s">
        <v>289</v>
      </c>
      <c r="N10" s="26" t="s">
        <v>277</v>
      </c>
      <c r="O10" s="7" t="s">
        <v>278</v>
      </c>
      <c r="P10" s="27" t="s">
        <v>279</v>
      </c>
      <c r="Q10" s="56">
        <v>42850</v>
      </c>
      <c r="R10" s="57">
        <v>44195</v>
      </c>
      <c r="S10" s="57">
        <v>44081</v>
      </c>
      <c r="T10" s="7" t="s">
        <v>1176</v>
      </c>
      <c r="U10" s="7" t="s">
        <v>1178</v>
      </c>
      <c r="V10" s="7" t="s">
        <v>391</v>
      </c>
      <c r="W10" s="26">
        <v>5</v>
      </c>
      <c r="X10" s="26">
        <v>1</v>
      </c>
      <c r="Y10" s="6"/>
    </row>
    <row r="11" spans="1:25" ht="12" customHeight="1" x14ac:dyDescent="0.2">
      <c r="A11" s="19" t="s">
        <v>37</v>
      </c>
      <c r="B11" s="20">
        <v>2</v>
      </c>
      <c r="C11" s="21">
        <v>2018</v>
      </c>
      <c r="D11" s="22" t="s">
        <v>104</v>
      </c>
      <c r="E11" s="22" t="s">
        <v>105</v>
      </c>
      <c r="F11" s="23">
        <v>43364</v>
      </c>
      <c r="G11" s="40" t="s">
        <v>106</v>
      </c>
      <c r="H11" s="22" t="s">
        <v>107</v>
      </c>
      <c r="I11" s="22" t="s">
        <v>108</v>
      </c>
      <c r="J11" s="24" t="s">
        <v>454</v>
      </c>
      <c r="K11" s="8" t="s">
        <v>275</v>
      </c>
      <c r="L11" s="25" t="s">
        <v>455</v>
      </c>
      <c r="M11" s="101">
        <v>0.9</v>
      </c>
      <c r="N11" s="26" t="s">
        <v>302</v>
      </c>
      <c r="O11" s="7" t="s">
        <v>303</v>
      </c>
      <c r="P11" s="27" t="s">
        <v>1116</v>
      </c>
      <c r="Q11" s="56">
        <v>43388</v>
      </c>
      <c r="R11" s="57">
        <v>43921</v>
      </c>
      <c r="S11" s="57">
        <v>44082</v>
      </c>
      <c r="T11" s="7" t="s">
        <v>393</v>
      </c>
      <c r="U11" s="7" t="s">
        <v>1188</v>
      </c>
      <c r="V11" s="7" t="s">
        <v>391</v>
      </c>
      <c r="W11" s="26">
        <v>2</v>
      </c>
      <c r="X11" s="26">
        <v>1</v>
      </c>
      <c r="Y11" s="6"/>
    </row>
    <row r="12" spans="1:25" ht="12" customHeight="1" x14ac:dyDescent="0.2">
      <c r="A12" s="19" t="s">
        <v>39</v>
      </c>
      <c r="B12" s="20">
        <v>1</v>
      </c>
      <c r="C12" s="21">
        <v>2018</v>
      </c>
      <c r="D12" s="22" t="s">
        <v>70</v>
      </c>
      <c r="E12" s="22" t="s">
        <v>109</v>
      </c>
      <c r="F12" s="23">
        <v>43395</v>
      </c>
      <c r="G12" s="40" t="s">
        <v>114</v>
      </c>
      <c r="H12" s="22" t="s">
        <v>111</v>
      </c>
      <c r="I12" s="22" t="s">
        <v>115</v>
      </c>
      <c r="J12" s="24" t="s">
        <v>116</v>
      </c>
      <c r="K12" s="8" t="s">
        <v>275</v>
      </c>
      <c r="L12" s="25" t="s">
        <v>308</v>
      </c>
      <c r="M12" s="26" t="s">
        <v>309</v>
      </c>
      <c r="N12" s="26" t="s">
        <v>277</v>
      </c>
      <c r="O12" s="7" t="s">
        <v>278</v>
      </c>
      <c r="P12" s="27" t="s">
        <v>279</v>
      </c>
      <c r="Q12" s="56">
        <v>43497</v>
      </c>
      <c r="R12" s="57">
        <v>44073</v>
      </c>
      <c r="S12" s="57">
        <v>44078</v>
      </c>
      <c r="T12" s="7" t="s">
        <v>390</v>
      </c>
      <c r="U12" s="7" t="s">
        <v>1145</v>
      </c>
      <c r="V12" s="7" t="s">
        <v>391</v>
      </c>
      <c r="W12" s="26">
        <v>4</v>
      </c>
      <c r="X12" s="26">
        <v>0</v>
      </c>
      <c r="Y12" s="6"/>
    </row>
    <row r="13" spans="1:25" ht="12" customHeight="1" x14ac:dyDescent="0.2">
      <c r="A13" s="19" t="s">
        <v>40</v>
      </c>
      <c r="B13" s="20">
        <v>4</v>
      </c>
      <c r="C13" s="21">
        <v>2018</v>
      </c>
      <c r="D13" s="22" t="s">
        <v>117</v>
      </c>
      <c r="E13" s="22" t="s">
        <v>429</v>
      </c>
      <c r="F13" s="23">
        <v>43418</v>
      </c>
      <c r="G13" s="40" t="s">
        <v>118</v>
      </c>
      <c r="H13" s="22" t="s">
        <v>107</v>
      </c>
      <c r="I13" s="22" t="s">
        <v>119</v>
      </c>
      <c r="J13" s="24" t="s">
        <v>120</v>
      </c>
      <c r="K13" s="8" t="s">
        <v>275</v>
      </c>
      <c r="L13" s="25" t="s">
        <v>310</v>
      </c>
      <c r="M13" s="26">
        <v>1</v>
      </c>
      <c r="N13" s="26" t="s">
        <v>293</v>
      </c>
      <c r="O13" s="7" t="s">
        <v>293</v>
      </c>
      <c r="P13" s="27" t="s">
        <v>447</v>
      </c>
      <c r="Q13" s="56">
        <v>43466</v>
      </c>
      <c r="R13" s="58">
        <v>43799</v>
      </c>
      <c r="S13" s="57">
        <v>44078</v>
      </c>
      <c r="T13" s="7" t="s">
        <v>390</v>
      </c>
      <c r="U13" s="7" t="s">
        <v>1216</v>
      </c>
      <c r="V13" s="7" t="s">
        <v>542</v>
      </c>
      <c r="W13" s="26">
        <v>1</v>
      </c>
      <c r="X13" s="26">
        <v>0</v>
      </c>
      <c r="Y13" s="6"/>
    </row>
    <row r="14" spans="1:25" ht="12" customHeight="1" x14ac:dyDescent="0.2">
      <c r="A14" s="19" t="s">
        <v>40</v>
      </c>
      <c r="B14" s="20">
        <v>6</v>
      </c>
      <c r="C14" s="21">
        <v>2018</v>
      </c>
      <c r="D14" s="22" t="s">
        <v>117</v>
      </c>
      <c r="E14" s="22" t="s">
        <v>429</v>
      </c>
      <c r="F14" s="23">
        <v>43418</v>
      </c>
      <c r="G14" s="40" t="s">
        <v>118</v>
      </c>
      <c r="H14" s="22" t="s">
        <v>107</v>
      </c>
      <c r="I14" s="22" t="s">
        <v>119</v>
      </c>
      <c r="J14" s="24" t="s">
        <v>121</v>
      </c>
      <c r="K14" s="7" t="s">
        <v>298</v>
      </c>
      <c r="L14" s="25" t="s">
        <v>313</v>
      </c>
      <c r="M14" s="101">
        <v>0.8</v>
      </c>
      <c r="N14" s="26" t="s">
        <v>293</v>
      </c>
      <c r="O14" s="7" t="s">
        <v>293</v>
      </c>
      <c r="P14" s="27" t="s">
        <v>447</v>
      </c>
      <c r="Q14" s="56">
        <v>43466</v>
      </c>
      <c r="R14" s="58">
        <v>43799</v>
      </c>
      <c r="S14" s="57">
        <v>44078</v>
      </c>
      <c r="T14" s="7" t="s">
        <v>390</v>
      </c>
      <c r="U14" s="7" t="s">
        <v>1150</v>
      </c>
      <c r="V14" s="28" t="s">
        <v>542</v>
      </c>
      <c r="W14" s="26">
        <v>1</v>
      </c>
      <c r="X14" s="26">
        <v>0</v>
      </c>
      <c r="Y14" s="6"/>
    </row>
    <row r="15" spans="1:25" ht="12" customHeight="1" x14ac:dyDescent="0.2">
      <c r="A15" s="19" t="s">
        <v>42</v>
      </c>
      <c r="B15" s="20">
        <v>1</v>
      </c>
      <c r="C15" s="21">
        <v>2018</v>
      </c>
      <c r="D15" s="22" t="s">
        <v>117</v>
      </c>
      <c r="E15" s="22" t="s">
        <v>429</v>
      </c>
      <c r="F15" s="23">
        <v>43418</v>
      </c>
      <c r="G15" s="40" t="s">
        <v>126</v>
      </c>
      <c r="H15" s="22" t="s">
        <v>127</v>
      </c>
      <c r="I15" s="22" t="s">
        <v>128</v>
      </c>
      <c r="J15" s="24" t="s">
        <v>129</v>
      </c>
      <c r="K15" s="8" t="s">
        <v>275</v>
      </c>
      <c r="L15" s="25" t="s">
        <v>315</v>
      </c>
      <c r="M15" s="101">
        <v>0.8</v>
      </c>
      <c r="N15" s="26" t="s">
        <v>302</v>
      </c>
      <c r="O15" s="7" t="s">
        <v>303</v>
      </c>
      <c r="P15" s="27" t="s">
        <v>1116</v>
      </c>
      <c r="Q15" s="56">
        <v>43466</v>
      </c>
      <c r="R15" s="58">
        <v>43921</v>
      </c>
      <c r="S15" s="57">
        <v>44082</v>
      </c>
      <c r="T15" s="7" t="s">
        <v>393</v>
      </c>
      <c r="U15" s="7" t="s">
        <v>1189</v>
      </c>
      <c r="V15" s="7" t="s">
        <v>391</v>
      </c>
      <c r="W15" s="26">
        <v>2</v>
      </c>
      <c r="X15" s="26">
        <v>0</v>
      </c>
      <c r="Y15" s="6"/>
    </row>
    <row r="16" spans="1:25" ht="12" customHeight="1" x14ac:dyDescent="0.2">
      <c r="A16" s="19" t="s">
        <v>48</v>
      </c>
      <c r="B16" s="20">
        <v>1</v>
      </c>
      <c r="C16" s="21">
        <v>2019</v>
      </c>
      <c r="D16" s="22" t="s">
        <v>91</v>
      </c>
      <c r="E16" s="22" t="s">
        <v>141</v>
      </c>
      <c r="F16" s="23">
        <v>43418</v>
      </c>
      <c r="G16" s="40" t="s">
        <v>160</v>
      </c>
      <c r="H16" s="22" t="s">
        <v>487</v>
      </c>
      <c r="I16" s="22" t="s">
        <v>161</v>
      </c>
      <c r="J16" s="24" t="s">
        <v>162</v>
      </c>
      <c r="K16" s="8" t="s">
        <v>305</v>
      </c>
      <c r="L16" s="25" t="s">
        <v>331</v>
      </c>
      <c r="M16" s="26">
        <v>1</v>
      </c>
      <c r="N16" s="26" t="s">
        <v>317</v>
      </c>
      <c r="O16" s="26" t="s">
        <v>326</v>
      </c>
      <c r="P16" s="27" t="s">
        <v>401</v>
      </c>
      <c r="Q16" s="58">
        <v>43488</v>
      </c>
      <c r="R16" s="58">
        <v>44104</v>
      </c>
      <c r="S16" s="58">
        <v>44012</v>
      </c>
      <c r="T16" s="28" t="s">
        <v>395</v>
      </c>
      <c r="U16" s="28" t="s">
        <v>1088</v>
      </c>
      <c r="V16" s="28" t="s">
        <v>391</v>
      </c>
      <c r="W16" s="26">
        <v>2</v>
      </c>
      <c r="X16" s="26">
        <v>0</v>
      </c>
      <c r="Y16" s="6"/>
    </row>
    <row r="17" spans="1:25" ht="12" customHeight="1" x14ac:dyDescent="0.2">
      <c r="A17" s="19" t="s">
        <v>49</v>
      </c>
      <c r="B17" s="20">
        <v>1</v>
      </c>
      <c r="C17" s="21">
        <v>2019</v>
      </c>
      <c r="D17" s="22" t="s">
        <v>91</v>
      </c>
      <c r="E17" s="22" t="s">
        <v>141</v>
      </c>
      <c r="F17" s="23">
        <v>43418</v>
      </c>
      <c r="G17" s="40" t="s">
        <v>163</v>
      </c>
      <c r="H17" s="22" t="s">
        <v>487</v>
      </c>
      <c r="I17" s="22" t="s">
        <v>164</v>
      </c>
      <c r="J17" s="24" t="s">
        <v>165</v>
      </c>
      <c r="K17" s="7" t="s">
        <v>298</v>
      </c>
      <c r="L17" s="25" t="s">
        <v>332</v>
      </c>
      <c r="M17" s="26">
        <v>1</v>
      </c>
      <c r="N17" s="26" t="s">
        <v>317</v>
      </c>
      <c r="O17" s="26" t="s">
        <v>326</v>
      </c>
      <c r="P17" s="27" t="s">
        <v>401</v>
      </c>
      <c r="Q17" s="58">
        <v>43488</v>
      </c>
      <c r="R17" s="58">
        <v>44104</v>
      </c>
      <c r="S17" s="58">
        <v>44012</v>
      </c>
      <c r="T17" s="28" t="s">
        <v>395</v>
      </c>
      <c r="U17" s="28" t="s">
        <v>1089</v>
      </c>
      <c r="V17" s="28" t="s">
        <v>391</v>
      </c>
      <c r="W17" s="26">
        <v>2</v>
      </c>
      <c r="X17" s="26">
        <v>0</v>
      </c>
      <c r="Y17" s="6"/>
    </row>
    <row r="18" spans="1:25" ht="12" customHeight="1" x14ac:dyDescent="0.2">
      <c r="A18" s="19" t="s">
        <v>49</v>
      </c>
      <c r="B18" s="20">
        <v>4</v>
      </c>
      <c r="C18" s="21">
        <v>2019</v>
      </c>
      <c r="D18" s="22" t="s">
        <v>91</v>
      </c>
      <c r="E18" s="22" t="s">
        <v>141</v>
      </c>
      <c r="F18" s="23">
        <v>43418</v>
      </c>
      <c r="G18" s="40" t="s">
        <v>163</v>
      </c>
      <c r="H18" s="22" t="s">
        <v>487</v>
      </c>
      <c r="I18" s="22" t="s">
        <v>164</v>
      </c>
      <c r="J18" s="24" t="s">
        <v>167</v>
      </c>
      <c r="K18" s="7" t="s">
        <v>298</v>
      </c>
      <c r="L18" s="25" t="s">
        <v>333</v>
      </c>
      <c r="M18" s="26">
        <v>1</v>
      </c>
      <c r="N18" s="26" t="s">
        <v>317</v>
      </c>
      <c r="O18" s="26" t="s">
        <v>326</v>
      </c>
      <c r="P18" s="27" t="s">
        <v>401</v>
      </c>
      <c r="Q18" s="58">
        <v>43488</v>
      </c>
      <c r="R18" s="58">
        <v>44165</v>
      </c>
      <c r="S18" s="58">
        <v>44012</v>
      </c>
      <c r="T18" s="28" t="s">
        <v>395</v>
      </c>
      <c r="U18" s="28" t="s">
        <v>1089</v>
      </c>
      <c r="V18" s="28" t="s">
        <v>391</v>
      </c>
      <c r="W18" s="26">
        <v>2</v>
      </c>
      <c r="X18" s="26">
        <v>0</v>
      </c>
      <c r="Y18" s="6"/>
    </row>
    <row r="19" spans="1:25" ht="12" customHeight="1" x14ac:dyDescent="0.2">
      <c r="A19" s="19" t="s">
        <v>51</v>
      </c>
      <c r="B19" s="20">
        <v>1</v>
      </c>
      <c r="C19" s="21">
        <v>2019</v>
      </c>
      <c r="D19" s="22" t="s">
        <v>70</v>
      </c>
      <c r="E19" s="22" t="s">
        <v>171</v>
      </c>
      <c r="F19" s="23">
        <v>43418</v>
      </c>
      <c r="G19" s="40" t="s">
        <v>172</v>
      </c>
      <c r="H19" s="22" t="s">
        <v>173</v>
      </c>
      <c r="I19" s="22" t="s">
        <v>174</v>
      </c>
      <c r="J19" s="30" t="s">
        <v>175</v>
      </c>
      <c r="K19" s="8" t="s">
        <v>275</v>
      </c>
      <c r="L19" s="25" t="s">
        <v>334</v>
      </c>
      <c r="M19" s="26" t="s">
        <v>335</v>
      </c>
      <c r="N19" s="26" t="s">
        <v>277</v>
      </c>
      <c r="O19" s="26" t="s">
        <v>278</v>
      </c>
      <c r="P19" s="27" t="s">
        <v>279</v>
      </c>
      <c r="Q19" s="58">
        <v>43497</v>
      </c>
      <c r="R19" s="58">
        <v>44195</v>
      </c>
      <c r="S19" s="58">
        <v>44081</v>
      </c>
      <c r="T19" s="28" t="s">
        <v>1176</v>
      </c>
      <c r="U19" s="28" t="s">
        <v>1179</v>
      </c>
      <c r="V19" s="28" t="s">
        <v>391</v>
      </c>
      <c r="W19" s="26">
        <v>2</v>
      </c>
      <c r="X19" s="26">
        <v>1</v>
      </c>
      <c r="Y19" s="6"/>
    </row>
    <row r="20" spans="1:25" ht="12" customHeight="1" x14ac:dyDescent="0.2">
      <c r="A20" s="19" t="s">
        <v>52</v>
      </c>
      <c r="B20" s="20">
        <v>3</v>
      </c>
      <c r="C20" s="21">
        <v>2019</v>
      </c>
      <c r="D20" s="31" t="s">
        <v>176</v>
      </c>
      <c r="E20" s="22" t="s">
        <v>177</v>
      </c>
      <c r="F20" s="23">
        <v>43528</v>
      </c>
      <c r="G20" s="40" t="s">
        <v>178</v>
      </c>
      <c r="H20" s="22" t="s">
        <v>179</v>
      </c>
      <c r="I20" s="23" t="s">
        <v>180</v>
      </c>
      <c r="J20" s="24" t="s">
        <v>181</v>
      </c>
      <c r="K20" s="7" t="s">
        <v>298</v>
      </c>
      <c r="L20" s="25" t="s">
        <v>336</v>
      </c>
      <c r="M20" s="26">
        <v>1</v>
      </c>
      <c r="N20" s="26" t="s">
        <v>302</v>
      </c>
      <c r="O20" s="26" t="s">
        <v>303</v>
      </c>
      <c r="P20" s="27" t="s">
        <v>1116</v>
      </c>
      <c r="Q20" s="58">
        <v>43585</v>
      </c>
      <c r="R20" s="58">
        <v>43861</v>
      </c>
      <c r="S20" s="57">
        <v>44082</v>
      </c>
      <c r="T20" s="28" t="s">
        <v>393</v>
      </c>
      <c r="U20" s="71" t="s">
        <v>1190</v>
      </c>
      <c r="V20" s="28" t="s">
        <v>391</v>
      </c>
      <c r="W20" s="26">
        <v>0</v>
      </c>
      <c r="X20" s="26">
        <v>0</v>
      </c>
      <c r="Y20" s="6"/>
    </row>
    <row r="21" spans="1:25" ht="12" customHeight="1" x14ac:dyDescent="0.2">
      <c r="A21" s="19" t="s">
        <v>53</v>
      </c>
      <c r="B21" s="20">
        <v>5</v>
      </c>
      <c r="C21" s="21">
        <v>2019</v>
      </c>
      <c r="D21" s="31" t="s">
        <v>176</v>
      </c>
      <c r="E21" s="22" t="s">
        <v>177</v>
      </c>
      <c r="F21" s="23">
        <v>43528</v>
      </c>
      <c r="G21" s="40" t="s">
        <v>182</v>
      </c>
      <c r="H21" s="23" t="s">
        <v>185</v>
      </c>
      <c r="I21" s="23" t="s">
        <v>180</v>
      </c>
      <c r="J21" s="24" t="s">
        <v>186</v>
      </c>
      <c r="K21" s="7" t="s">
        <v>298</v>
      </c>
      <c r="L21" s="25" t="s">
        <v>339</v>
      </c>
      <c r="M21" s="101">
        <v>1</v>
      </c>
      <c r="N21" s="26" t="s">
        <v>302</v>
      </c>
      <c r="O21" s="26" t="s">
        <v>303</v>
      </c>
      <c r="P21" s="27" t="s">
        <v>1116</v>
      </c>
      <c r="Q21" s="58">
        <v>43585</v>
      </c>
      <c r="R21" s="58">
        <v>44196</v>
      </c>
      <c r="S21" s="57">
        <v>44082</v>
      </c>
      <c r="T21" s="28" t="s">
        <v>393</v>
      </c>
      <c r="U21" s="71" t="s">
        <v>1191</v>
      </c>
      <c r="V21" s="28" t="s">
        <v>391</v>
      </c>
      <c r="W21" s="26">
        <v>1</v>
      </c>
      <c r="X21" s="26">
        <v>0</v>
      </c>
      <c r="Y21" s="6"/>
    </row>
    <row r="22" spans="1:25" ht="12" customHeight="1" x14ac:dyDescent="0.2">
      <c r="A22" s="19" t="s">
        <v>57</v>
      </c>
      <c r="B22" s="20">
        <v>1</v>
      </c>
      <c r="C22" s="21">
        <v>2019</v>
      </c>
      <c r="D22" s="25" t="s">
        <v>886</v>
      </c>
      <c r="E22" s="22" t="s">
        <v>199</v>
      </c>
      <c r="F22" s="23">
        <v>43528</v>
      </c>
      <c r="G22" s="26" t="s">
        <v>206</v>
      </c>
      <c r="H22" s="22" t="s">
        <v>201</v>
      </c>
      <c r="I22" s="22" t="s">
        <v>207</v>
      </c>
      <c r="J22" s="23" t="s">
        <v>208</v>
      </c>
      <c r="K22" s="7" t="s">
        <v>298</v>
      </c>
      <c r="L22" s="25" t="s">
        <v>350</v>
      </c>
      <c r="M22" s="26">
        <v>1</v>
      </c>
      <c r="N22" s="26" t="s">
        <v>485</v>
      </c>
      <c r="O22" s="26" t="s">
        <v>348</v>
      </c>
      <c r="P22" s="27" t="s">
        <v>349</v>
      </c>
      <c r="Q22" s="58">
        <v>43600</v>
      </c>
      <c r="R22" s="58">
        <v>44012</v>
      </c>
      <c r="S22" s="58">
        <v>44061</v>
      </c>
      <c r="T22" s="28" t="s">
        <v>395</v>
      </c>
      <c r="U22" s="28" t="s">
        <v>1218</v>
      </c>
      <c r="V22" s="28" t="s">
        <v>542</v>
      </c>
      <c r="W22" s="26">
        <v>1</v>
      </c>
      <c r="X22" s="26">
        <v>0</v>
      </c>
      <c r="Y22" s="6"/>
    </row>
    <row r="23" spans="1:25" ht="12" customHeight="1" x14ac:dyDescent="0.2">
      <c r="A23" s="19" t="s">
        <v>57</v>
      </c>
      <c r="B23" s="20">
        <v>2</v>
      </c>
      <c r="C23" s="21">
        <v>2019</v>
      </c>
      <c r="D23" s="25" t="s">
        <v>886</v>
      </c>
      <c r="E23" s="22" t="s">
        <v>199</v>
      </c>
      <c r="F23" s="23">
        <v>43528</v>
      </c>
      <c r="G23" s="26" t="s">
        <v>206</v>
      </c>
      <c r="H23" s="22" t="s">
        <v>201</v>
      </c>
      <c r="I23" s="22" t="s">
        <v>207</v>
      </c>
      <c r="J23" s="23" t="s">
        <v>209</v>
      </c>
      <c r="K23" s="8" t="s">
        <v>275</v>
      </c>
      <c r="L23" s="25" t="s">
        <v>351</v>
      </c>
      <c r="M23" s="26">
        <v>1</v>
      </c>
      <c r="N23" s="26" t="s">
        <v>485</v>
      </c>
      <c r="O23" s="26" t="s">
        <v>348</v>
      </c>
      <c r="P23" s="27" t="s">
        <v>349</v>
      </c>
      <c r="Q23" s="58">
        <v>43600</v>
      </c>
      <c r="R23" s="58">
        <v>44012</v>
      </c>
      <c r="S23" s="58">
        <v>44061</v>
      </c>
      <c r="T23" s="28" t="s">
        <v>395</v>
      </c>
      <c r="U23" s="28" t="s">
        <v>1218</v>
      </c>
      <c r="V23" s="28" t="s">
        <v>542</v>
      </c>
      <c r="W23" s="26">
        <v>1</v>
      </c>
      <c r="X23" s="26">
        <v>0</v>
      </c>
      <c r="Y23" s="6"/>
    </row>
    <row r="24" spans="1:25" ht="12" customHeight="1" x14ac:dyDescent="0.2">
      <c r="A24" s="19" t="s">
        <v>59</v>
      </c>
      <c r="B24" s="20">
        <v>1</v>
      </c>
      <c r="C24" s="21">
        <v>2019</v>
      </c>
      <c r="D24" s="22" t="s">
        <v>70</v>
      </c>
      <c r="E24" s="29" t="s">
        <v>213</v>
      </c>
      <c r="F24" s="23">
        <v>43657</v>
      </c>
      <c r="G24" s="41" t="s">
        <v>214</v>
      </c>
      <c r="H24" s="22"/>
      <c r="I24" s="22" t="s">
        <v>215</v>
      </c>
      <c r="J24" s="23" t="s">
        <v>216</v>
      </c>
      <c r="K24" s="7" t="s">
        <v>298</v>
      </c>
      <c r="L24" s="25" t="s">
        <v>355</v>
      </c>
      <c r="M24" s="26" t="s">
        <v>356</v>
      </c>
      <c r="N24" s="26" t="s">
        <v>277</v>
      </c>
      <c r="O24" s="26" t="s">
        <v>278</v>
      </c>
      <c r="P24" s="27" t="s">
        <v>357</v>
      </c>
      <c r="Q24" s="58">
        <v>43664</v>
      </c>
      <c r="R24" s="58">
        <v>44012</v>
      </c>
      <c r="S24" s="58">
        <v>44081</v>
      </c>
      <c r="T24" s="28" t="s">
        <v>1176</v>
      </c>
      <c r="U24" s="28" t="s">
        <v>1180</v>
      </c>
      <c r="V24" s="28" t="s">
        <v>391</v>
      </c>
      <c r="W24" s="26">
        <v>1</v>
      </c>
      <c r="X24" s="26">
        <v>0</v>
      </c>
      <c r="Y24" s="6"/>
    </row>
    <row r="25" spans="1:25" ht="12" customHeight="1" x14ac:dyDescent="0.2">
      <c r="A25" s="19" t="s">
        <v>417</v>
      </c>
      <c r="B25" s="20">
        <v>1</v>
      </c>
      <c r="C25" s="21">
        <v>2020</v>
      </c>
      <c r="D25" s="31" t="s">
        <v>176</v>
      </c>
      <c r="E25" s="29" t="s">
        <v>428</v>
      </c>
      <c r="F25" s="23">
        <v>43741</v>
      </c>
      <c r="G25" s="26" t="s">
        <v>498</v>
      </c>
      <c r="H25" s="22" t="s">
        <v>508</v>
      </c>
      <c r="I25" s="25" t="s">
        <v>512</v>
      </c>
      <c r="J25" s="32" t="s">
        <v>412</v>
      </c>
      <c r="K25" s="8" t="s">
        <v>275</v>
      </c>
      <c r="L25" s="25" t="s">
        <v>418</v>
      </c>
      <c r="M25" s="26">
        <v>1</v>
      </c>
      <c r="N25" s="26" t="s">
        <v>302</v>
      </c>
      <c r="O25" s="26" t="s">
        <v>303</v>
      </c>
      <c r="P25" s="27" t="s">
        <v>1116</v>
      </c>
      <c r="Q25" s="58">
        <v>43829</v>
      </c>
      <c r="R25" s="58">
        <v>44104</v>
      </c>
      <c r="S25" s="57">
        <v>44082</v>
      </c>
      <c r="T25" s="28" t="s">
        <v>393</v>
      </c>
      <c r="U25" s="71" t="s">
        <v>1192</v>
      </c>
      <c r="V25" s="28" t="s">
        <v>391</v>
      </c>
      <c r="W25" s="26">
        <v>1</v>
      </c>
      <c r="X25" s="26">
        <v>0</v>
      </c>
      <c r="Y25" s="6"/>
    </row>
    <row r="26" spans="1:25" ht="12" customHeight="1" x14ac:dyDescent="0.2">
      <c r="A26" s="19" t="s">
        <v>424</v>
      </c>
      <c r="B26" s="20">
        <v>1</v>
      </c>
      <c r="C26" s="21">
        <v>2020</v>
      </c>
      <c r="D26" s="31" t="s">
        <v>176</v>
      </c>
      <c r="E26" s="29" t="s">
        <v>428</v>
      </c>
      <c r="F26" s="23">
        <v>43741</v>
      </c>
      <c r="G26" s="26" t="s">
        <v>499</v>
      </c>
      <c r="H26" s="22" t="s">
        <v>509</v>
      </c>
      <c r="I26" s="25" t="s">
        <v>513</v>
      </c>
      <c r="J26" s="32" t="s">
        <v>413</v>
      </c>
      <c r="K26" s="8" t="s">
        <v>275</v>
      </c>
      <c r="L26" s="25" t="s">
        <v>419</v>
      </c>
      <c r="M26" s="26">
        <v>1</v>
      </c>
      <c r="N26" s="26" t="s">
        <v>302</v>
      </c>
      <c r="O26" s="26" t="s">
        <v>303</v>
      </c>
      <c r="P26" s="27" t="s">
        <v>1116</v>
      </c>
      <c r="Q26" s="58">
        <v>43829</v>
      </c>
      <c r="R26" s="58">
        <v>43921</v>
      </c>
      <c r="S26" s="58">
        <v>44082</v>
      </c>
      <c r="T26" s="28" t="s">
        <v>393</v>
      </c>
      <c r="U26" s="71" t="s">
        <v>1193</v>
      </c>
      <c r="V26" s="28" t="s">
        <v>391</v>
      </c>
      <c r="W26" s="26">
        <v>0</v>
      </c>
      <c r="X26" s="26">
        <v>0</v>
      </c>
      <c r="Y26" s="6"/>
    </row>
    <row r="27" spans="1:25" ht="12" customHeight="1" x14ac:dyDescent="0.2">
      <c r="A27" s="19" t="s">
        <v>425</v>
      </c>
      <c r="B27" s="20">
        <v>1</v>
      </c>
      <c r="C27" s="21">
        <v>2020</v>
      </c>
      <c r="D27" s="31" t="s">
        <v>176</v>
      </c>
      <c r="E27" s="29" t="s">
        <v>428</v>
      </c>
      <c r="F27" s="23">
        <v>43741</v>
      </c>
      <c r="G27" s="26" t="s">
        <v>500</v>
      </c>
      <c r="H27" s="22" t="s">
        <v>509</v>
      </c>
      <c r="I27" s="25" t="s">
        <v>513</v>
      </c>
      <c r="J27" s="32" t="s">
        <v>413</v>
      </c>
      <c r="K27" s="8" t="s">
        <v>275</v>
      </c>
      <c r="L27" s="25" t="s">
        <v>419</v>
      </c>
      <c r="M27" s="26">
        <v>1</v>
      </c>
      <c r="N27" s="26" t="s">
        <v>302</v>
      </c>
      <c r="O27" s="26" t="s">
        <v>303</v>
      </c>
      <c r="P27" s="27" t="s">
        <v>1116</v>
      </c>
      <c r="Q27" s="58">
        <v>43829</v>
      </c>
      <c r="R27" s="58">
        <v>43921</v>
      </c>
      <c r="S27" s="58">
        <v>44082</v>
      </c>
      <c r="T27" s="28" t="s">
        <v>393</v>
      </c>
      <c r="U27" s="71" t="s">
        <v>1194</v>
      </c>
      <c r="V27" s="28" t="s">
        <v>391</v>
      </c>
      <c r="W27" s="26">
        <v>0</v>
      </c>
      <c r="X27" s="26">
        <v>0</v>
      </c>
      <c r="Y27" s="6"/>
    </row>
    <row r="28" spans="1:25" ht="12" customHeight="1" x14ac:dyDescent="0.2">
      <c r="A28" s="19" t="s">
        <v>426</v>
      </c>
      <c r="B28" s="20">
        <v>1</v>
      </c>
      <c r="C28" s="21">
        <v>2020</v>
      </c>
      <c r="D28" s="31" t="s">
        <v>176</v>
      </c>
      <c r="E28" s="29" t="s">
        <v>428</v>
      </c>
      <c r="F28" s="23">
        <v>43741</v>
      </c>
      <c r="G28" s="26" t="s">
        <v>501</v>
      </c>
      <c r="H28" s="22" t="s">
        <v>509</v>
      </c>
      <c r="I28" s="25" t="s">
        <v>514</v>
      </c>
      <c r="J28" s="32" t="s">
        <v>414</v>
      </c>
      <c r="K28" s="8" t="s">
        <v>275</v>
      </c>
      <c r="L28" s="25" t="s">
        <v>420</v>
      </c>
      <c r="M28" s="26">
        <v>1</v>
      </c>
      <c r="N28" s="26" t="s">
        <v>302</v>
      </c>
      <c r="O28" s="26" t="s">
        <v>303</v>
      </c>
      <c r="P28" s="27" t="s">
        <v>1116</v>
      </c>
      <c r="Q28" s="58">
        <v>43829</v>
      </c>
      <c r="R28" s="58">
        <v>43921</v>
      </c>
      <c r="S28" s="58">
        <v>44082</v>
      </c>
      <c r="T28" s="28" t="s">
        <v>393</v>
      </c>
      <c r="U28" s="71" t="s">
        <v>1195</v>
      </c>
      <c r="V28" s="28" t="s">
        <v>391</v>
      </c>
      <c r="W28" s="26">
        <v>0</v>
      </c>
      <c r="X28" s="26">
        <v>0</v>
      </c>
      <c r="Y28" s="6"/>
    </row>
    <row r="29" spans="1:25" ht="12" customHeight="1" x14ac:dyDescent="0.2">
      <c r="A29" s="19" t="s">
        <v>427</v>
      </c>
      <c r="B29" s="20">
        <v>2</v>
      </c>
      <c r="C29" s="21">
        <v>2020</v>
      </c>
      <c r="D29" s="31" t="s">
        <v>176</v>
      </c>
      <c r="E29" s="29" t="s">
        <v>428</v>
      </c>
      <c r="F29" s="23">
        <v>43741</v>
      </c>
      <c r="G29" s="26" t="s">
        <v>502</v>
      </c>
      <c r="H29" s="22" t="s">
        <v>510</v>
      </c>
      <c r="I29" s="25" t="s">
        <v>515</v>
      </c>
      <c r="J29" s="32" t="s">
        <v>416</v>
      </c>
      <c r="K29" s="8" t="s">
        <v>275</v>
      </c>
      <c r="L29" s="25" t="s">
        <v>422</v>
      </c>
      <c r="M29" s="101">
        <v>0.8</v>
      </c>
      <c r="N29" s="26" t="s">
        <v>302</v>
      </c>
      <c r="O29" s="26" t="s">
        <v>303</v>
      </c>
      <c r="P29" s="27" t="s">
        <v>1116</v>
      </c>
      <c r="Q29" s="58">
        <v>43829</v>
      </c>
      <c r="R29" s="58">
        <v>43921</v>
      </c>
      <c r="S29" s="58">
        <v>44082</v>
      </c>
      <c r="T29" s="28" t="s">
        <v>393</v>
      </c>
      <c r="U29" s="71" t="s">
        <v>1196</v>
      </c>
      <c r="V29" s="28" t="s">
        <v>391</v>
      </c>
      <c r="W29" s="26">
        <v>0</v>
      </c>
      <c r="X29" s="26">
        <v>0</v>
      </c>
      <c r="Y29" s="6"/>
    </row>
    <row r="30" spans="1:25" ht="12" customHeight="1" x14ac:dyDescent="0.2">
      <c r="A30" s="19" t="s">
        <v>479</v>
      </c>
      <c r="B30" s="20">
        <v>1</v>
      </c>
      <c r="C30" s="21">
        <v>2020</v>
      </c>
      <c r="D30" s="31" t="s">
        <v>176</v>
      </c>
      <c r="E30" s="29" t="s">
        <v>484</v>
      </c>
      <c r="F30" s="23">
        <v>43782</v>
      </c>
      <c r="G30" s="26" t="s">
        <v>503</v>
      </c>
      <c r="H30" s="22" t="s">
        <v>511</v>
      </c>
      <c r="I30" s="25" t="s">
        <v>516</v>
      </c>
      <c r="J30" s="32" t="s">
        <v>457</v>
      </c>
      <c r="K30" s="8" t="s">
        <v>275</v>
      </c>
      <c r="L30" s="25" t="s">
        <v>458</v>
      </c>
      <c r="M30" s="26" t="s">
        <v>459</v>
      </c>
      <c r="N30" s="26" t="s">
        <v>302</v>
      </c>
      <c r="O30" s="26" t="s">
        <v>460</v>
      </c>
      <c r="P30" s="26" t="s">
        <v>1117</v>
      </c>
      <c r="Q30" s="58">
        <v>43871</v>
      </c>
      <c r="R30" s="58">
        <v>44196</v>
      </c>
      <c r="S30" s="58">
        <v>44082</v>
      </c>
      <c r="T30" s="28" t="s">
        <v>393</v>
      </c>
      <c r="U30" s="71" t="s">
        <v>1197</v>
      </c>
      <c r="V30" s="28" t="s">
        <v>391</v>
      </c>
      <c r="W30" s="26">
        <v>0</v>
      </c>
      <c r="X30" s="26">
        <v>0</v>
      </c>
      <c r="Y30" s="6"/>
    </row>
    <row r="31" spans="1:25" ht="12" customHeight="1" x14ac:dyDescent="0.2">
      <c r="A31" s="19" t="s">
        <v>480</v>
      </c>
      <c r="B31" s="20">
        <v>2</v>
      </c>
      <c r="C31" s="21">
        <v>2020</v>
      </c>
      <c r="D31" s="31" t="s">
        <v>176</v>
      </c>
      <c r="E31" s="29" t="s">
        <v>484</v>
      </c>
      <c r="F31" s="23">
        <v>43782</v>
      </c>
      <c r="G31" s="26" t="s">
        <v>504</v>
      </c>
      <c r="H31" s="22" t="s">
        <v>511</v>
      </c>
      <c r="I31" s="25" t="s">
        <v>517</v>
      </c>
      <c r="J31" s="32" t="s">
        <v>468</v>
      </c>
      <c r="K31" s="7" t="s">
        <v>298</v>
      </c>
      <c r="L31" s="25" t="s">
        <v>469</v>
      </c>
      <c r="M31" s="26">
        <v>1</v>
      </c>
      <c r="N31" s="26" t="s">
        <v>302</v>
      </c>
      <c r="O31" s="26" t="s">
        <v>460</v>
      </c>
      <c r="P31" s="26" t="s">
        <v>1117</v>
      </c>
      <c r="Q31" s="58">
        <v>43871</v>
      </c>
      <c r="R31" s="58">
        <v>44104</v>
      </c>
      <c r="S31" s="58">
        <v>44082</v>
      </c>
      <c r="T31" s="28" t="s">
        <v>393</v>
      </c>
      <c r="U31" s="71" t="s">
        <v>1198</v>
      </c>
      <c r="V31" s="28" t="s">
        <v>391</v>
      </c>
      <c r="W31" s="26">
        <v>1</v>
      </c>
      <c r="X31" s="26">
        <v>0</v>
      </c>
      <c r="Y31" s="6"/>
    </row>
    <row r="32" spans="1:25" ht="12" customHeight="1" x14ac:dyDescent="0.2">
      <c r="A32" s="19" t="s">
        <v>482</v>
      </c>
      <c r="B32" s="20">
        <v>1</v>
      </c>
      <c r="C32" s="21">
        <v>2020</v>
      </c>
      <c r="D32" s="31" t="s">
        <v>176</v>
      </c>
      <c r="E32" s="29" t="s">
        <v>484</v>
      </c>
      <c r="F32" s="23">
        <v>43782</v>
      </c>
      <c r="G32" s="26" t="s">
        <v>505</v>
      </c>
      <c r="H32" s="22" t="s">
        <v>511</v>
      </c>
      <c r="I32" s="25" t="s">
        <v>520</v>
      </c>
      <c r="J32" s="32" t="s">
        <v>470</v>
      </c>
      <c r="K32" s="8" t="s">
        <v>275</v>
      </c>
      <c r="L32" s="25" t="s">
        <v>471</v>
      </c>
      <c r="M32" s="26">
        <v>1</v>
      </c>
      <c r="N32" s="26" t="s">
        <v>302</v>
      </c>
      <c r="O32" s="26" t="s">
        <v>460</v>
      </c>
      <c r="P32" s="26" t="s">
        <v>1117</v>
      </c>
      <c r="Q32" s="58">
        <v>43871</v>
      </c>
      <c r="R32" s="58">
        <v>44104</v>
      </c>
      <c r="S32" s="58">
        <v>44082</v>
      </c>
      <c r="T32" s="28" t="s">
        <v>393</v>
      </c>
      <c r="U32" s="71" t="s">
        <v>1199</v>
      </c>
      <c r="V32" s="28" t="s">
        <v>391</v>
      </c>
      <c r="W32" s="26">
        <v>1</v>
      </c>
      <c r="X32" s="26">
        <v>0</v>
      </c>
      <c r="Y32" s="6"/>
    </row>
    <row r="33" spans="1:25" ht="12" customHeight="1" x14ac:dyDescent="0.2">
      <c r="A33" s="19" t="s">
        <v>482</v>
      </c>
      <c r="B33" s="20">
        <v>2</v>
      </c>
      <c r="C33" s="21">
        <v>2020</v>
      </c>
      <c r="D33" s="31" t="s">
        <v>176</v>
      </c>
      <c r="E33" s="29" t="s">
        <v>484</v>
      </c>
      <c r="F33" s="23">
        <v>43782</v>
      </c>
      <c r="G33" s="26" t="s">
        <v>505</v>
      </c>
      <c r="H33" s="22" t="s">
        <v>511</v>
      </c>
      <c r="I33" s="25" t="s">
        <v>520</v>
      </c>
      <c r="J33" s="32" t="s">
        <v>472</v>
      </c>
      <c r="K33" s="8" t="s">
        <v>275</v>
      </c>
      <c r="L33" s="25" t="s">
        <v>473</v>
      </c>
      <c r="M33" s="26">
        <v>2</v>
      </c>
      <c r="N33" s="26" t="s">
        <v>302</v>
      </c>
      <c r="O33" s="26" t="s">
        <v>460</v>
      </c>
      <c r="P33" s="26" t="s">
        <v>1117</v>
      </c>
      <c r="Q33" s="58">
        <v>43871</v>
      </c>
      <c r="R33" s="58">
        <v>44196</v>
      </c>
      <c r="S33" s="58">
        <v>44082</v>
      </c>
      <c r="T33" s="28" t="s">
        <v>393</v>
      </c>
      <c r="U33" s="71" t="s">
        <v>1200</v>
      </c>
      <c r="V33" s="28" t="s">
        <v>391</v>
      </c>
      <c r="W33" s="26">
        <v>0</v>
      </c>
      <c r="X33" s="26">
        <v>0</v>
      </c>
      <c r="Y33" s="6"/>
    </row>
    <row r="34" spans="1:25" ht="12" customHeight="1" x14ac:dyDescent="0.2">
      <c r="A34" s="19" t="s">
        <v>481</v>
      </c>
      <c r="B34" s="20">
        <v>1</v>
      </c>
      <c r="C34" s="21">
        <v>2020</v>
      </c>
      <c r="D34" s="31" t="s">
        <v>176</v>
      </c>
      <c r="E34" s="29" t="s">
        <v>484</v>
      </c>
      <c r="F34" s="23">
        <v>43782</v>
      </c>
      <c r="G34" s="26" t="s">
        <v>506</v>
      </c>
      <c r="H34" s="22" t="s">
        <v>511</v>
      </c>
      <c r="I34" s="25" t="s">
        <v>518</v>
      </c>
      <c r="J34" s="32" t="s">
        <v>474</v>
      </c>
      <c r="K34" s="8" t="s">
        <v>275</v>
      </c>
      <c r="L34" s="25" t="s">
        <v>473</v>
      </c>
      <c r="M34" s="26">
        <v>6</v>
      </c>
      <c r="N34" s="26" t="s">
        <v>302</v>
      </c>
      <c r="O34" s="26" t="s">
        <v>460</v>
      </c>
      <c r="P34" s="26" t="s">
        <v>1117</v>
      </c>
      <c r="Q34" s="58">
        <v>43871</v>
      </c>
      <c r="R34" s="58">
        <v>44075</v>
      </c>
      <c r="S34" s="58">
        <v>44082</v>
      </c>
      <c r="T34" s="28" t="s">
        <v>393</v>
      </c>
      <c r="U34" s="71" t="s">
        <v>1201</v>
      </c>
      <c r="V34" s="28" t="s">
        <v>391</v>
      </c>
      <c r="W34" s="26">
        <v>0</v>
      </c>
      <c r="X34" s="26">
        <v>0</v>
      </c>
      <c r="Y34" s="6"/>
    </row>
    <row r="35" spans="1:25" ht="12" customHeight="1" x14ac:dyDescent="0.2">
      <c r="A35" s="19" t="s">
        <v>483</v>
      </c>
      <c r="B35" s="20">
        <v>2</v>
      </c>
      <c r="C35" s="21">
        <v>2020</v>
      </c>
      <c r="D35" s="31" t="s">
        <v>176</v>
      </c>
      <c r="E35" s="29" t="s">
        <v>484</v>
      </c>
      <c r="F35" s="23">
        <v>43782</v>
      </c>
      <c r="G35" s="26" t="s">
        <v>507</v>
      </c>
      <c r="H35" s="22" t="s">
        <v>511</v>
      </c>
      <c r="I35" s="25" t="s">
        <v>519</v>
      </c>
      <c r="J35" s="32" t="s">
        <v>477</v>
      </c>
      <c r="K35" s="8" t="s">
        <v>275</v>
      </c>
      <c r="L35" s="25" t="s">
        <v>478</v>
      </c>
      <c r="M35" s="26">
        <v>4</v>
      </c>
      <c r="N35" s="26" t="s">
        <v>302</v>
      </c>
      <c r="O35" s="26" t="s">
        <v>460</v>
      </c>
      <c r="P35" s="26" t="s">
        <v>1117</v>
      </c>
      <c r="Q35" s="58">
        <v>43871</v>
      </c>
      <c r="R35" s="58">
        <v>44196</v>
      </c>
      <c r="S35" s="58">
        <v>44082</v>
      </c>
      <c r="T35" s="28" t="s">
        <v>393</v>
      </c>
      <c r="U35" s="71" t="s">
        <v>1202</v>
      </c>
      <c r="V35" s="28" t="s">
        <v>391</v>
      </c>
      <c r="W35" s="26">
        <v>0</v>
      </c>
      <c r="X35" s="26">
        <v>0</v>
      </c>
      <c r="Y35" s="6"/>
    </row>
    <row r="36" spans="1:25" ht="12" customHeight="1" x14ac:dyDescent="0.2">
      <c r="A36" s="19" t="s">
        <v>533</v>
      </c>
      <c r="B36" s="20">
        <v>3</v>
      </c>
      <c r="C36" s="21">
        <v>2020</v>
      </c>
      <c r="D36" s="25" t="s">
        <v>252</v>
      </c>
      <c r="E36" s="29" t="s">
        <v>535</v>
      </c>
      <c r="F36" s="23">
        <v>43822</v>
      </c>
      <c r="G36" s="26" t="s">
        <v>523</v>
      </c>
      <c r="H36" s="22" t="s">
        <v>524</v>
      </c>
      <c r="I36" s="25" t="s">
        <v>525</v>
      </c>
      <c r="J36" s="32" t="s">
        <v>531</v>
      </c>
      <c r="K36" s="8" t="s">
        <v>527</v>
      </c>
      <c r="L36" s="25" t="s">
        <v>532</v>
      </c>
      <c r="M36" s="26">
        <v>1</v>
      </c>
      <c r="N36" s="26" t="s">
        <v>379</v>
      </c>
      <c r="O36" s="26" t="s">
        <v>379</v>
      </c>
      <c r="P36" s="26" t="s">
        <v>380</v>
      </c>
      <c r="Q36" s="58">
        <v>43952</v>
      </c>
      <c r="R36" s="58">
        <v>44073</v>
      </c>
      <c r="S36" s="58">
        <v>44070</v>
      </c>
      <c r="T36" s="28" t="s">
        <v>394</v>
      </c>
      <c r="U36" s="28" t="s">
        <v>1151</v>
      </c>
      <c r="V36" s="28" t="s">
        <v>542</v>
      </c>
      <c r="W36" s="26">
        <v>0</v>
      </c>
      <c r="X36" s="26">
        <v>0</v>
      </c>
      <c r="Y36" s="6"/>
    </row>
    <row r="37" spans="1:25" ht="12" customHeight="1" x14ac:dyDescent="0.2">
      <c r="A37" s="19" t="s">
        <v>560</v>
      </c>
      <c r="B37" s="20">
        <v>1</v>
      </c>
      <c r="C37" s="21">
        <v>2020</v>
      </c>
      <c r="D37" s="31" t="s">
        <v>563</v>
      </c>
      <c r="E37" s="29" t="s">
        <v>565</v>
      </c>
      <c r="F37" s="23">
        <v>43901</v>
      </c>
      <c r="G37" s="26" t="s">
        <v>566</v>
      </c>
      <c r="H37" s="22" t="s">
        <v>549</v>
      </c>
      <c r="I37" s="25" t="s">
        <v>550</v>
      </c>
      <c r="J37" s="32" t="s">
        <v>551</v>
      </c>
      <c r="K37" s="8" t="s">
        <v>305</v>
      </c>
      <c r="L37" s="25" t="s">
        <v>552</v>
      </c>
      <c r="M37" s="26">
        <v>1</v>
      </c>
      <c r="N37" s="26" t="s">
        <v>293</v>
      </c>
      <c r="O37" s="26" t="s">
        <v>569</v>
      </c>
      <c r="P37" s="26" t="s">
        <v>553</v>
      </c>
      <c r="Q37" s="58">
        <v>43908</v>
      </c>
      <c r="R37" s="58">
        <v>43980</v>
      </c>
      <c r="S37" s="57">
        <v>44081</v>
      </c>
      <c r="T37" s="7" t="s">
        <v>390</v>
      </c>
      <c r="U37" s="71" t="s">
        <v>1217</v>
      </c>
      <c r="V37" s="28" t="s">
        <v>391</v>
      </c>
      <c r="W37" s="26">
        <v>0</v>
      </c>
      <c r="X37" s="26">
        <v>0</v>
      </c>
      <c r="Y37" s="6"/>
    </row>
    <row r="38" spans="1:25" ht="12" customHeight="1" x14ac:dyDescent="0.2">
      <c r="A38" s="19" t="s">
        <v>561</v>
      </c>
      <c r="B38" s="20">
        <v>1</v>
      </c>
      <c r="C38" s="21">
        <v>2020</v>
      </c>
      <c r="D38" s="31" t="s">
        <v>563</v>
      </c>
      <c r="E38" s="29" t="s">
        <v>565</v>
      </c>
      <c r="F38" s="23">
        <v>43901</v>
      </c>
      <c r="G38" s="26" t="s">
        <v>567</v>
      </c>
      <c r="H38" s="22" t="s">
        <v>549</v>
      </c>
      <c r="I38" s="25" t="s">
        <v>554</v>
      </c>
      <c r="J38" s="32" t="s">
        <v>551</v>
      </c>
      <c r="K38" s="8" t="s">
        <v>305</v>
      </c>
      <c r="L38" s="25" t="s">
        <v>552</v>
      </c>
      <c r="M38" s="26">
        <v>1</v>
      </c>
      <c r="N38" s="26" t="s">
        <v>293</v>
      </c>
      <c r="O38" s="26" t="s">
        <v>569</v>
      </c>
      <c r="P38" s="26" t="s">
        <v>553</v>
      </c>
      <c r="Q38" s="58">
        <v>43908</v>
      </c>
      <c r="R38" s="58">
        <v>43980</v>
      </c>
      <c r="S38" s="57">
        <v>44081</v>
      </c>
      <c r="T38" s="7" t="s">
        <v>390</v>
      </c>
      <c r="U38" s="71" t="s">
        <v>1217</v>
      </c>
      <c r="V38" s="28" t="s">
        <v>391</v>
      </c>
      <c r="W38" s="26">
        <v>0</v>
      </c>
      <c r="X38" s="26">
        <v>0</v>
      </c>
      <c r="Y38" s="6"/>
    </row>
    <row r="39" spans="1:25" ht="12" customHeight="1" x14ac:dyDescent="0.2">
      <c r="A39" s="19" t="s">
        <v>604</v>
      </c>
      <c r="B39" s="20">
        <v>1</v>
      </c>
      <c r="C39" s="21">
        <v>2020</v>
      </c>
      <c r="D39" s="31" t="s">
        <v>580</v>
      </c>
      <c r="E39" s="29" t="s">
        <v>229</v>
      </c>
      <c r="F39" s="23">
        <v>43921</v>
      </c>
      <c r="G39" s="26" t="s">
        <v>581</v>
      </c>
      <c r="H39" s="22" t="s">
        <v>582</v>
      </c>
      <c r="I39" s="25" t="s">
        <v>583</v>
      </c>
      <c r="J39" s="32" t="s">
        <v>584</v>
      </c>
      <c r="K39" s="8" t="s">
        <v>298</v>
      </c>
      <c r="L39" s="25" t="s">
        <v>585</v>
      </c>
      <c r="M39" s="26">
        <v>1</v>
      </c>
      <c r="N39" s="26" t="s">
        <v>608</v>
      </c>
      <c r="O39" s="41" t="s">
        <v>615</v>
      </c>
      <c r="P39" s="26" t="s">
        <v>586</v>
      </c>
      <c r="Q39" s="58">
        <v>43917</v>
      </c>
      <c r="R39" s="58">
        <v>44073</v>
      </c>
      <c r="S39" s="58">
        <v>44076</v>
      </c>
      <c r="T39" s="28" t="s">
        <v>732</v>
      </c>
      <c r="U39" s="28" t="s">
        <v>1149</v>
      </c>
      <c r="V39" s="28" t="s">
        <v>542</v>
      </c>
      <c r="W39" s="26">
        <v>0</v>
      </c>
      <c r="X39" s="26">
        <v>0</v>
      </c>
      <c r="Y39" s="6"/>
    </row>
    <row r="40" spans="1:25" ht="12" customHeight="1" x14ac:dyDescent="0.2">
      <c r="A40" s="19" t="s">
        <v>605</v>
      </c>
      <c r="B40" s="20">
        <v>1</v>
      </c>
      <c r="C40" s="21">
        <v>2020</v>
      </c>
      <c r="D40" s="31" t="s">
        <v>580</v>
      </c>
      <c r="E40" s="29" t="s">
        <v>229</v>
      </c>
      <c r="F40" s="23">
        <v>43921</v>
      </c>
      <c r="G40" s="26" t="s">
        <v>587</v>
      </c>
      <c r="H40" s="22" t="s">
        <v>588</v>
      </c>
      <c r="I40" s="25" t="s">
        <v>589</v>
      </c>
      <c r="J40" s="32" t="s">
        <v>590</v>
      </c>
      <c r="K40" s="8" t="s">
        <v>305</v>
      </c>
      <c r="L40" s="25" t="s">
        <v>591</v>
      </c>
      <c r="M40" s="101">
        <v>0.9</v>
      </c>
      <c r="N40" s="26" t="s">
        <v>608</v>
      </c>
      <c r="O40" s="41" t="s">
        <v>615</v>
      </c>
      <c r="P40" s="26" t="s">
        <v>592</v>
      </c>
      <c r="Q40" s="58">
        <v>43917</v>
      </c>
      <c r="R40" s="58">
        <v>44104</v>
      </c>
      <c r="S40" s="58"/>
      <c r="T40" s="28"/>
      <c r="U40" s="28"/>
      <c r="V40" s="28" t="s">
        <v>391</v>
      </c>
      <c r="W40" s="26">
        <v>0</v>
      </c>
      <c r="X40" s="26">
        <v>0</v>
      </c>
      <c r="Y40" s="6"/>
    </row>
    <row r="41" spans="1:25" ht="12" customHeight="1" x14ac:dyDescent="0.2">
      <c r="A41" s="19" t="s">
        <v>606</v>
      </c>
      <c r="B41" s="20">
        <v>1</v>
      </c>
      <c r="C41" s="21">
        <v>2020</v>
      </c>
      <c r="D41" s="31" t="s">
        <v>580</v>
      </c>
      <c r="E41" s="29" t="s">
        <v>229</v>
      </c>
      <c r="F41" s="23">
        <v>43921</v>
      </c>
      <c r="G41" s="26" t="s">
        <v>593</v>
      </c>
      <c r="H41" s="22" t="s">
        <v>594</v>
      </c>
      <c r="I41" s="25" t="s">
        <v>595</v>
      </c>
      <c r="J41" s="32" t="s">
        <v>596</v>
      </c>
      <c r="K41" s="8" t="s">
        <v>305</v>
      </c>
      <c r="L41" s="25" t="s">
        <v>597</v>
      </c>
      <c r="M41" s="26">
        <v>1</v>
      </c>
      <c r="N41" s="26" t="s">
        <v>608</v>
      </c>
      <c r="O41" s="41" t="s">
        <v>615</v>
      </c>
      <c r="P41" s="26" t="s">
        <v>592</v>
      </c>
      <c r="Q41" s="58">
        <v>43917</v>
      </c>
      <c r="R41" s="58">
        <v>44195</v>
      </c>
      <c r="S41" s="58"/>
      <c r="T41" s="28"/>
      <c r="U41" s="28"/>
      <c r="V41" s="28" t="s">
        <v>391</v>
      </c>
      <c r="W41" s="26">
        <v>0</v>
      </c>
      <c r="X41" s="26">
        <v>0</v>
      </c>
      <c r="Y41" s="6"/>
    </row>
    <row r="42" spans="1:25" ht="12" customHeight="1" x14ac:dyDescent="0.2">
      <c r="A42" s="19" t="s">
        <v>607</v>
      </c>
      <c r="B42" s="20">
        <v>1</v>
      </c>
      <c r="C42" s="21">
        <v>2020</v>
      </c>
      <c r="D42" s="31" t="s">
        <v>580</v>
      </c>
      <c r="E42" s="29" t="s">
        <v>598</v>
      </c>
      <c r="F42" s="23">
        <v>43921</v>
      </c>
      <c r="G42" s="26" t="s">
        <v>599</v>
      </c>
      <c r="H42" s="22" t="s">
        <v>600</v>
      </c>
      <c r="I42" s="25" t="s">
        <v>601</v>
      </c>
      <c r="J42" s="32" t="s">
        <v>602</v>
      </c>
      <c r="K42" s="8" t="s">
        <v>305</v>
      </c>
      <c r="L42" s="25" t="s">
        <v>603</v>
      </c>
      <c r="M42" s="26">
        <v>1</v>
      </c>
      <c r="N42" s="26" t="s">
        <v>608</v>
      </c>
      <c r="O42" s="41" t="s">
        <v>615</v>
      </c>
      <c r="P42" s="26" t="s">
        <v>592</v>
      </c>
      <c r="Q42" s="58">
        <v>43917</v>
      </c>
      <c r="R42" s="58">
        <v>44104</v>
      </c>
      <c r="S42" s="58"/>
      <c r="T42" s="28"/>
      <c r="U42" s="28"/>
      <c r="V42" s="28" t="s">
        <v>391</v>
      </c>
      <c r="W42" s="26">
        <v>0</v>
      </c>
      <c r="X42" s="26">
        <v>0</v>
      </c>
      <c r="Y42" s="6"/>
    </row>
    <row r="43" spans="1:25" ht="12" customHeight="1" x14ac:dyDescent="0.2">
      <c r="A43" s="19" t="s">
        <v>658</v>
      </c>
      <c r="B43" s="20">
        <v>1</v>
      </c>
      <c r="C43" s="21">
        <v>2020</v>
      </c>
      <c r="D43" s="31" t="s">
        <v>657</v>
      </c>
      <c r="E43" s="29" t="s">
        <v>663</v>
      </c>
      <c r="F43" s="23">
        <v>43934</v>
      </c>
      <c r="G43" s="26" t="s">
        <v>626</v>
      </c>
      <c r="H43" s="22" t="s">
        <v>627</v>
      </c>
      <c r="I43" s="25" t="s">
        <v>628</v>
      </c>
      <c r="J43" s="32" t="s">
        <v>629</v>
      </c>
      <c r="K43" s="8" t="s">
        <v>305</v>
      </c>
      <c r="L43" s="25" t="s">
        <v>630</v>
      </c>
      <c r="M43" s="26">
        <v>1</v>
      </c>
      <c r="N43" s="26" t="s">
        <v>608</v>
      </c>
      <c r="O43" s="26" t="s">
        <v>664</v>
      </c>
      <c r="P43" s="41" t="s">
        <v>631</v>
      </c>
      <c r="Q43" s="58">
        <v>43955</v>
      </c>
      <c r="R43" s="58">
        <v>44104</v>
      </c>
      <c r="S43" s="58"/>
      <c r="T43" s="28"/>
      <c r="U43" s="28"/>
      <c r="V43" s="28" t="s">
        <v>391</v>
      </c>
      <c r="W43" s="26">
        <v>0</v>
      </c>
      <c r="X43" s="26">
        <v>0</v>
      </c>
      <c r="Y43" s="6"/>
    </row>
    <row r="44" spans="1:25" ht="12" customHeight="1" x14ac:dyDescent="0.2">
      <c r="A44" s="19" t="s">
        <v>658</v>
      </c>
      <c r="B44" s="20">
        <v>2</v>
      </c>
      <c r="C44" s="21">
        <v>2020</v>
      </c>
      <c r="D44" s="31" t="s">
        <v>657</v>
      </c>
      <c r="E44" s="29" t="s">
        <v>663</v>
      </c>
      <c r="F44" s="23">
        <v>43934</v>
      </c>
      <c r="G44" s="26" t="s">
        <v>626</v>
      </c>
      <c r="H44" s="22" t="s">
        <v>627</v>
      </c>
      <c r="I44" s="25" t="s">
        <v>628</v>
      </c>
      <c r="J44" s="32" t="s">
        <v>632</v>
      </c>
      <c r="K44" s="8" t="s">
        <v>305</v>
      </c>
      <c r="L44" s="25" t="s">
        <v>633</v>
      </c>
      <c r="M44" s="26">
        <v>1</v>
      </c>
      <c r="N44" s="26" t="s">
        <v>608</v>
      </c>
      <c r="O44" s="26" t="s">
        <v>664</v>
      </c>
      <c r="P44" s="41" t="s">
        <v>631</v>
      </c>
      <c r="Q44" s="58">
        <v>44180</v>
      </c>
      <c r="R44" s="58">
        <v>44196</v>
      </c>
      <c r="S44" s="58"/>
      <c r="T44" s="28"/>
      <c r="U44" s="28"/>
      <c r="V44" s="28" t="s">
        <v>391</v>
      </c>
      <c r="W44" s="26">
        <v>0</v>
      </c>
      <c r="X44" s="26">
        <v>0</v>
      </c>
      <c r="Y44" s="6"/>
    </row>
    <row r="45" spans="1:25" ht="12" customHeight="1" x14ac:dyDescent="0.2">
      <c r="A45" s="19" t="s">
        <v>659</v>
      </c>
      <c r="B45" s="20">
        <v>2</v>
      </c>
      <c r="C45" s="21">
        <v>2020</v>
      </c>
      <c r="D45" s="31" t="s">
        <v>657</v>
      </c>
      <c r="E45" s="29" t="s">
        <v>663</v>
      </c>
      <c r="F45" s="23">
        <v>43934</v>
      </c>
      <c r="G45" s="26" t="s">
        <v>634</v>
      </c>
      <c r="H45" s="22" t="s">
        <v>627</v>
      </c>
      <c r="I45" s="25" t="s">
        <v>635</v>
      </c>
      <c r="J45" s="32" t="s">
        <v>639</v>
      </c>
      <c r="K45" s="8" t="s">
        <v>305</v>
      </c>
      <c r="L45" s="25" t="s">
        <v>640</v>
      </c>
      <c r="M45" s="26">
        <v>2</v>
      </c>
      <c r="N45" s="26" t="s">
        <v>608</v>
      </c>
      <c r="O45" s="26" t="s">
        <v>664</v>
      </c>
      <c r="P45" s="41" t="s">
        <v>631</v>
      </c>
      <c r="Q45" s="58">
        <v>44104</v>
      </c>
      <c r="R45" s="58">
        <v>44196</v>
      </c>
      <c r="S45" s="58"/>
      <c r="T45" s="28"/>
      <c r="U45" s="28"/>
      <c r="V45" s="28" t="s">
        <v>391</v>
      </c>
      <c r="W45" s="26">
        <v>0</v>
      </c>
      <c r="X45" s="26">
        <v>0</v>
      </c>
      <c r="Y45" s="6"/>
    </row>
    <row r="46" spans="1:25" ht="12" customHeight="1" x14ac:dyDescent="0.2">
      <c r="A46" s="19" t="s">
        <v>661</v>
      </c>
      <c r="B46" s="20">
        <v>2</v>
      </c>
      <c r="C46" s="21">
        <v>2020</v>
      </c>
      <c r="D46" s="31" t="s">
        <v>657</v>
      </c>
      <c r="E46" s="29" t="s">
        <v>663</v>
      </c>
      <c r="F46" s="23">
        <v>43934</v>
      </c>
      <c r="G46" s="26" t="s">
        <v>645</v>
      </c>
      <c r="H46" s="22" t="s">
        <v>627</v>
      </c>
      <c r="I46" s="25" t="s">
        <v>646</v>
      </c>
      <c r="J46" s="32" t="s">
        <v>649</v>
      </c>
      <c r="K46" s="8" t="s">
        <v>305</v>
      </c>
      <c r="L46" s="25" t="s">
        <v>650</v>
      </c>
      <c r="M46" s="26">
        <v>1</v>
      </c>
      <c r="N46" s="26" t="s">
        <v>608</v>
      </c>
      <c r="O46" s="26" t="s">
        <v>664</v>
      </c>
      <c r="P46" s="41" t="s">
        <v>631</v>
      </c>
      <c r="Q46" s="58">
        <v>43959</v>
      </c>
      <c r="R46" s="58">
        <v>44196</v>
      </c>
      <c r="S46" s="58"/>
      <c r="T46" s="28"/>
      <c r="U46" s="28"/>
      <c r="V46" s="28" t="s">
        <v>391</v>
      </c>
      <c r="W46" s="26">
        <v>0</v>
      </c>
      <c r="X46" s="26">
        <v>0</v>
      </c>
      <c r="Y46" s="6"/>
    </row>
    <row r="47" spans="1:25" ht="12" customHeight="1" x14ac:dyDescent="0.2">
      <c r="A47" s="19" t="s">
        <v>662</v>
      </c>
      <c r="B47" s="20">
        <v>2</v>
      </c>
      <c r="C47" s="21">
        <v>2020</v>
      </c>
      <c r="D47" s="31" t="s">
        <v>657</v>
      </c>
      <c r="E47" s="29" t="s">
        <v>663</v>
      </c>
      <c r="F47" s="23">
        <v>43934</v>
      </c>
      <c r="G47" s="26" t="s">
        <v>651</v>
      </c>
      <c r="H47" s="22" t="s">
        <v>627</v>
      </c>
      <c r="I47" s="25" t="s">
        <v>652</v>
      </c>
      <c r="J47" s="32" t="s">
        <v>655</v>
      </c>
      <c r="K47" s="8" t="s">
        <v>305</v>
      </c>
      <c r="L47" s="25" t="s">
        <v>656</v>
      </c>
      <c r="M47" s="26">
        <v>1</v>
      </c>
      <c r="N47" s="26" t="s">
        <v>608</v>
      </c>
      <c r="O47" s="26" t="s">
        <v>664</v>
      </c>
      <c r="P47" s="41" t="s">
        <v>631</v>
      </c>
      <c r="Q47" s="58">
        <v>43969</v>
      </c>
      <c r="R47" s="58">
        <v>44196</v>
      </c>
      <c r="S47" s="58"/>
      <c r="T47" s="28"/>
      <c r="U47" s="28"/>
      <c r="V47" s="28" t="s">
        <v>391</v>
      </c>
      <c r="W47" s="26">
        <v>0</v>
      </c>
      <c r="X47" s="26">
        <v>0</v>
      </c>
      <c r="Y47" s="6"/>
    </row>
    <row r="48" spans="1:25" ht="12" customHeight="1" x14ac:dyDescent="0.2">
      <c r="A48" s="19" t="s">
        <v>707</v>
      </c>
      <c r="B48" s="20">
        <v>1</v>
      </c>
      <c r="C48" s="21">
        <v>2020</v>
      </c>
      <c r="D48" s="32" t="s">
        <v>898</v>
      </c>
      <c r="E48" s="29" t="s">
        <v>1095</v>
      </c>
      <c r="F48" s="23">
        <v>43948</v>
      </c>
      <c r="G48" s="26" t="s">
        <v>676</v>
      </c>
      <c r="H48" s="22" t="s">
        <v>677</v>
      </c>
      <c r="I48" s="25" t="s">
        <v>678</v>
      </c>
      <c r="J48" s="32" t="s">
        <v>679</v>
      </c>
      <c r="K48" s="8" t="s">
        <v>305</v>
      </c>
      <c r="L48" s="25" t="s">
        <v>680</v>
      </c>
      <c r="M48" s="26">
        <v>2</v>
      </c>
      <c r="N48" s="26" t="s">
        <v>710</v>
      </c>
      <c r="O48" s="26" t="s">
        <v>710</v>
      </c>
      <c r="P48" s="26" t="s">
        <v>681</v>
      </c>
      <c r="Q48" s="58">
        <v>43957</v>
      </c>
      <c r="R48" s="58">
        <v>44167</v>
      </c>
      <c r="S48" s="58">
        <v>44053</v>
      </c>
      <c r="T48" s="28" t="s">
        <v>394</v>
      </c>
      <c r="U48" s="28" t="s">
        <v>1119</v>
      </c>
      <c r="V48" s="28" t="s">
        <v>391</v>
      </c>
      <c r="W48" s="26">
        <v>0</v>
      </c>
      <c r="X48" s="26">
        <v>0</v>
      </c>
      <c r="Y48" s="6"/>
    </row>
    <row r="49" spans="1:25" ht="12" customHeight="1" x14ac:dyDescent="0.2">
      <c r="A49" s="19" t="s">
        <v>707</v>
      </c>
      <c r="B49" s="20">
        <v>2</v>
      </c>
      <c r="C49" s="21">
        <v>2020</v>
      </c>
      <c r="D49" s="32" t="s">
        <v>898</v>
      </c>
      <c r="E49" s="29" t="s">
        <v>1095</v>
      </c>
      <c r="F49" s="23">
        <v>43948</v>
      </c>
      <c r="G49" s="26" t="s">
        <v>676</v>
      </c>
      <c r="H49" s="22" t="s">
        <v>677</v>
      </c>
      <c r="I49" s="25" t="s">
        <v>678</v>
      </c>
      <c r="J49" s="32" t="s">
        <v>682</v>
      </c>
      <c r="K49" s="8" t="s">
        <v>305</v>
      </c>
      <c r="L49" s="25" t="s">
        <v>683</v>
      </c>
      <c r="M49" s="26">
        <v>2</v>
      </c>
      <c r="N49" s="26" t="s">
        <v>710</v>
      </c>
      <c r="O49" s="26" t="s">
        <v>710</v>
      </c>
      <c r="P49" s="26" t="s">
        <v>681</v>
      </c>
      <c r="Q49" s="58">
        <v>43990</v>
      </c>
      <c r="R49" s="58">
        <v>44169</v>
      </c>
      <c r="S49" s="58">
        <v>44053</v>
      </c>
      <c r="T49" s="28" t="s">
        <v>394</v>
      </c>
      <c r="U49" s="28" t="s">
        <v>1120</v>
      </c>
      <c r="V49" s="28" t="s">
        <v>391</v>
      </c>
      <c r="W49" s="26">
        <v>0</v>
      </c>
      <c r="X49" s="26">
        <v>0</v>
      </c>
      <c r="Y49" s="6"/>
    </row>
    <row r="50" spans="1:25" ht="12" customHeight="1" x14ac:dyDescent="0.2">
      <c r="A50" s="19" t="s">
        <v>707</v>
      </c>
      <c r="B50" s="20">
        <v>3</v>
      </c>
      <c r="C50" s="21">
        <v>2020</v>
      </c>
      <c r="D50" s="32" t="s">
        <v>898</v>
      </c>
      <c r="E50" s="29" t="s">
        <v>1095</v>
      </c>
      <c r="F50" s="23">
        <v>43948</v>
      </c>
      <c r="G50" s="26" t="s">
        <v>684</v>
      </c>
      <c r="H50" s="22" t="s">
        <v>685</v>
      </c>
      <c r="I50" s="25" t="s">
        <v>686</v>
      </c>
      <c r="J50" s="32" t="s">
        <v>687</v>
      </c>
      <c r="K50" s="8" t="s">
        <v>305</v>
      </c>
      <c r="L50" s="25" t="s">
        <v>688</v>
      </c>
      <c r="M50" s="26">
        <v>2</v>
      </c>
      <c r="N50" s="26" t="s">
        <v>710</v>
      </c>
      <c r="O50" s="26" t="s">
        <v>710</v>
      </c>
      <c r="P50" s="26" t="s">
        <v>681</v>
      </c>
      <c r="Q50" s="58">
        <v>43957</v>
      </c>
      <c r="R50" s="58">
        <v>44167</v>
      </c>
      <c r="S50" s="58">
        <v>44053</v>
      </c>
      <c r="T50" s="28" t="s">
        <v>394</v>
      </c>
      <c r="U50" s="28" t="s">
        <v>1121</v>
      </c>
      <c r="V50" s="28" t="s">
        <v>391</v>
      </c>
      <c r="W50" s="26">
        <v>0</v>
      </c>
      <c r="X50" s="26">
        <v>0</v>
      </c>
      <c r="Y50" s="6"/>
    </row>
    <row r="51" spans="1:25" ht="12" customHeight="1" x14ac:dyDescent="0.2">
      <c r="A51" s="19" t="s">
        <v>707</v>
      </c>
      <c r="B51" s="20">
        <v>4</v>
      </c>
      <c r="C51" s="21">
        <v>2020</v>
      </c>
      <c r="D51" s="32" t="s">
        <v>898</v>
      </c>
      <c r="E51" s="29" t="s">
        <v>1095</v>
      </c>
      <c r="F51" s="23">
        <v>43948</v>
      </c>
      <c r="G51" s="26" t="s">
        <v>684</v>
      </c>
      <c r="H51" s="22" t="s">
        <v>685</v>
      </c>
      <c r="I51" s="25" t="s">
        <v>686</v>
      </c>
      <c r="J51" s="32" t="s">
        <v>689</v>
      </c>
      <c r="K51" s="8" t="s">
        <v>305</v>
      </c>
      <c r="L51" s="25" t="s">
        <v>690</v>
      </c>
      <c r="M51" s="26">
        <v>2</v>
      </c>
      <c r="N51" s="26" t="s">
        <v>710</v>
      </c>
      <c r="O51" s="26" t="s">
        <v>710</v>
      </c>
      <c r="P51" s="26" t="s">
        <v>681</v>
      </c>
      <c r="Q51" s="58">
        <v>43990</v>
      </c>
      <c r="R51" s="58">
        <v>44169</v>
      </c>
      <c r="S51" s="58">
        <v>44053</v>
      </c>
      <c r="T51" s="28" t="s">
        <v>394</v>
      </c>
      <c r="U51" s="28" t="s">
        <v>1122</v>
      </c>
      <c r="V51" s="28" t="s">
        <v>391</v>
      </c>
      <c r="W51" s="26">
        <v>0</v>
      </c>
      <c r="X51" s="26">
        <v>0</v>
      </c>
      <c r="Y51" s="6"/>
    </row>
    <row r="52" spans="1:25" ht="12" customHeight="1" x14ac:dyDescent="0.2">
      <c r="A52" s="19" t="s">
        <v>709</v>
      </c>
      <c r="B52" s="20">
        <v>1</v>
      </c>
      <c r="C52" s="21">
        <v>2020</v>
      </c>
      <c r="D52" s="32" t="s">
        <v>706</v>
      </c>
      <c r="E52" s="29" t="s">
        <v>1095</v>
      </c>
      <c r="F52" s="23">
        <v>43948</v>
      </c>
      <c r="G52" s="26" t="s">
        <v>697</v>
      </c>
      <c r="H52" s="22" t="s">
        <v>698</v>
      </c>
      <c r="I52" s="25" t="s">
        <v>699</v>
      </c>
      <c r="J52" s="32" t="s">
        <v>700</v>
      </c>
      <c r="K52" s="8" t="s">
        <v>305</v>
      </c>
      <c r="L52" s="25" t="s">
        <v>701</v>
      </c>
      <c r="M52" s="26">
        <v>2</v>
      </c>
      <c r="N52" s="41" t="s">
        <v>712</v>
      </c>
      <c r="O52" s="41" t="s">
        <v>711</v>
      </c>
      <c r="P52" s="26" t="s">
        <v>702</v>
      </c>
      <c r="Q52" s="58">
        <v>43966</v>
      </c>
      <c r="R52" s="58">
        <v>44180</v>
      </c>
      <c r="S52" s="58"/>
      <c r="T52" s="28"/>
      <c r="U52" s="28"/>
      <c r="V52" s="28" t="s">
        <v>391</v>
      </c>
      <c r="W52" s="26">
        <v>0</v>
      </c>
      <c r="X52" s="26">
        <v>0</v>
      </c>
      <c r="Y52" s="6"/>
    </row>
    <row r="53" spans="1:25" ht="12" customHeight="1" x14ac:dyDescent="0.2">
      <c r="A53" s="19" t="s">
        <v>709</v>
      </c>
      <c r="B53" s="20">
        <v>2</v>
      </c>
      <c r="C53" s="21">
        <v>2020</v>
      </c>
      <c r="D53" s="32" t="s">
        <v>706</v>
      </c>
      <c r="E53" s="29" t="s">
        <v>1095</v>
      </c>
      <c r="F53" s="23">
        <v>43948</v>
      </c>
      <c r="G53" s="26" t="s">
        <v>697</v>
      </c>
      <c r="H53" s="22" t="s">
        <v>698</v>
      </c>
      <c r="I53" s="25" t="s">
        <v>699</v>
      </c>
      <c r="J53" s="32" t="s">
        <v>703</v>
      </c>
      <c r="K53" s="8" t="s">
        <v>305</v>
      </c>
      <c r="L53" s="25" t="s">
        <v>704</v>
      </c>
      <c r="M53" s="26">
        <v>1</v>
      </c>
      <c r="N53" s="41" t="s">
        <v>712</v>
      </c>
      <c r="O53" s="41" t="s">
        <v>711</v>
      </c>
      <c r="P53" s="26" t="s">
        <v>702</v>
      </c>
      <c r="Q53" s="58">
        <v>43983</v>
      </c>
      <c r="R53" s="58">
        <v>44136</v>
      </c>
      <c r="S53" s="58"/>
      <c r="T53" s="28"/>
      <c r="U53" s="28"/>
      <c r="V53" s="28" t="s">
        <v>391</v>
      </c>
      <c r="W53" s="26">
        <v>0</v>
      </c>
      <c r="X53" s="26">
        <v>0</v>
      </c>
      <c r="Y53" s="6"/>
    </row>
    <row r="54" spans="1:25" ht="12" customHeight="1" x14ac:dyDescent="0.2">
      <c r="A54" s="19" t="s">
        <v>728</v>
      </c>
      <c r="B54" s="20">
        <v>2</v>
      </c>
      <c r="C54" s="21">
        <v>2020</v>
      </c>
      <c r="D54" s="32" t="s">
        <v>726</v>
      </c>
      <c r="E54" s="29" t="s">
        <v>229</v>
      </c>
      <c r="F54" s="23">
        <v>43971</v>
      </c>
      <c r="G54" s="26" t="s">
        <v>713</v>
      </c>
      <c r="H54" s="22" t="s">
        <v>714</v>
      </c>
      <c r="I54" s="25" t="s">
        <v>715</v>
      </c>
      <c r="J54" s="32" t="s">
        <v>719</v>
      </c>
      <c r="K54" s="8" t="s">
        <v>527</v>
      </c>
      <c r="L54" s="25" t="s">
        <v>720</v>
      </c>
      <c r="M54" s="26">
        <v>1</v>
      </c>
      <c r="N54" s="41" t="s">
        <v>730</v>
      </c>
      <c r="O54" s="41" t="s">
        <v>730</v>
      </c>
      <c r="P54" s="41" t="s">
        <v>718</v>
      </c>
      <c r="Q54" s="58">
        <v>43983</v>
      </c>
      <c r="R54" s="58">
        <v>44042</v>
      </c>
      <c r="S54" s="58">
        <v>44067</v>
      </c>
      <c r="T54" s="28" t="s">
        <v>1131</v>
      </c>
      <c r="U54" s="28" t="s">
        <v>1146</v>
      </c>
      <c r="V54" s="28" t="s">
        <v>542</v>
      </c>
      <c r="W54" s="26">
        <v>0</v>
      </c>
      <c r="X54" s="26">
        <v>0</v>
      </c>
      <c r="Y54" s="6"/>
    </row>
    <row r="55" spans="1:25" ht="12" customHeight="1" x14ac:dyDescent="0.2">
      <c r="A55" s="19" t="s">
        <v>729</v>
      </c>
      <c r="B55" s="20">
        <v>1</v>
      </c>
      <c r="C55" s="21">
        <v>2020</v>
      </c>
      <c r="D55" s="32" t="s">
        <v>726</v>
      </c>
      <c r="E55" s="29" t="s">
        <v>727</v>
      </c>
      <c r="F55" s="23">
        <v>43971</v>
      </c>
      <c r="G55" s="26" t="s">
        <v>721</v>
      </c>
      <c r="H55" s="22" t="s">
        <v>722</v>
      </c>
      <c r="I55" s="25" t="s">
        <v>723</v>
      </c>
      <c r="J55" s="32" t="s">
        <v>724</v>
      </c>
      <c r="K55" s="8" t="s">
        <v>527</v>
      </c>
      <c r="L55" s="25" t="s">
        <v>725</v>
      </c>
      <c r="M55" s="26">
        <v>3</v>
      </c>
      <c r="N55" s="41" t="s">
        <v>730</v>
      </c>
      <c r="O55" s="41" t="s">
        <v>730</v>
      </c>
      <c r="P55" s="41" t="s">
        <v>718</v>
      </c>
      <c r="Q55" s="58">
        <v>43983</v>
      </c>
      <c r="R55" s="58">
        <v>44196</v>
      </c>
      <c r="S55" s="58">
        <v>44027</v>
      </c>
      <c r="T55" s="28" t="s">
        <v>1131</v>
      </c>
      <c r="U55" s="28" t="s">
        <v>1134</v>
      </c>
      <c r="V55" s="28" t="s">
        <v>391</v>
      </c>
      <c r="W55" s="26">
        <v>0</v>
      </c>
      <c r="X55" s="26">
        <v>0</v>
      </c>
      <c r="Y55" s="6"/>
    </row>
    <row r="56" spans="1:25" ht="12" customHeight="1" x14ac:dyDescent="0.2">
      <c r="A56" s="19" t="s">
        <v>744</v>
      </c>
      <c r="B56" s="20">
        <v>1</v>
      </c>
      <c r="C56" s="21">
        <v>2020</v>
      </c>
      <c r="D56" s="32" t="s">
        <v>745</v>
      </c>
      <c r="E56" s="29" t="s">
        <v>1095</v>
      </c>
      <c r="F56" s="23">
        <v>43948</v>
      </c>
      <c r="G56" s="26" t="s">
        <v>734</v>
      </c>
      <c r="H56" s="22" t="s">
        <v>735</v>
      </c>
      <c r="I56" s="25" t="s">
        <v>736</v>
      </c>
      <c r="J56" s="32" t="s">
        <v>737</v>
      </c>
      <c r="K56" s="8" t="s">
        <v>305</v>
      </c>
      <c r="L56" s="25" t="s">
        <v>738</v>
      </c>
      <c r="M56" s="26">
        <v>1</v>
      </c>
      <c r="N56" s="25" t="s">
        <v>277</v>
      </c>
      <c r="O56" s="41" t="s">
        <v>746</v>
      </c>
      <c r="P56" s="41" t="s">
        <v>739</v>
      </c>
      <c r="Q56" s="58">
        <v>43991</v>
      </c>
      <c r="R56" s="58">
        <v>44073</v>
      </c>
      <c r="S56" s="58">
        <v>44081</v>
      </c>
      <c r="T56" s="28" t="s">
        <v>1176</v>
      </c>
      <c r="U56" s="28" t="s">
        <v>1181</v>
      </c>
      <c r="V56" s="28" t="s">
        <v>542</v>
      </c>
      <c r="W56" s="26">
        <v>0</v>
      </c>
      <c r="X56" s="26">
        <v>0</v>
      </c>
      <c r="Y56" s="6"/>
    </row>
    <row r="57" spans="1:25" ht="12" customHeight="1" x14ac:dyDescent="0.2">
      <c r="A57" s="19" t="s">
        <v>744</v>
      </c>
      <c r="B57" s="20">
        <v>2</v>
      </c>
      <c r="C57" s="21">
        <v>2020</v>
      </c>
      <c r="D57" s="32" t="s">
        <v>745</v>
      </c>
      <c r="E57" s="29" t="s">
        <v>1095</v>
      </c>
      <c r="F57" s="23">
        <v>43948</v>
      </c>
      <c r="G57" s="26" t="s">
        <v>734</v>
      </c>
      <c r="H57" s="22" t="s">
        <v>735</v>
      </c>
      <c r="I57" s="25" t="s">
        <v>736</v>
      </c>
      <c r="J57" s="32" t="s">
        <v>740</v>
      </c>
      <c r="K57" s="8" t="s">
        <v>305</v>
      </c>
      <c r="L57" s="25" t="s">
        <v>741</v>
      </c>
      <c r="M57" s="26">
        <v>1</v>
      </c>
      <c r="N57" s="25" t="s">
        <v>277</v>
      </c>
      <c r="O57" s="41" t="s">
        <v>746</v>
      </c>
      <c r="P57" s="41" t="s">
        <v>739</v>
      </c>
      <c r="Q57" s="58">
        <v>43991</v>
      </c>
      <c r="R57" s="58">
        <v>44104</v>
      </c>
      <c r="S57" s="58">
        <v>44081</v>
      </c>
      <c r="T57" s="28" t="s">
        <v>1176</v>
      </c>
      <c r="U57" s="28" t="s">
        <v>1182</v>
      </c>
      <c r="V57" s="28" t="s">
        <v>542</v>
      </c>
      <c r="W57" s="26">
        <v>0</v>
      </c>
      <c r="X57" s="26">
        <v>0</v>
      </c>
      <c r="Y57" s="6"/>
    </row>
    <row r="58" spans="1:25" ht="12" customHeight="1" x14ac:dyDescent="0.2">
      <c r="A58" s="19" t="s">
        <v>744</v>
      </c>
      <c r="B58" s="20">
        <v>3</v>
      </c>
      <c r="C58" s="21">
        <v>2020</v>
      </c>
      <c r="D58" s="32" t="s">
        <v>745</v>
      </c>
      <c r="E58" s="29" t="s">
        <v>1095</v>
      </c>
      <c r="F58" s="23">
        <v>43948</v>
      </c>
      <c r="G58" s="26" t="s">
        <v>734</v>
      </c>
      <c r="H58" s="22" t="s">
        <v>735</v>
      </c>
      <c r="I58" s="25" t="s">
        <v>736</v>
      </c>
      <c r="J58" s="32" t="s">
        <v>742</v>
      </c>
      <c r="K58" s="8" t="s">
        <v>305</v>
      </c>
      <c r="L58" s="25" t="s">
        <v>743</v>
      </c>
      <c r="M58" s="26">
        <v>2</v>
      </c>
      <c r="N58" s="25" t="s">
        <v>277</v>
      </c>
      <c r="O58" s="41" t="s">
        <v>746</v>
      </c>
      <c r="P58" s="41" t="s">
        <v>739</v>
      </c>
      <c r="Q58" s="58">
        <v>44013</v>
      </c>
      <c r="R58" s="58">
        <v>44211</v>
      </c>
      <c r="S58" s="58">
        <v>44081</v>
      </c>
      <c r="T58" s="28" t="s">
        <v>1176</v>
      </c>
      <c r="U58" s="28" t="s">
        <v>1183</v>
      </c>
      <c r="V58" s="28" t="s">
        <v>391</v>
      </c>
      <c r="W58" s="26">
        <v>0</v>
      </c>
      <c r="X58" s="26">
        <v>0</v>
      </c>
      <c r="Y58" s="6"/>
    </row>
    <row r="59" spans="1:25" ht="12" customHeight="1" x14ac:dyDescent="0.2">
      <c r="A59" s="19" t="s">
        <v>801</v>
      </c>
      <c r="B59" s="20">
        <v>1</v>
      </c>
      <c r="C59" s="21">
        <v>2020</v>
      </c>
      <c r="D59" s="32" t="s">
        <v>70</v>
      </c>
      <c r="E59" s="22" t="s">
        <v>1097</v>
      </c>
      <c r="F59" s="23">
        <v>43962</v>
      </c>
      <c r="G59" s="26" t="s">
        <v>747</v>
      </c>
      <c r="H59" s="22" t="s">
        <v>748</v>
      </c>
      <c r="I59" s="25" t="s">
        <v>749</v>
      </c>
      <c r="J59" s="32" t="s">
        <v>750</v>
      </c>
      <c r="K59" s="8" t="s">
        <v>527</v>
      </c>
      <c r="L59" s="25" t="s">
        <v>751</v>
      </c>
      <c r="M59" s="26">
        <v>2</v>
      </c>
      <c r="N59" s="25" t="s">
        <v>277</v>
      </c>
      <c r="O59" s="41" t="s">
        <v>278</v>
      </c>
      <c r="P59" s="41" t="s">
        <v>752</v>
      </c>
      <c r="Q59" s="58">
        <v>43969</v>
      </c>
      <c r="R59" s="58">
        <v>44165</v>
      </c>
      <c r="S59" s="58">
        <v>44081</v>
      </c>
      <c r="T59" s="28" t="s">
        <v>1176</v>
      </c>
      <c r="U59" s="28" t="s">
        <v>1184</v>
      </c>
      <c r="V59" s="28" t="s">
        <v>391</v>
      </c>
      <c r="W59" s="26">
        <v>0</v>
      </c>
      <c r="X59" s="26">
        <v>0</v>
      </c>
      <c r="Y59" s="6"/>
    </row>
    <row r="60" spans="1:25" ht="12" customHeight="1" x14ac:dyDescent="0.2">
      <c r="A60" s="19" t="s">
        <v>803</v>
      </c>
      <c r="B60" s="20">
        <v>1</v>
      </c>
      <c r="C60" s="21">
        <v>2020</v>
      </c>
      <c r="D60" s="32" t="s">
        <v>759</v>
      </c>
      <c r="E60" s="29" t="s">
        <v>727</v>
      </c>
      <c r="F60" s="23">
        <v>43964</v>
      </c>
      <c r="G60" s="26" t="s">
        <v>760</v>
      </c>
      <c r="H60" s="22" t="s">
        <v>761</v>
      </c>
      <c r="I60" s="25" t="s">
        <v>762</v>
      </c>
      <c r="J60" s="32" t="s">
        <v>763</v>
      </c>
      <c r="K60" s="8" t="s">
        <v>527</v>
      </c>
      <c r="L60" s="25" t="s">
        <v>764</v>
      </c>
      <c r="M60" s="26">
        <v>3</v>
      </c>
      <c r="N60" s="25" t="s">
        <v>765</v>
      </c>
      <c r="O60" s="41" t="s">
        <v>765</v>
      </c>
      <c r="P60" s="41" t="s">
        <v>766</v>
      </c>
      <c r="Q60" s="58">
        <v>44013</v>
      </c>
      <c r="R60" s="58">
        <v>44165</v>
      </c>
      <c r="S60" s="58"/>
      <c r="T60" s="28"/>
      <c r="U60" s="28"/>
      <c r="V60" s="28" t="s">
        <v>391</v>
      </c>
      <c r="W60" s="26">
        <v>0</v>
      </c>
      <c r="X60" s="26">
        <v>0</v>
      </c>
      <c r="Y60" s="6"/>
    </row>
    <row r="61" spans="1:25" ht="12" customHeight="1" x14ac:dyDescent="0.2">
      <c r="A61" s="19" t="s">
        <v>804</v>
      </c>
      <c r="B61" s="20">
        <v>1</v>
      </c>
      <c r="C61" s="21">
        <v>2020</v>
      </c>
      <c r="D61" s="32" t="s">
        <v>187</v>
      </c>
      <c r="E61" s="29" t="s">
        <v>727</v>
      </c>
      <c r="F61" s="23">
        <v>43972</v>
      </c>
      <c r="G61" s="26" t="s">
        <v>767</v>
      </c>
      <c r="H61" s="22" t="s">
        <v>218</v>
      </c>
      <c r="I61" s="25" t="s">
        <v>768</v>
      </c>
      <c r="J61" s="32" t="s">
        <v>769</v>
      </c>
      <c r="K61" s="8" t="s">
        <v>305</v>
      </c>
      <c r="L61" s="25" t="s">
        <v>770</v>
      </c>
      <c r="M61" s="26">
        <v>2</v>
      </c>
      <c r="N61" s="25" t="s">
        <v>811</v>
      </c>
      <c r="O61" s="25" t="s">
        <v>811</v>
      </c>
      <c r="P61" s="41" t="s">
        <v>771</v>
      </c>
      <c r="Q61" s="58">
        <v>44013</v>
      </c>
      <c r="R61" s="58">
        <v>44180</v>
      </c>
      <c r="S61" s="58"/>
      <c r="T61" s="28"/>
      <c r="U61" s="28"/>
      <c r="V61" s="28" t="s">
        <v>391</v>
      </c>
      <c r="W61" s="26">
        <v>0</v>
      </c>
      <c r="X61" s="26">
        <v>0</v>
      </c>
      <c r="Y61" s="6"/>
    </row>
    <row r="62" spans="1:25" ht="12" customHeight="1" x14ac:dyDescent="0.2">
      <c r="A62" s="19" t="s">
        <v>804</v>
      </c>
      <c r="B62" s="20">
        <v>2</v>
      </c>
      <c r="C62" s="21">
        <v>2020</v>
      </c>
      <c r="D62" s="32" t="s">
        <v>187</v>
      </c>
      <c r="E62" s="29" t="s">
        <v>727</v>
      </c>
      <c r="F62" s="23">
        <v>43972</v>
      </c>
      <c r="G62" s="26" t="s">
        <v>767</v>
      </c>
      <c r="H62" s="22" t="s">
        <v>218</v>
      </c>
      <c r="I62" s="25" t="s">
        <v>772</v>
      </c>
      <c r="J62" s="32" t="s">
        <v>773</v>
      </c>
      <c r="K62" s="8" t="s">
        <v>305</v>
      </c>
      <c r="L62" s="25" t="s">
        <v>774</v>
      </c>
      <c r="M62" s="26">
        <v>1</v>
      </c>
      <c r="N62" s="25" t="s">
        <v>811</v>
      </c>
      <c r="O62" s="25" t="s">
        <v>811</v>
      </c>
      <c r="P62" s="41" t="s">
        <v>771</v>
      </c>
      <c r="Q62" s="58">
        <v>44013</v>
      </c>
      <c r="R62" s="58">
        <v>44138</v>
      </c>
      <c r="S62" s="58"/>
      <c r="T62" s="28"/>
      <c r="U62" s="28"/>
      <c r="V62" s="28" t="s">
        <v>391</v>
      </c>
      <c r="W62" s="26">
        <v>0</v>
      </c>
      <c r="X62" s="26">
        <v>0</v>
      </c>
      <c r="Y62" s="6"/>
    </row>
    <row r="63" spans="1:25" ht="12" customHeight="1" x14ac:dyDescent="0.2">
      <c r="A63" s="19" t="s">
        <v>805</v>
      </c>
      <c r="B63" s="20">
        <v>1</v>
      </c>
      <c r="C63" s="21">
        <v>2020</v>
      </c>
      <c r="D63" s="32" t="s">
        <v>187</v>
      </c>
      <c r="E63" s="29" t="s">
        <v>727</v>
      </c>
      <c r="F63" s="23">
        <v>43972</v>
      </c>
      <c r="G63" s="26" t="s">
        <v>775</v>
      </c>
      <c r="H63" s="22" t="s">
        <v>218</v>
      </c>
      <c r="I63" s="25" t="s">
        <v>776</v>
      </c>
      <c r="J63" s="32" t="s">
        <v>777</v>
      </c>
      <c r="K63" s="8" t="s">
        <v>305</v>
      </c>
      <c r="L63" s="25" t="s">
        <v>778</v>
      </c>
      <c r="M63" s="26">
        <v>1</v>
      </c>
      <c r="N63" s="25" t="s">
        <v>811</v>
      </c>
      <c r="O63" s="25" t="s">
        <v>811</v>
      </c>
      <c r="P63" s="41" t="s">
        <v>771</v>
      </c>
      <c r="Q63" s="58">
        <v>43997</v>
      </c>
      <c r="R63" s="58">
        <v>44089</v>
      </c>
      <c r="S63" s="58"/>
      <c r="T63" s="28"/>
      <c r="U63" s="28"/>
      <c r="V63" s="28" t="s">
        <v>391</v>
      </c>
      <c r="W63" s="26">
        <v>0</v>
      </c>
      <c r="X63" s="26">
        <v>0</v>
      </c>
      <c r="Y63" s="6"/>
    </row>
    <row r="64" spans="1:25" ht="12" customHeight="1" x14ac:dyDescent="0.2">
      <c r="A64" s="19" t="s">
        <v>805</v>
      </c>
      <c r="B64" s="20">
        <v>2</v>
      </c>
      <c r="C64" s="21">
        <v>2020</v>
      </c>
      <c r="D64" s="32" t="s">
        <v>187</v>
      </c>
      <c r="E64" s="29" t="s">
        <v>727</v>
      </c>
      <c r="F64" s="23">
        <v>43972</v>
      </c>
      <c r="G64" s="26" t="s">
        <v>775</v>
      </c>
      <c r="H64" s="22" t="s">
        <v>218</v>
      </c>
      <c r="I64" s="25" t="s">
        <v>776</v>
      </c>
      <c r="J64" s="32" t="s">
        <v>779</v>
      </c>
      <c r="K64" s="8" t="s">
        <v>305</v>
      </c>
      <c r="L64" s="25" t="s">
        <v>780</v>
      </c>
      <c r="M64" s="26">
        <v>2</v>
      </c>
      <c r="N64" s="25" t="s">
        <v>811</v>
      </c>
      <c r="O64" s="25" t="s">
        <v>811</v>
      </c>
      <c r="P64" s="41" t="s">
        <v>771</v>
      </c>
      <c r="Q64" s="58">
        <v>44089</v>
      </c>
      <c r="R64" s="58">
        <v>44195</v>
      </c>
      <c r="S64" s="58"/>
      <c r="T64" s="28"/>
      <c r="U64" s="28"/>
      <c r="V64" s="28" t="s">
        <v>391</v>
      </c>
      <c r="W64" s="26">
        <v>0</v>
      </c>
      <c r="X64" s="26">
        <v>0</v>
      </c>
      <c r="Y64" s="6"/>
    </row>
    <row r="65" spans="1:25" ht="12" customHeight="1" x14ac:dyDescent="0.2">
      <c r="A65" s="19" t="s">
        <v>806</v>
      </c>
      <c r="B65" s="20">
        <v>1</v>
      </c>
      <c r="C65" s="21">
        <v>2020</v>
      </c>
      <c r="D65" s="32" t="s">
        <v>781</v>
      </c>
      <c r="E65" s="29" t="s">
        <v>727</v>
      </c>
      <c r="F65" s="23">
        <v>43964</v>
      </c>
      <c r="G65" s="26" t="s">
        <v>782</v>
      </c>
      <c r="H65" s="22" t="s">
        <v>73</v>
      </c>
      <c r="I65" s="25" t="s">
        <v>783</v>
      </c>
      <c r="J65" s="32" t="s">
        <v>784</v>
      </c>
      <c r="K65" s="8" t="s">
        <v>275</v>
      </c>
      <c r="L65" s="25" t="s">
        <v>785</v>
      </c>
      <c r="M65" s="26">
        <v>3</v>
      </c>
      <c r="N65" s="25" t="s">
        <v>786</v>
      </c>
      <c r="O65" s="41" t="s">
        <v>786</v>
      </c>
      <c r="P65" s="41" t="s">
        <v>787</v>
      </c>
      <c r="Q65" s="58">
        <v>44013</v>
      </c>
      <c r="R65" s="58">
        <v>44165</v>
      </c>
      <c r="S65" s="58"/>
      <c r="T65" s="28"/>
      <c r="U65" s="28"/>
      <c r="V65" s="28" t="s">
        <v>391</v>
      </c>
      <c r="W65" s="26">
        <v>0</v>
      </c>
      <c r="X65" s="26">
        <v>0</v>
      </c>
      <c r="Y65" s="6"/>
    </row>
    <row r="66" spans="1:25" ht="12" customHeight="1" x14ac:dyDescent="0.2">
      <c r="A66" s="19" t="s">
        <v>807</v>
      </c>
      <c r="B66" s="20">
        <v>1</v>
      </c>
      <c r="C66" s="21">
        <v>2020</v>
      </c>
      <c r="D66" s="32" t="s">
        <v>781</v>
      </c>
      <c r="E66" s="29" t="s">
        <v>727</v>
      </c>
      <c r="F66" s="23">
        <v>43964</v>
      </c>
      <c r="G66" s="26" t="s">
        <v>788</v>
      </c>
      <c r="H66" s="22" t="s">
        <v>73</v>
      </c>
      <c r="I66" s="25" t="s">
        <v>789</v>
      </c>
      <c r="J66" s="32" t="s">
        <v>790</v>
      </c>
      <c r="K66" s="8" t="s">
        <v>275</v>
      </c>
      <c r="L66" s="25" t="s">
        <v>791</v>
      </c>
      <c r="M66" s="26">
        <v>1</v>
      </c>
      <c r="N66" s="25" t="s">
        <v>786</v>
      </c>
      <c r="O66" s="41" t="s">
        <v>786</v>
      </c>
      <c r="P66" s="41" t="s">
        <v>787</v>
      </c>
      <c r="Q66" s="58">
        <v>44013</v>
      </c>
      <c r="R66" s="58">
        <v>44165</v>
      </c>
      <c r="S66" s="58"/>
      <c r="T66" s="28"/>
      <c r="U66" s="28"/>
      <c r="V66" s="28" t="s">
        <v>391</v>
      </c>
      <c r="W66" s="26">
        <v>0</v>
      </c>
      <c r="X66" s="26">
        <v>0</v>
      </c>
      <c r="Y66" s="6"/>
    </row>
    <row r="67" spans="1:25" ht="12" customHeight="1" x14ac:dyDescent="0.2">
      <c r="A67" s="19" t="s">
        <v>808</v>
      </c>
      <c r="B67" s="20">
        <v>1</v>
      </c>
      <c r="C67" s="21">
        <v>2020</v>
      </c>
      <c r="D67" s="32" t="s">
        <v>781</v>
      </c>
      <c r="E67" s="29" t="s">
        <v>727</v>
      </c>
      <c r="F67" s="23">
        <v>43964</v>
      </c>
      <c r="G67" s="26" t="s">
        <v>792</v>
      </c>
      <c r="H67" s="22" t="s">
        <v>101</v>
      </c>
      <c r="I67" s="25" t="s">
        <v>793</v>
      </c>
      <c r="J67" s="32" t="s">
        <v>794</v>
      </c>
      <c r="K67" s="8" t="s">
        <v>275</v>
      </c>
      <c r="L67" s="25" t="s">
        <v>795</v>
      </c>
      <c r="M67" s="26">
        <v>1</v>
      </c>
      <c r="N67" s="25" t="s">
        <v>786</v>
      </c>
      <c r="O67" s="41" t="s">
        <v>786</v>
      </c>
      <c r="P67" s="41" t="s">
        <v>787</v>
      </c>
      <c r="Q67" s="58">
        <v>44013</v>
      </c>
      <c r="R67" s="58">
        <v>44165</v>
      </c>
      <c r="S67" s="58"/>
      <c r="T67" s="28"/>
      <c r="U67" s="28"/>
      <c r="V67" s="28" t="s">
        <v>391</v>
      </c>
      <c r="W67" s="26">
        <v>0</v>
      </c>
      <c r="X67" s="26">
        <v>0</v>
      </c>
      <c r="Y67" s="6"/>
    </row>
    <row r="68" spans="1:25" ht="12" customHeight="1" x14ac:dyDescent="0.2">
      <c r="A68" s="19" t="s">
        <v>809</v>
      </c>
      <c r="B68" s="20">
        <v>1</v>
      </c>
      <c r="C68" s="21">
        <v>2020</v>
      </c>
      <c r="D68" s="32" t="s">
        <v>781</v>
      </c>
      <c r="E68" s="29" t="s">
        <v>727</v>
      </c>
      <c r="F68" s="23">
        <v>43964</v>
      </c>
      <c r="G68" s="26" t="s">
        <v>796</v>
      </c>
      <c r="H68" s="22" t="s">
        <v>101</v>
      </c>
      <c r="I68" s="25" t="s">
        <v>797</v>
      </c>
      <c r="J68" s="32" t="s">
        <v>798</v>
      </c>
      <c r="K68" s="8" t="s">
        <v>275</v>
      </c>
      <c r="L68" s="25" t="s">
        <v>310</v>
      </c>
      <c r="M68" s="26">
        <v>2</v>
      </c>
      <c r="N68" s="25" t="s">
        <v>786</v>
      </c>
      <c r="O68" s="41" t="s">
        <v>786</v>
      </c>
      <c r="P68" s="41" t="s">
        <v>787</v>
      </c>
      <c r="Q68" s="58">
        <v>44013</v>
      </c>
      <c r="R68" s="58">
        <v>44165</v>
      </c>
      <c r="S68" s="58"/>
      <c r="T68" s="28"/>
      <c r="U68" s="28"/>
      <c r="V68" s="28" t="s">
        <v>391</v>
      </c>
      <c r="W68" s="26">
        <v>0</v>
      </c>
      <c r="X68" s="26">
        <v>0</v>
      </c>
      <c r="Y68" s="6"/>
    </row>
    <row r="69" spans="1:25" ht="12" customHeight="1" x14ac:dyDescent="0.2">
      <c r="A69" s="19" t="s">
        <v>810</v>
      </c>
      <c r="B69" s="20">
        <v>1</v>
      </c>
      <c r="C69" s="21">
        <v>2020</v>
      </c>
      <c r="D69" s="32" t="s">
        <v>781</v>
      </c>
      <c r="E69" s="29" t="s">
        <v>727</v>
      </c>
      <c r="F69" s="23">
        <v>43964</v>
      </c>
      <c r="G69" s="26" t="s">
        <v>799</v>
      </c>
      <c r="H69" s="22" t="s">
        <v>101</v>
      </c>
      <c r="I69" s="25" t="s">
        <v>793</v>
      </c>
      <c r="J69" s="32" t="s">
        <v>800</v>
      </c>
      <c r="K69" s="8" t="s">
        <v>275</v>
      </c>
      <c r="L69" s="25" t="s">
        <v>795</v>
      </c>
      <c r="M69" s="26">
        <v>1</v>
      </c>
      <c r="N69" s="25" t="s">
        <v>786</v>
      </c>
      <c r="O69" s="41" t="s">
        <v>786</v>
      </c>
      <c r="P69" s="41" t="s">
        <v>787</v>
      </c>
      <c r="Q69" s="58">
        <v>44013</v>
      </c>
      <c r="R69" s="58">
        <v>44165</v>
      </c>
      <c r="S69" s="58"/>
      <c r="T69" s="28"/>
      <c r="U69" s="28"/>
      <c r="V69" s="28" t="s">
        <v>391</v>
      </c>
      <c r="W69" s="26">
        <v>0</v>
      </c>
      <c r="X69" s="26">
        <v>0</v>
      </c>
      <c r="Y69" s="6"/>
    </row>
    <row r="70" spans="1:25" ht="12" customHeight="1" x14ac:dyDescent="0.2">
      <c r="A70" s="19" t="s">
        <v>840</v>
      </c>
      <c r="B70" s="20">
        <v>1</v>
      </c>
      <c r="C70" s="21">
        <v>2020</v>
      </c>
      <c r="D70" s="32" t="s">
        <v>563</v>
      </c>
      <c r="E70" s="29" t="s">
        <v>839</v>
      </c>
      <c r="F70" s="23">
        <v>43979</v>
      </c>
      <c r="G70" s="26" t="s">
        <v>812</v>
      </c>
      <c r="H70" s="22" t="s">
        <v>813</v>
      </c>
      <c r="I70" s="25" t="s">
        <v>814</v>
      </c>
      <c r="J70" s="32" t="s">
        <v>815</v>
      </c>
      <c r="K70" s="8" t="s">
        <v>527</v>
      </c>
      <c r="L70" s="25" t="s">
        <v>816</v>
      </c>
      <c r="M70" s="26">
        <v>2</v>
      </c>
      <c r="N70" s="25" t="s">
        <v>293</v>
      </c>
      <c r="O70" s="25" t="s">
        <v>843</v>
      </c>
      <c r="P70" s="41" t="s">
        <v>817</v>
      </c>
      <c r="Q70" s="58">
        <v>43959</v>
      </c>
      <c r="R70" s="58">
        <v>44347</v>
      </c>
      <c r="S70" s="58"/>
      <c r="T70" s="28"/>
      <c r="U70" s="28"/>
      <c r="V70" s="28" t="s">
        <v>391</v>
      </c>
      <c r="W70" s="26">
        <v>0</v>
      </c>
      <c r="X70" s="26">
        <v>0</v>
      </c>
      <c r="Y70" s="6"/>
    </row>
    <row r="71" spans="1:25" ht="12" customHeight="1" x14ac:dyDescent="0.2">
      <c r="A71" s="19" t="s">
        <v>840</v>
      </c>
      <c r="B71" s="20">
        <v>2</v>
      </c>
      <c r="C71" s="21">
        <v>2020</v>
      </c>
      <c r="D71" s="32" t="s">
        <v>563</v>
      </c>
      <c r="E71" s="29" t="s">
        <v>839</v>
      </c>
      <c r="F71" s="23">
        <v>43979</v>
      </c>
      <c r="G71" s="26" t="s">
        <v>812</v>
      </c>
      <c r="H71" s="22" t="s">
        <v>813</v>
      </c>
      <c r="I71" s="25" t="s">
        <v>818</v>
      </c>
      <c r="J71" s="32" t="s">
        <v>819</v>
      </c>
      <c r="K71" s="8" t="s">
        <v>298</v>
      </c>
      <c r="L71" s="25" t="s">
        <v>820</v>
      </c>
      <c r="M71" s="26">
        <v>1</v>
      </c>
      <c r="N71" s="25" t="s">
        <v>293</v>
      </c>
      <c r="O71" s="25" t="s">
        <v>843</v>
      </c>
      <c r="P71" s="41" t="s">
        <v>817</v>
      </c>
      <c r="Q71" s="58">
        <v>43959</v>
      </c>
      <c r="R71" s="58">
        <v>44165</v>
      </c>
      <c r="S71" s="58"/>
      <c r="T71" s="28"/>
      <c r="U71" s="28"/>
      <c r="V71" s="28" t="s">
        <v>391</v>
      </c>
      <c r="W71" s="26">
        <v>0</v>
      </c>
      <c r="X71" s="26">
        <v>0</v>
      </c>
      <c r="Y71" s="6"/>
    </row>
    <row r="72" spans="1:25" ht="12" customHeight="1" x14ac:dyDescent="0.2">
      <c r="A72" s="19" t="s">
        <v>841</v>
      </c>
      <c r="B72" s="20">
        <v>1</v>
      </c>
      <c r="C72" s="21">
        <v>2020</v>
      </c>
      <c r="D72" s="32" t="s">
        <v>563</v>
      </c>
      <c r="E72" s="29" t="s">
        <v>839</v>
      </c>
      <c r="F72" s="23">
        <v>43979</v>
      </c>
      <c r="G72" s="26" t="s">
        <v>821</v>
      </c>
      <c r="H72" s="22" t="s">
        <v>822</v>
      </c>
      <c r="I72" s="25" t="s">
        <v>823</v>
      </c>
      <c r="J72" s="32" t="s">
        <v>824</v>
      </c>
      <c r="K72" s="8" t="s">
        <v>527</v>
      </c>
      <c r="L72" s="25" t="s">
        <v>825</v>
      </c>
      <c r="M72" s="26">
        <v>1</v>
      </c>
      <c r="N72" s="25" t="s">
        <v>293</v>
      </c>
      <c r="O72" s="25" t="s">
        <v>843</v>
      </c>
      <c r="P72" s="41" t="s">
        <v>826</v>
      </c>
      <c r="Q72" s="58">
        <v>43959</v>
      </c>
      <c r="R72" s="58">
        <v>44176</v>
      </c>
      <c r="S72" s="58"/>
      <c r="T72" s="28"/>
      <c r="U72" s="28"/>
      <c r="V72" s="28" t="s">
        <v>391</v>
      </c>
      <c r="W72" s="26">
        <v>0</v>
      </c>
      <c r="X72" s="26">
        <v>0</v>
      </c>
      <c r="Y72" s="6"/>
    </row>
    <row r="73" spans="1:25" ht="12" customHeight="1" x14ac:dyDescent="0.2">
      <c r="A73" s="19" t="s">
        <v>841</v>
      </c>
      <c r="B73" s="20">
        <v>2</v>
      </c>
      <c r="C73" s="21">
        <v>2020</v>
      </c>
      <c r="D73" s="32" t="s">
        <v>70</v>
      </c>
      <c r="E73" s="29" t="s">
        <v>839</v>
      </c>
      <c r="F73" s="23">
        <v>43979</v>
      </c>
      <c r="G73" s="26" t="s">
        <v>827</v>
      </c>
      <c r="H73" s="22" t="s">
        <v>828</v>
      </c>
      <c r="I73" s="25" t="s">
        <v>829</v>
      </c>
      <c r="J73" s="32" t="s">
        <v>830</v>
      </c>
      <c r="K73" s="8" t="s">
        <v>831</v>
      </c>
      <c r="L73" s="25" t="s">
        <v>832</v>
      </c>
      <c r="M73" s="26" t="s">
        <v>833</v>
      </c>
      <c r="N73" s="25" t="s">
        <v>277</v>
      </c>
      <c r="O73" s="25" t="s">
        <v>278</v>
      </c>
      <c r="P73" s="41" t="s">
        <v>834</v>
      </c>
      <c r="Q73" s="58">
        <v>43990</v>
      </c>
      <c r="R73" s="58">
        <v>44354</v>
      </c>
      <c r="S73" s="58">
        <v>44081</v>
      </c>
      <c r="T73" s="28" t="s">
        <v>1176</v>
      </c>
      <c r="U73" s="28" t="s">
        <v>1184</v>
      </c>
      <c r="V73" s="28" t="s">
        <v>391</v>
      </c>
      <c r="W73" s="26">
        <v>0</v>
      </c>
      <c r="X73" s="26">
        <v>0</v>
      </c>
      <c r="Y73" s="6"/>
    </row>
    <row r="74" spans="1:25" ht="12" customHeight="1" x14ac:dyDescent="0.2">
      <c r="A74" s="19" t="s">
        <v>842</v>
      </c>
      <c r="B74" s="20">
        <v>1</v>
      </c>
      <c r="C74" s="21">
        <v>2020</v>
      </c>
      <c r="D74" s="32" t="s">
        <v>563</v>
      </c>
      <c r="E74" s="29" t="s">
        <v>839</v>
      </c>
      <c r="F74" s="23">
        <v>43979</v>
      </c>
      <c r="G74" s="26" t="s">
        <v>835</v>
      </c>
      <c r="H74" s="22" t="s">
        <v>813</v>
      </c>
      <c r="I74" s="25" t="s">
        <v>836</v>
      </c>
      <c r="J74" s="32" t="s">
        <v>837</v>
      </c>
      <c r="K74" s="8" t="s">
        <v>298</v>
      </c>
      <c r="L74" s="25" t="s">
        <v>838</v>
      </c>
      <c r="M74" s="26">
        <v>1</v>
      </c>
      <c r="N74" s="25" t="s">
        <v>293</v>
      </c>
      <c r="O74" s="25" t="s">
        <v>843</v>
      </c>
      <c r="P74" s="41" t="s">
        <v>817</v>
      </c>
      <c r="Q74" s="58">
        <v>43959</v>
      </c>
      <c r="R74" s="58">
        <v>44165</v>
      </c>
      <c r="S74" s="58"/>
      <c r="T74" s="28"/>
      <c r="U74" s="28"/>
      <c r="V74" s="28" t="s">
        <v>391</v>
      </c>
      <c r="W74" s="26">
        <v>0</v>
      </c>
      <c r="X74" s="26">
        <v>0</v>
      </c>
      <c r="Y74" s="6"/>
    </row>
    <row r="75" spans="1:25" ht="12" customHeight="1" x14ac:dyDescent="0.2">
      <c r="A75" s="19" t="s">
        <v>870</v>
      </c>
      <c r="B75" s="20">
        <v>1</v>
      </c>
      <c r="C75" s="21">
        <v>2020</v>
      </c>
      <c r="D75" s="32" t="s">
        <v>70</v>
      </c>
      <c r="E75" s="29" t="s">
        <v>1095</v>
      </c>
      <c r="F75" s="23">
        <v>43948</v>
      </c>
      <c r="G75" s="26" t="s">
        <v>846</v>
      </c>
      <c r="H75" s="22" t="s">
        <v>735</v>
      </c>
      <c r="I75" s="25" t="s">
        <v>847</v>
      </c>
      <c r="J75" s="32" t="s">
        <v>848</v>
      </c>
      <c r="K75" s="8" t="s">
        <v>305</v>
      </c>
      <c r="L75" s="25" t="s">
        <v>849</v>
      </c>
      <c r="M75" s="26">
        <v>1</v>
      </c>
      <c r="N75" s="25" t="s">
        <v>277</v>
      </c>
      <c r="O75" s="25" t="s">
        <v>278</v>
      </c>
      <c r="P75" s="25" t="s">
        <v>850</v>
      </c>
      <c r="Q75" s="58">
        <v>44013</v>
      </c>
      <c r="R75" s="58">
        <v>44165</v>
      </c>
      <c r="S75" s="58">
        <v>44081</v>
      </c>
      <c r="T75" s="28" t="s">
        <v>1176</v>
      </c>
      <c r="U75" s="28" t="s">
        <v>1184</v>
      </c>
      <c r="V75" s="28" t="s">
        <v>391</v>
      </c>
      <c r="W75" s="26">
        <v>0</v>
      </c>
      <c r="X75" s="26">
        <v>0</v>
      </c>
      <c r="Y75" s="6"/>
    </row>
    <row r="76" spans="1:25" ht="12" customHeight="1" x14ac:dyDescent="0.2">
      <c r="A76" s="19" t="s">
        <v>870</v>
      </c>
      <c r="B76" s="20">
        <v>2</v>
      </c>
      <c r="C76" s="21">
        <v>2020</v>
      </c>
      <c r="D76" s="32" t="s">
        <v>70</v>
      </c>
      <c r="E76" s="29" t="s">
        <v>1095</v>
      </c>
      <c r="F76" s="23">
        <v>43948</v>
      </c>
      <c r="G76" s="26" t="s">
        <v>846</v>
      </c>
      <c r="H76" s="22" t="s">
        <v>735</v>
      </c>
      <c r="I76" s="25" t="s">
        <v>847</v>
      </c>
      <c r="J76" s="32" t="s">
        <v>851</v>
      </c>
      <c r="K76" s="8" t="s">
        <v>305</v>
      </c>
      <c r="L76" s="25" t="s">
        <v>852</v>
      </c>
      <c r="M76" s="26">
        <v>1</v>
      </c>
      <c r="N76" s="25" t="s">
        <v>277</v>
      </c>
      <c r="O76" s="25" t="s">
        <v>278</v>
      </c>
      <c r="P76" s="25" t="s">
        <v>850</v>
      </c>
      <c r="Q76" s="58">
        <v>44013</v>
      </c>
      <c r="R76" s="58">
        <v>44180</v>
      </c>
      <c r="S76" s="58">
        <v>44081</v>
      </c>
      <c r="T76" s="28" t="s">
        <v>1176</v>
      </c>
      <c r="U76" s="28" t="s">
        <v>1184</v>
      </c>
      <c r="V76" s="28" t="s">
        <v>391</v>
      </c>
      <c r="W76" s="26">
        <v>0</v>
      </c>
      <c r="X76" s="26">
        <v>0</v>
      </c>
      <c r="Y76" s="6"/>
    </row>
    <row r="77" spans="1:25" ht="12" customHeight="1" x14ac:dyDescent="0.2">
      <c r="A77" s="19" t="s">
        <v>871</v>
      </c>
      <c r="B77" s="20">
        <v>1</v>
      </c>
      <c r="C77" s="21">
        <v>2020</v>
      </c>
      <c r="D77" s="32" t="s">
        <v>781</v>
      </c>
      <c r="E77" s="29" t="s">
        <v>1095</v>
      </c>
      <c r="F77" s="23">
        <v>43948</v>
      </c>
      <c r="G77" s="26" t="s">
        <v>853</v>
      </c>
      <c r="H77" s="22" t="s">
        <v>735</v>
      </c>
      <c r="I77" s="25" t="s">
        <v>854</v>
      </c>
      <c r="J77" s="32" t="s">
        <v>855</v>
      </c>
      <c r="K77" s="8" t="s">
        <v>305</v>
      </c>
      <c r="L77" s="25" t="s">
        <v>856</v>
      </c>
      <c r="M77" s="26">
        <v>1</v>
      </c>
      <c r="N77" s="25" t="s">
        <v>786</v>
      </c>
      <c r="O77" s="25" t="s">
        <v>786</v>
      </c>
      <c r="P77" s="25" t="s">
        <v>787</v>
      </c>
      <c r="Q77" s="58">
        <v>44027</v>
      </c>
      <c r="R77" s="58">
        <v>44165</v>
      </c>
      <c r="S77" s="58"/>
      <c r="T77" s="28"/>
      <c r="U77" s="28"/>
      <c r="V77" s="28" t="s">
        <v>391</v>
      </c>
      <c r="W77" s="26">
        <v>0</v>
      </c>
      <c r="X77" s="26">
        <v>0</v>
      </c>
      <c r="Y77" s="6"/>
    </row>
    <row r="78" spans="1:25" ht="12" customHeight="1" x14ac:dyDescent="0.2">
      <c r="A78" s="19" t="s">
        <v>871</v>
      </c>
      <c r="B78" s="20">
        <v>2</v>
      </c>
      <c r="C78" s="21">
        <v>2020</v>
      </c>
      <c r="D78" s="32" t="s">
        <v>781</v>
      </c>
      <c r="E78" s="29" t="s">
        <v>1095</v>
      </c>
      <c r="F78" s="23">
        <v>43948</v>
      </c>
      <c r="G78" s="26" t="s">
        <v>853</v>
      </c>
      <c r="H78" s="22" t="s">
        <v>735</v>
      </c>
      <c r="I78" s="25" t="s">
        <v>854</v>
      </c>
      <c r="J78" s="32" t="s">
        <v>857</v>
      </c>
      <c r="K78" s="8" t="s">
        <v>305</v>
      </c>
      <c r="L78" s="25" t="s">
        <v>858</v>
      </c>
      <c r="M78" s="26">
        <v>1</v>
      </c>
      <c r="N78" s="25" t="s">
        <v>786</v>
      </c>
      <c r="O78" s="25" t="s">
        <v>786</v>
      </c>
      <c r="P78" s="25" t="s">
        <v>787</v>
      </c>
      <c r="Q78" s="58">
        <v>44027</v>
      </c>
      <c r="R78" s="58">
        <v>44165</v>
      </c>
      <c r="S78" s="58"/>
      <c r="T78" s="28"/>
      <c r="U78" s="28"/>
      <c r="V78" s="28" t="s">
        <v>391</v>
      </c>
      <c r="W78" s="26">
        <v>0</v>
      </c>
      <c r="X78" s="26">
        <v>0</v>
      </c>
      <c r="Y78" s="6"/>
    </row>
    <row r="79" spans="1:25" ht="12" customHeight="1" x14ac:dyDescent="0.2">
      <c r="A79" s="19" t="s">
        <v>872</v>
      </c>
      <c r="B79" s="20">
        <v>1</v>
      </c>
      <c r="C79" s="21">
        <v>2020</v>
      </c>
      <c r="D79" s="25" t="s">
        <v>886</v>
      </c>
      <c r="E79" s="29" t="s">
        <v>1095</v>
      </c>
      <c r="F79" s="23">
        <v>43948</v>
      </c>
      <c r="G79" s="26" t="s">
        <v>859</v>
      </c>
      <c r="H79" s="22" t="s">
        <v>735</v>
      </c>
      <c r="I79" s="25" t="s">
        <v>860</v>
      </c>
      <c r="J79" s="32" t="s">
        <v>861</v>
      </c>
      <c r="K79" s="8" t="s">
        <v>305</v>
      </c>
      <c r="L79" s="25" t="s">
        <v>757</v>
      </c>
      <c r="M79" s="26">
        <v>1</v>
      </c>
      <c r="N79" s="25" t="s">
        <v>277</v>
      </c>
      <c r="O79" s="25" t="s">
        <v>278</v>
      </c>
      <c r="P79" s="25" t="s">
        <v>850</v>
      </c>
      <c r="Q79" s="58">
        <v>44013</v>
      </c>
      <c r="R79" s="58">
        <v>44165</v>
      </c>
      <c r="S79" s="58">
        <v>44081</v>
      </c>
      <c r="T79" s="28" t="s">
        <v>1176</v>
      </c>
      <c r="U79" s="28" t="s">
        <v>1184</v>
      </c>
      <c r="V79" s="28" t="s">
        <v>391</v>
      </c>
      <c r="W79" s="26">
        <v>0</v>
      </c>
      <c r="X79" s="26">
        <v>0</v>
      </c>
      <c r="Y79" s="6"/>
    </row>
    <row r="80" spans="1:25" ht="12" customHeight="1" x14ac:dyDescent="0.2">
      <c r="A80" s="19" t="s">
        <v>872</v>
      </c>
      <c r="B80" s="20">
        <v>2</v>
      </c>
      <c r="C80" s="21">
        <v>2020</v>
      </c>
      <c r="D80" s="25" t="s">
        <v>886</v>
      </c>
      <c r="E80" s="29" t="s">
        <v>1095</v>
      </c>
      <c r="F80" s="23">
        <v>43948</v>
      </c>
      <c r="G80" s="26" t="s">
        <v>859</v>
      </c>
      <c r="H80" s="22" t="s">
        <v>735</v>
      </c>
      <c r="I80" s="25" t="s">
        <v>860</v>
      </c>
      <c r="J80" s="32" t="s">
        <v>862</v>
      </c>
      <c r="K80" s="8" t="s">
        <v>305</v>
      </c>
      <c r="L80" s="25" t="s">
        <v>863</v>
      </c>
      <c r="M80" s="26">
        <v>1</v>
      </c>
      <c r="N80" s="25" t="s">
        <v>277</v>
      </c>
      <c r="O80" s="25" t="s">
        <v>278</v>
      </c>
      <c r="P80" s="25" t="s">
        <v>850</v>
      </c>
      <c r="Q80" s="58">
        <v>44013</v>
      </c>
      <c r="R80" s="58">
        <v>44165</v>
      </c>
      <c r="S80" s="58">
        <v>44081</v>
      </c>
      <c r="T80" s="28" t="s">
        <v>1176</v>
      </c>
      <c r="U80" s="28" t="s">
        <v>1184</v>
      </c>
      <c r="V80" s="28" t="s">
        <v>391</v>
      </c>
      <c r="W80" s="26">
        <v>0</v>
      </c>
      <c r="X80" s="26">
        <v>0</v>
      </c>
      <c r="Y80" s="6"/>
    </row>
    <row r="81" spans="1:25" ht="12" customHeight="1" x14ac:dyDescent="0.2">
      <c r="A81" s="19" t="s">
        <v>873</v>
      </c>
      <c r="B81" s="20">
        <v>1</v>
      </c>
      <c r="C81" s="21">
        <v>2020</v>
      </c>
      <c r="D81" s="32" t="s">
        <v>781</v>
      </c>
      <c r="E81" s="29" t="s">
        <v>1095</v>
      </c>
      <c r="F81" s="23">
        <v>43948</v>
      </c>
      <c r="G81" s="26" t="s">
        <v>864</v>
      </c>
      <c r="H81" s="22" t="s">
        <v>735</v>
      </c>
      <c r="I81" s="25" t="s">
        <v>865</v>
      </c>
      <c r="J81" s="32" t="s">
        <v>866</v>
      </c>
      <c r="K81" s="8" t="s">
        <v>305</v>
      </c>
      <c r="L81" s="25" t="s">
        <v>874</v>
      </c>
      <c r="M81" s="26" t="s">
        <v>867</v>
      </c>
      <c r="N81" s="25" t="s">
        <v>786</v>
      </c>
      <c r="O81" s="25" t="s">
        <v>786</v>
      </c>
      <c r="P81" s="25" t="s">
        <v>787</v>
      </c>
      <c r="Q81" s="58">
        <v>44027</v>
      </c>
      <c r="R81" s="58">
        <v>44165</v>
      </c>
      <c r="S81" s="58"/>
      <c r="T81" s="28"/>
      <c r="U81" s="28"/>
      <c r="V81" s="28" t="s">
        <v>391</v>
      </c>
      <c r="W81" s="26">
        <v>0</v>
      </c>
      <c r="X81" s="26">
        <v>0</v>
      </c>
      <c r="Y81" s="6"/>
    </row>
    <row r="82" spans="1:25" ht="12" customHeight="1" x14ac:dyDescent="0.2">
      <c r="A82" s="19" t="s">
        <v>873</v>
      </c>
      <c r="B82" s="20">
        <v>2</v>
      </c>
      <c r="C82" s="21">
        <v>2020</v>
      </c>
      <c r="D82" s="32" t="s">
        <v>781</v>
      </c>
      <c r="E82" s="29" t="s">
        <v>1095</v>
      </c>
      <c r="F82" s="23">
        <v>43948</v>
      </c>
      <c r="G82" s="26" t="s">
        <v>864</v>
      </c>
      <c r="H82" s="22" t="s">
        <v>735</v>
      </c>
      <c r="I82" s="25" t="s">
        <v>865</v>
      </c>
      <c r="J82" s="32" t="s">
        <v>868</v>
      </c>
      <c r="K82" s="8" t="s">
        <v>305</v>
      </c>
      <c r="L82" s="25" t="s">
        <v>869</v>
      </c>
      <c r="M82" s="26" t="s">
        <v>867</v>
      </c>
      <c r="N82" s="25" t="s">
        <v>786</v>
      </c>
      <c r="O82" s="25" t="s">
        <v>786</v>
      </c>
      <c r="P82" s="25" t="s">
        <v>787</v>
      </c>
      <c r="Q82" s="58">
        <v>44027</v>
      </c>
      <c r="R82" s="58">
        <v>44165</v>
      </c>
      <c r="S82" s="58"/>
      <c r="T82" s="28"/>
      <c r="U82" s="28"/>
      <c r="V82" s="28" t="s">
        <v>391</v>
      </c>
      <c r="W82" s="26">
        <v>0</v>
      </c>
      <c r="X82" s="26">
        <v>0</v>
      </c>
      <c r="Y82" s="6"/>
    </row>
    <row r="83" spans="1:25" ht="12" customHeight="1" x14ac:dyDescent="0.2">
      <c r="A83" s="19" t="s">
        <v>884</v>
      </c>
      <c r="B83" s="20">
        <v>1</v>
      </c>
      <c r="C83" s="21">
        <v>2020</v>
      </c>
      <c r="D83" s="32" t="s">
        <v>70</v>
      </c>
      <c r="E83" s="29" t="s">
        <v>727</v>
      </c>
      <c r="F83" s="23">
        <v>43972</v>
      </c>
      <c r="G83" s="26" t="s">
        <v>875</v>
      </c>
      <c r="H83" s="22" t="s">
        <v>876</v>
      </c>
      <c r="I83" s="25" t="s">
        <v>877</v>
      </c>
      <c r="J83" s="32" t="s">
        <v>878</v>
      </c>
      <c r="K83" s="8" t="s">
        <v>275</v>
      </c>
      <c r="L83" s="25" t="s">
        <v>879</v>
      </c>
      <c r="M83" s="26" t="s">
        <v>879</v>
      </c>
      <c r="N83" s="25" t="s">
        <v>277</v>
      </c>
      <c r="O83" s="25" t="s">
        <v>278</v>
      </c>
      <c r="P83" s="25"/>
      <c r="Q83" s="58">
        <v>43983</v>
      </c>
      <c r="R83" s="58">
        <v>44042</v>
      </c>
      <c r="S83" s="58">
        <v>44061</v>
      </c>
      <c r="T83" s="28" t="s">
        <v>395</v>
      </c>
      <c r="U83" s="28" t="s">
        <v>1219</v>
      </c>
      <c r="V83" s="28" t="s">
        <v>542</v>
      </c>
      <c r="W83" s="26">
        <v>0</v>
      </c>
      <c r="X83" s="26">
        <v>0</v>
      </c>
      <c r="Y83" s="6"/>
    </row>
    <row r="84" spans="1:25" ht="12" customHeight="1" x14ac:dyDescent="0.2">
      <c r="A84" s="19" t="s">
        <v>885</v>
      </c>
      <c r="B84" s="20">
        <v>2</v>
      </c>
      <c r="C84" s="21">
        <v>2020</v>
      </c>
      <c r="D84" s="32" t="s">
        <v>70</v>
      </c>
      <c r="E84" s="29" t="s">
        <v>727</v>
      </c>
      <c r="F84" s="23">
        <v>43972</v>
      </c>
      <c r="G84" s="26" t="s">
        <v>880</v>
      </c>
      <c r="H84" s="22" t="s">
        <v>876</v>
      </c>
      <c r="I84" s="25" t="s">
        <v>881</v>
      </c>
      <c r="J84" s="32" t="s">
        <v>882</v>
      </c>
      <c r="K84" s="8" t="s">
        <v>275</v>
      </c>
      <c r="L84" s="25" t="s">
        <v>883</v>
      </c>
      <c r="M84" s="26" t="s">
        <v>883</v>
      </c>
      <c r="N84" s="25" t="s">
        <v>277</v>
      </c>
      <c r="O84" s="25" t="s">
        <v>278</v>
      </c>
      <c r="P84" s="25"/>
      <c r="Q84" s="58">
        <v>43983</v>
      </c>
      <c r="R84" s="58">
        <v>44155</v>
      </c>
      <c r="S84" s="58">
        <v>44081</v>
      </c>
      <c r="T84" s="28" t="s">
        <v>1176</v>
      </c>
      <c r="U84" s="28" t="s">
        <v>1184</v>
      </c>
      <c r="V84" s="28" t="s">
        <v>391</v>
      </c>
      <c r="W84" s="26">
        <v>0</v>
      </c>
      <c r="X84" s="26">
        <v>0</v>
      </c>
      <c r="Y84" s="6"/>
    </row>
    <row r="85" spans="1:25" ht="12" customHeight="1" x14ac:dyDescent="0.2">
      <c r="A85" s="19" t="s">
        <v>897</v>
      </c>
      <c r="B85" s="20">
        <v>1</v>
      </c>
      <c r="C85" s="21">
        <v>2020</v>
      </c>
      <c r="D85" s="32" t="s">
        <v>745</v>
      </c>
      <c r="E85" s="29" t="s">
        <v>1096</v>
      </c>
      <c r="F85" s="23">
        <v>43952</v>
      </c>
      <c r="G85" s="26" t="s">
        <v>887</v>
      </c>
      <c r="H85" s="22" t="s">
        <v>888</v>
      </c>
      <c r="I85" s="25" t="s">
        <v>889</v>
      </c>
      <c r="J85" s="32" t="s">
        <v>890</v>
      </c>
      <c r="K85" s="8" t="s">
        <v>305</v>
      </c>
      <c r="L85" s="25" t="s">
        <v>891</v>
      </c>
      <c r="M85" s="26">
        <v>1</v>
      </c>
      <c r="N85" s="25" t="s">
        <v>277</v>
      </c>
      <c r="O85" s="25" t="s">
        <v>746</v>
      </c>
      <c r="P85" s="25" t="s">
        <v>892</v>
      </c>
      <c r="Q85" s="58">
        <v>44013</v>
      </c>
      <c r="R85" s="58">
        <v>44074</v>
      </c>
      <c r="S85" s="58">
        <v>44081</v>
      </c>
      <c r="T85" s="28" t="s">
        <v>1176</v>
      </c>
      <c r="U85" s="28" t="s">
        <v>1185</v>
      </c>
      <c r="V85" s="28" t="s">
        <v>542</v>
      </c>
      <c r="W85" s="26">
        <v>0</v>
      </c>
      <c r="X85" s="26">
        <v>0</v>
      </c>
      <c r="Y85" s="6"/>
    </row>
    <row r="86" spans="1:25" ht="12" customHeight="1" x14ac:dyDescent="0.2">
      <c r="A86" s="19" t="s">
        <v>897</v>
      </c>
      <c r="B86" s="20">
        <v>2</v>
      </c>
      <c r="C86" s="21">
        <v>2020</v>
      </c>
      <c r="D86" s="32" t="s">
        <v>745</v>
      </c>
      <c r="E86" s="29" t="s">
        <v>1096</v>
      </c>
      <c r="F86" s="23">
        <v>43952</v>
      </c>
      <c r="G86" s="26" t="s">
        <v>887</v>
      </c>
      <c r="H86" s="22" t="s">
        <v>888</v>
      </c>
      <c r="I86" s="25" t="s">
        <v>889</v>
      </c>
      <c r="J86" s="32" t="s">
        <v>893</v>
      </c>
      <c r="K86" s="8" t="s">
        <v>305</v>
      </c>
      <c r="L86" s="25" t="s">
        <v>894</v>
      </c>
      <c r="M86" s="26">
        <v>1</v>
      </c>
      <c r="N86" s="25" t="s">
        <v>277</v>
      </c>
      <c r="O86" s="25" t="s">
        <v>746</v>
      </c>
      <c r="P86" s="25" t="s">
        <v>892</v>
      </c>
      <c r="Q86" s="58">
        <v>44013</v>
      </c>
      <c r="R86" s="58">
        <v>44104</v>
      </c>
      <c r="S86" s="58">
        <v>44081</v>
      </c>
      <c r="T86" s="28" t="s">
        <v>1176</v>
      </c>
      <c r="U86" s="28" t="s">
        <v>1186</v>
      </c>
      <c r="V86" s="28" t="s">
        <v>542</v>
      </c>
      <c r="W86" s="26">
        <v>0</v>
      </c>
      <c r="X86" s="26">
        <v>0</v>
      </c>
      <c r="Y86" s="6"/>
    </row>
    <row r="87" spans="1:25" ht="12" customHeight="1" x14ac:dyDescent="0.2">
      <c r="A87" s="19" t="s">
        <v>897</v>
      </c>
      <c r="B87" s="20">
        <v>3</v>
      </c>
      <c r="C87" s="21">
        <v>2020</v>
      </c>
      <c r="D87" s="32" t="s">
        <v>745</v>
      </c>
      <c r="E87" s="29" t="s">
        <v>1096</v>
      </c>
      <c r="F87" s="23">
        <v>43952</v>
      </c>
      <c r="G87" s="26" t="s">
        <v>887</v>
      </c>
      <c r="H87" s="22" t="s">
        <v>888</v>
      </c>
      <c r="I87" s="25" t="s">
        <v>889</v>
      </c>
      <c r="J87" s="32" t="s">
        <v>895</v>
      </c>
      <c r="K87" s="8" t="s">
        <v>305</v>
      </c>
      <c r="L87" s="25" t="s">
        <v>896</v>
      </c>
      <c r="M87" s="26">
        <v>1</v>
      </c>
      <c r="N87" s="25" t="s">
        <v>277</v>
      </c>
      <c r="O87" s="25" t="s">
        <v>746</v>
      </c>
      <c r="P87" s="25" t="s">
        <v>892</v>
      </c>
      <c r="Q87" s="58">
        <v>44013</v>
      </c>
      <c r="R87" s="58">
        <v>44196</v>
      </c>
      <c r="S87" s="58">
        <v>44081</v>
      </c>
      <c r="T87" s="28" t="s">
        <v>1176</v>
      </c>
      <c r="U87" s="28" t="s">
        <v>1187</v>
      </c>
      <c r="V87" s="28" t="s">
        <v>391</v>
      </c>
      <c r="W87" s="26">
        <v>0</v>
      </c>
      <c r="X87" s="26">
        <v>0</v>
      </c>
      <c r="Y87" s="6"/>
    </row>
    <row r="88" spans="1:25" ht="12" customHeight="1" x14ac:dyDescent="0.2">
      <c r="A88" s="19" t="s">
        <v>921</v>
      </c>
      <c r="B88" s="20">
        <v>1</v>
      </c>
      <c r="C88" s="21">
        <v>2020</v>
      </c>
      <c r="D88" s="32" t="s">
        <v>745</v>
      </c>
      <c r="E88" s="29" t="s">
        <v>727</v>
      </c>
      <c r="F88" s="23">
        <v>43972</v>
      </c>
      <c r="G88" s="26" t="s">
        <v>901</v>
      </c>
      <c r="H88" s="22" t="s">
        <v>902</v>
      </c>
      <c r="I88" s="25" t="s">
        <v>903</v>
      </c>
      <c r="J88" s="32" t="s">
        <v>904</v>
      </c>
      <c r="K88" s="8" t="s">
        <v>305</v>
      </c>
      <c r="L88" s="25" t="s">
        <v>905</v>
      </c>
      <c r="M88" s="26">
        <v>1</v>
      </c>
      <c r="N88" s="25" t="s">
        <v>277</v>
      </c>
      <c r="O88" s="25" t="s">
        <v>746</v>
      </c>
      <c r="P88" s="25" t="s">
        <v>739</v>
      </c>
      <c r="Q88" s="58">
        <v>44013</v>
      </c>
      <c r="R88" s="58">
        <v>44104</v>
      </c>
      <c r="S88" s="58">
        <v>44081</v>
      </c>
      <c r="T88" s="28" t="s">
        <v>1176</v>
      </c>
      <c r="U88" s="28" t="s">
        <v>1184</v>
      </c>
      <c r="V88" s="28" t="s">
        <v>391</v>
      </c>
      <c r="W88" s="26">
        <v>0</v>
      </c>
      <c r="X88" s="26">
        <v>0</v>
      </c>
      <c r="Y88" s="6"/>
    </row>
    <row r="89" spans="1:25" ht="12" customHeight="1" x14ac:dyDescent="0.2">
      <c r="A89" s="19" t="s">
        <v>921</v>
      </c>
      <c r="B89" s="20">
        <v>2</v>
      </c>
      <c r="C89" s="21">
        <v>2020</v>
      </c>
      <c r="D89" s="32" t="s">
        <v>745</v>
      </c>
      <c r="E89" s="29" t="s">
        <v>727</v>
      </c>
      <c r="F89" s="23">
        <v>43972</v>
      </c>
      <c r="G89" s="26" t="s">
        <v>906</v>
      </c>
      <c r="H89" s="22" t="s">
        <v>902</v>
      </c>
      <c r="I89" s="25" t="s">
        <v>907</v>
      </c>
      <c r="J89" s="32" t="s">
        <v>908</v>
      </c>
      <c r="K89" s="8" t="s">
        <v>305</v>
      </c>
      <c r="L89" s="25" t="s">
        <v>552</v>
      </c>
      <c r="M89" s="26">
        <v>1</v>
      </c>
      <c r="N89" s="25" t="s">
        <v>277</v>
      </c>
      <c r="O89" s="25" t="s">
        <v>746</v>
      </c>
      <c r="P89" s="25" t="s">
        <v>739</v>
      </c>
      <c r="Q89" s="58">
        <v>44013</v>
      </c>
      <c r="R89" s="58">
        <v>44104</v>
      </c>
      <c r="S89" s="58">
        <v>44081</v>
      </c>
      <c r="T89" s="28" t="s">
        <v>1176</v>
      </c>
      <c r="U89" s="28" t="s">
        <v>1184</v>
      </c>
      <c r="V89" s="28" t="s">
        <v>391</v>
      </c>
      <c r="W89" s="26">
        <v>0</v>
      </c>
      <c r="X89" s="26">
        <v>0</v>
      </c>
      <c r="Y89" s="6"/>
    </row>
    <row r="90" spans="1:25" ht="12" customHeight="1" x14ac:dyDescent="0.2">
      <c r="A90" s="19" t="s">
        <v>922</v>
      </c>
      <c r="B90" s="20">
        <v>1</v>
      </c>
      <c r="C90" s="21">
        <v>2020</v>
      </c>
      <c r="D90" s="32" t="s">
        <v>745</v>
      </c>
      <c r="E90" s="29" t="s">
        <v>727</v>
      </c>
      <c r="F90" s="23">
        <v>43972</v>
      </c>
      <c r="G90" s="26" t="s">
        <v>909</v>
      </c>
      <c r="H90" s="22" t="s">
        <v>902</v>
      </c>
      <c r="I90" s="25" t="s">
        <v>910</v>
      </c>
      <c r="J90" s="32" t="s">
        <v>911</v>
      </c>
      <c r="K90" s="8" t="s">
        <v>305</v>
      </c>
      <c r="L90" s="25" t="s">
        <v>912</v>
      </c>
      <c r="M90" s="26">
        <v>1</v>
      </c>
      <c r="N90" s="25" t="s">
        <v>277</v>
      </c>
      <c r="O90" s="25" t="s">
        <v>746</v>
      </c>
      <c r="P90" s="25" t="s">
        <v>739</v>
      </c>
      <c r="Q90" s="58">
        <v>44013</v>
      </c>
      <c r="R90" s="58">
        <v>44104</v>
      </c>
      <c r="S90" s="58">
        <v>44081</v>
      </c>
      <c r="T90" s="28" t="s">
        <v>1176</v>
      </c>
      <c r="U90" s="28" t="s">
        <v>1184</v>
      </c>
      <c r="V90" s="28" t="s">
        <v>391</v>
      </c>
      <c r="W90" s="26">
        <v>0</v>
      </c>
      <c r="X90" s="26">
        <v>0</v>
      </c>
      <c r="Y90" s="6"/>
    </row>
    <row r="91" spans="1:25" ht="12" customHeight="1" x14ac:dyDescent="0.2">
      <c r="A91" s="19" t="s">
        <v>922</v>
      </c>
      <c r="B91" s="20">
        <v>2</v>
      </c>
      <c r="C91" s="21">
        <v>2020</v>
      </c>
      <c r="D91" s="32" t="s">
        <v>745</v>
      </c>
      <c r="E91" s="29" t="s">
        <v>727</v>
      </c>
      <c r="F91" s="23">
        <v>43972</v>
      </c>
      <c r="G91" s="26" t="s">
        <v>909</v>
      </c>
      <c r="H91" s="22" t="s">
        <v>902</v>
      </c>
      <c r="I91" s="25" t="s">
        <v>910</v>
      </c>
      <c r="J91" s="32" t="s">
        <v>913</v>
      </c>
      <c r="K91" s="8" t="s">
        <v>305</v>
      </c>
      <c r="L91" s="25" t="s">
        <v>914</v>
      </c>
      <c r="M91" s="26">
        <v>1</v>
      </c>
      <c r="N91" s="25" t="s">
        <v>277</v>
      </c>
      <c r="O91" s="25" t="s">
        <v>746</v>
      </c>
      <c r="P91" s="25" t="s">
        <v>739</v>
      </c>
      <c r="Q91" s="58">
        <v>44013</v>
      </c>
      <c r="R91" s="58">
        <v>44104</v>
      </c>
      <c r="S91" s="58">
        <v>44081</v>
      </c>
      <c r="T91" s="28" t="s">
        <v>1176</v>
      </c>
      <c r="U91" s="28" t="s">
        <v>1184</v>
      </c>
      <c r="V91" s="28" t="s">
        <v>391</v>
      </c>
      <c r="W91" s="26">
        <v>0</v>
      </c>
      <c r="X91" s="26">
        <v>0</v>
      </c>
      <c r="Y91" s="6"/>
    </row>
    <row r="92" spans="1:25" ht="12" customHeight="1" x14ac:dyDescent="0.2">
      <c r="A92" s="19" t="s">
        <v>923</v>
      </c>
      <c r="B92" s="20">
        <v>1</v>
      </c>
      <c r="C92" s="21">
        <v>2020</v>
      </c>
      <c r="D92" s="32" t="s">
        <v>745</v>
      </c>
      <c r="E92" s="29" t="s">
        <v>727</v>
      </c>
      <c r="F92" s="23">
        <v>43972</v>
      </c>
      <c r="G92" s="26" t="s">
        <v>915</v>
      </c>
      <c r="H92" s="22" t="s">
        <v>916</v>
      </c>
      <c r="I92" s="25" t="s">
        <v>917</v>
      </c>
      <c r="J92" s="32" t="s">
        <v>918</v>
      </c>
      <c r="K92" s="8" t="s">
        <v>305</v>
      </c>
      <c r="L92" s="25" t="s">
        <v>552</v>
      </c>
      <c r="M92" s="26">
        <v>1</v>
      </c>
      <c r="N92" s="25" t="s">
        <v>277</v>
      </c>
      <c r="O92" s="25" t="s">
        <v>746</v>
      </c>
      <c r="P92" s="25" t="s">
        <v>739</v>
      </c>
      <c r="Q92" s="58">
        <v>44013</v>
      </c>
      <c r="R92" s="58">
        <v>44104</v>
      </c>
      <c r="S92" s="58">
        <v>44081</v>
      </c>
      <c r="T92" s="28" t="s">
        <v>1176</v>
      </c>
      <c r="U92" s="28" t="s">
        <v>1184</v>
      </c>
      <c r="V92" s="28" t="s">
        <v>391</v>
      </c>
      <c r="W92" s="26">
        <v>0</v>
      </c>
      <c r="X92" s="26">
        <v>0</v>
      </c>
      <c r="Y92" s="6"/>
    </row>
    <row r="93" spans="1:25" ht="12" customHeight="1" x14ac:dyDescent="0.2">
      <c r="A93" s="19" t="s">
        <v>923</v>
      </c>
      <c r="B93" s="20">
        <v>2</v>
      </c>
      <c r="C93" s="21">
        <v>2020</v>
      </c>
      <c r="D93" s="32" t="s">
        <v>745</v>
      </c>
      <c r="E93" s="29" t="s">
        <v>727</v>
      </c>
      <c r="F93" s="23">
        <v>43972</v>
      </c>
      <c r="G93" s="26" t="s">
        <v>915</v>
      </c>
      <c r="H93" s="22" t="s">
        <v>916</v>
      </c>
      <c r="I93" s="25" t="s">
        <v>917</v>
      </c>
      <c r="J93" s="32" t="s">
        <v>919</v>
      </c>
      <c r="K93" s="8" t="s">
        <v>305</v>
      </c>
      <c r="L93" s="25" t="s">
        <v>920</v>
      </c>
      <c r="M93" s="26">
        <v>1</v>
      </c>
      <c r="N93" s="25" t="s">
        <v>277</v>
      </c>
      <c r="O93" s="25" t="s">
        <v>746</v>
      </c>
      <c r="P93" s="25" t="s">
        <v>739</v>
      </c>
      <c r="Q93" s="58">
        <v>44013</v>
      </c>
      <c r="R93" s="58">
        <v>44104</v>
      </c>
      <c r="S93" s="58">
        <v>44081</v>
      </c>
      <c r="T93" s="28" t="s">
        <v>1176</v>
      </c>
      <c r="U93" s="28" t="s">
        <v>1184</v>
      </c>
      <c r="V93" s="28" t="s">
        <v>391</v>
      </c>
      <c r="W93" s="26">
        <v>0</v>
      </c>
      <c r="X93" s="26">
        <v>0</v>
      </c>
      <c r="Y93" s="6"/>
    </row>
    <row r="94" spans="1:25" ht="12" customHeight="1" x14ac:dyDescent="0.2">
      <c r="A94" s="19" t="s">
        <v>941</v>
      </c>
      <c r="B94" s="20">
        <v>1</v>
      </c>
      <c r="C94" s="21">
        <v>2020</v>
      </c>
      <c r="D94" s="32" t="s">
        <v>940</v>
      </c>
      <c r="E94" s="29" t="s">
        <v>727</v>
      </c>
      <c r="F94" s="23">
        <v>43972</v>
      </c>
      <c r="G94" s="26" t="s">
        <v>924</v>
      </c>
      <c r="H94" s="22" t="s">
        <v>925</v>
      </c>
      <c r="I94" s="25" t="s">
        <v>926</v>
      </c>
      <c r="J94" s="32" t="s">
        <v>927</v>
      </c>
      <c r="K94" s="8" t="s">
        <v>305</v>
      </c>
      <c r="L94" s="25" t="s">
        <v>928</v>
      </c>
      <c r="M94" s="26">
        <v>1</v>
      </c>
      <c r="N94" s="99" t="s">
        <v>302</v>
      </c>
      <c r="O94" s="25" t="s">
        <v>303</v>
      </c>
      <c r="P94" s="27" t="s">
        <v>1116</v>
      </c>
      <c r="Q94" s="58">
        <v>44014</v>
      </c>
      <c r="R94" s="58">
        <v>44073</v>
      </c>
      <c r="S94" s="58">
        <v>44082</v>
      </c>
      <c r="T94" s="28" t="s">
        <v>393</v>
      </c>
      <c r="U94" s="71" t="s">
        <v>1203</v>
      </c>
      <c r="V94" s="28" t="s">
        <v>542</v>
      </c>
      <c r="W94" s="26">
        <v>0</v>
      </c>
      <c r="X94" s="26">
        <v>0</v>
      </c>
      <c r="Y94" s="6"/>
    </row>
    <row r="95" spans="1:25" ht="12" customHeight="1" x14ac:dyDescent="0.2">
      <c r="A95" s="19" t="s">
        <v>941</v>
      </c>
      <c r="B95" s="20">
        <v>2</v>
      </c>
      <c r="C95" s="21">
        <v>2020</v>
      </c>
      <c r="D95" s="32" t="s">
        <v>940</v>
      </c>
      <c r="E95" s="29" t="s">
        <v>727</v>
      </c>
      <c r="F95" s="23">
        <v>43972</v>
      </c>
      <c r="G95" s="26" t="s">
        <v>924</v>
      </c>
      <c r="H95" s="22" t="s">
        <v>925</v>
      </c>
      <c r="I95" s="25" t="s">
        <v>926</v>
      </c>
      <c r="J95" s="32" t="s">
        <v>929</v>
      </c>
      <c r="K95" s="8" t="s">
        <v>305</v>
      </c>
      <c r="L95" s="25" t="s">
        <v>930</v>
      </c>
      <c r="M95" s="26">
        <v>1</v>
      </c>
      <c r="N95" s="99" t="s">
        <v>302</v>
      </c>
      <c r="O95" s="25" t="s">
        <v>303</v>
      </c>
      <c r="P95" s="27" t="s">
        <v>1116</v>
      </c>
      <c r="Q95" s="58">
        <v>44014</v>
      </c>
      <c r="R95" s="58">
        <v>44195</v>
      </c>
      <c r="S95" s="58">
        <v>44082</v>
      </c>
      <c r="T95" s="28" t="s">
        <v>393</v>
      </c>
      <c r="U95" s="71" t="s">
        <v>1204</v>
      </c>
      <c r="V95" s="28" t="s">
        <v>391</v>
      </c>
      <c r="W95" s="26">
        <v>0</v>
      </c>
      <c r="X95" s="26">
        <v>0</v>
      </c>
      <c r="Y95" s="6"/>
    </row>
    <row r="96" spans="1:25" ht="12" customHeight="1" x14ac:dyDescent="0.2">
      <c r="A96" s="19" t="s">
        <v>942</v>
      </c>
      <c r="B96" s="20">
        <v>1</v>
      </c>
      <c r="C96" s="21">
        <v>2020</v>
      </c>
      <c r="D96" s="32" t="s">
        <v>940</v>
      </c>
      <c r="E96" s="29" t="s">
        <v>727</v>
      </c>
      <c r="F96" s="23">
        <v>43972</v>
      </c>
      <c r="G96" s="26" t="s">
        <v>931</v>
      </c>
      <c r="H96" s="22" t="s">
        <v>932</v>
      </c>
      <c r="I96" s="25" t="s">
        <v>933</v>
      </c>
      <c r="J96" s="32" t="s">
        <v>934</v>
      </c>
      <c r="K96" s="8" t="s">
        <v>305</v>
      </c>
      <c r="L96" s="25" t="s">
        <v>935</v>
      </c>
      <c r="M96" s="26">
        <v>1</v>
      </c>
      <c r="N96" s="99" t="s">
        <v>302</v>
      </c>
      <c r="O96" s="25" t="s">
        <v>303</v>
      </c>
      <c r="P96" s="27" t="s">
        <v>1116</v>
      </c>
      <c r="Q96" s="58">
        <v>44014</v>
      </c>
      <c r="R96" s="58">
        <v>44073</v>
      </c>
      <c r="S96" s="58">
        <v>44082</v>
      </c>
      <c r="T96" s="28" t="s">
        <v>393</v>
      </c>
      <c r="U96" s="71" t="s">
        <v>1205</v>
      </c>
      <c r="V96" s="28" t="s">
        <v>542</v>
      </c>
      <c r="W96" s="26">
        <v>0</v>
      </c>
      <c r="X96" s="26">
        <v>0</v>
      </c>
      <c r="Y96" s="6"/>
    </row>
    <row r="97" spans="1:25" ht="12" customHeight="1" x14ac:dyDescent="0.2">
      <c r="A97" s="19" t="s">
        <v>943</v>
      </c>
      <c r="B97" s="20">
        <v>1</v>
      </c>
      <c r="C97" s="21">
        <v>2020</v>
      </c>
      <c r="D97" s="32" t="s">
        <v>940</v>
      </c>
      <c r="E97" s="29" t="s">
        <v>727</v>
      </c>
      <c r="F97" s="23">
        <v>43972</v>
      </c>
      <c r="G97" s="26" t="s">
        <v>936</v>
      </c>
      <c r="H97" s="22" t="s">
        <v>932</v>
      </c>
      <c r="I97" s="25" t="s">
        <v>937</v>
      </c>
      <c r="J97" s="32" t="s">
        <v>938</v>
      </c>
      <c r="K97" s="8" t="s">
        <v>305</v>
      </c>
      <c r="L97" s="25" t="s">
        <v>939</v>
      </c>
      <c r="M97" s="26">
        <v>1</v>
      </c>
      <c r="N97" s="99" t="s">
        <v>302</v>
      </c>
      <c r="O97" s="25" t="s">
        <v>303</v>
      </c>
      <c r="P97" s="27" t="s">
        <v>1116</v>
      </c>
      <c r="Q97" s="58">
        <v>44014</v>
      </c>
      <c r="R97" s="58">
        <v>44104</v>
      </c>
      <c r="S97" s="58">
        <v>44082</v>
      </c>
      <c r="T97" s="28" t="s">
        <v>393</v>
      </c>
      <c r="U97" s="71" t="s">
        <v>1204</v>
      </c>
      <c r="V97" s="28" t="s">
        <v>391</v>
      </c>
      <c r="W97" s="26">
        <v>0</v>
      </c>
      <c r="X97" s="26">
        <v>0</v>
      </c>
      <c r="Y97" s="6"/>
    </row>
    <row r="98" spans="1:25" ht="12" customHeight="1" x14ac:dyDescent="0.2">
      <c r="A98" s="19" t="s">
        <v>959</v>
      </c>
      <c r="B98" s="20">
        <v>1</v>
      </c>
      <c r="C98" s="21">
        <v>2020</v>
      </c>
      <c r="D98" s="32" t="s">
        <v>940</v>
      </c>
      <c r="E98" s="29" t="s">
        <v>1095</v>
      </c>
      <c r="F98" s="23">
        <v>43948</v>
      </c>
      <c r="G98" s="41" t="s">
        <v>961</v>
      </c>
      <c r="H98" s="22" t="s">
        <v>944</v>
      </c>
      <c r="I98" s="25" t="s">
        <v>945</v>
      </c>
      <c r="J98" s="32" t="s">
        <v>946</v>
      </c>
      <c r="K98" s="8" t="s">
        <v>527</v>
      </c>
      <c r="L98" s="25" t="s">
        <v>947</v>
      </c>
      <c r="M98" s="26">
        <v>1</v>
      </c>
      <c r="N98" s="99" t="s">
        <v>302</v>
      </c>
      <c r="O98" s="25" t="s">
        <v>303</v>
      </c>
      <c r="P98" s="27" t="s">
        <v>1116</v>
      </c>
      <c r="Q98" s="58">
        <v>44014</v>
      </c>
      <c r="R98" s="58">
        <v>44135</v>
      </c>
      <c r="S98" s="58">
        <v>44082</v>
      </c>
      <c r="T98" s="28" t="s">
        <v>393</v>
      </c>
      <c r="U98" s="71" t="s">
        <v>1204</v>
      </c>
      <c r="V98" s="28" t="s">
        <v>391</v>
      </c>
      <c r="W98" s="26">
        <v>0</v>
      </c>
      <c r="X98" s="26">
        <v>0</v>
      </c>
      <c r="Y98" s="6"/>
    </row>
    <row r="99" spans="1:25" ht="12" customHeight="1" x14ac:dyDescent="0.2">
      <c r="A99" s="19" t="s">
        <v>959</v>
      </c>
      <c r="B99" s="20">
        <v>2</v>
      </c>
      <c r="C99" s="21">
        <v>2020</v>
      </c>
      <c r="D99" s="32" t="s">
        <v>940</v>
      </c>
      <c r="E99" s="29" t="s">
        <v>1095</v>
      </c>
      <c r="F99" s="23">
        <v>43948</v>
      </c>
      <c r="G99" s="41" t="s">
        <v>961</v>
      </c>
      <c r="H99" s="22" t="s">
        <v>944</v>
      </c>
      <c r="I99" s="25" t="s">
        <v>945</v>
      </c>
      <c r="J99" s="32" t="s">
        <v>948</v>
      </c>
      <c r="K99" s="8" t="s">
        <v>527</v>
      </c>
      <c r="L99" s="25" t="s">
        <v>949</v>
      </c>
      <c r="M99" s="26">
        <v>1</v>
      </c>
      <c r="N99" s="99" t="s">
        <v>302</v>
      </c>
      <c r="O99" s="25" t="s">
        <v>303</v>
      </c>
      <c r="P99" s="27" t="s">
        <v>1116</v>
      </c>
      <c r="Q99" s="58">
        <v>44014</v>
      </c>
      <c r="R99" s="58">
        <v>44135</v>
      </c>
      <c r="S99" s="58">
        <v>44082</v>
      </c>
      <c r="T99" s="28" t="s">
        <v>393</v>
      </c>
      <c r="U99" s="71" t="s">
        <v>1204</v>
      </c>
      <c r="V99" s="28" t="s">
        <v>391</v>
      </c>
      <c r="W99" s="26">
        <v>0</v>
      </c>
      <c r="X99" s="26">
        <v>0</v>
      </c>
      <c r="Y99" s="6"/>
    </row>
    <row r="100" spans="1:25" ht="12" customHeight="1" x14ac:dyDescent="0.2">
      <c r="A100" s="19" t="s">
        <v>960</v>
      </c>
      <c r="B100" s="20">
        <v>1</v>
      </c>
      <c r="C100" s="21">
        <v>2020</v>
      </c>
      <c r="D100" s="32" t="s">
        <v>940</v>
      </c>
      <c r="E100" s="29" t="s">
        <v>1095</v>
      </c>
      <c r="F100" s="23">
        <v>43948</v>
      </c>
      <c r="G100" s="26" t="s">
        <v>962</v>
      </c>
      <c r="H100" s="22" t="s">
        <v>950</v>
      </c>
      <c r="I100" s="25" t="s">
        <v>951</v>
      </c>
      <c r="J100" s="32" t="s">
        <v>952</v>
      </c>
      <c r="K100" s="8" t="s">
        <v>527</v>
      </c>
      <c r="L100" s="25" t="s">
        <v>953</v>
      </c>
      <c r="M100" s="26">
        <v>1</v>
      </c>
      <c r="N100" s="99" t="s">
        <v>302</v>
      </c>
      <c r="O100" s="25" t="s">
        <v>303</v>
      </c>
      <c r="P100" s="27" t="s">
        <v>1116</v>
      </c>
      <c r="Q100" s="58">
        <v>44014</v>
      </c>
      <c r="R100" s="58">
        <v>44196</v>
      </c>
      <c r="S100" s="58">
        <v>44082</v>
      </c>
      <c r="T100" s="28" t="s">
        <v>393</v>
      </c>
      <c r="U100" s="71" t="s">
        <v>1204</v>
      </c>
      <c r="V100" s="28" t="s">
        <v>391</v>
      </c>
      <c r="W100" s="26">
        <v>0</v>
      </c>
      <c r="X100" s="26">
        <v>0</v>
      </c>
      <c r="Y100" s="6"/>
    </row>
    <row r="101" spans="1:25" ht="12" customHeight="1" x14ac:dyDescent="0.2">
      <c r="A101" s="19" t="s">
        <v>960</v>
      </c>
      <c r="B101" s="20">
        <v>2</v>
      </c>
      <c r="C101" s="21">
        <v>2020</v>
      </c>
      <c r="D101" s="32" t="s">
        <v>940</v>
      </c>
      <c r="E101" s="29" t="s">
        <v>1095</v>
      </c>
      <c r="F101" s="23">
        <v>43948</v>
      </c>
      <c r="G101" s="26" t="s">
        <v>962</v>
      </c>
      <c r="H101" s="22" t="s">
        <v>950</v>
      </c>
      <c r="I101" s="25" t="s">
        <v>951</v>
      </c>
      <c r="J101" s="32" t="s">
        <v>954</v>
      </c>
      <c r="K101" s="8" t="s">
        <v>527</v>
      </c>
      <c r="L101" s="25" t="s">
        <v>955</v>
      </c>
      <c r="M101" s="26">
        <v>1</v>
      </c>
      <c r="N101" s="99" t="s">
        <v>302</v>
      </c>
      <c r="O101" s="25" t="s">
        <v>303</v>
      </c>
      <c r="P101" s="27" t="s">
        <v>1116</v>
      </c>
      <c r="Q101" s="58">
        <v>44014</v>
      </c>
      <c r="R101" s="58">
        <v>44196</v>
      </c>
      <c r="S101" s="58">
        <v>44082</v>
      </c>
      <c r="T101" s="28" t="s">
        <v>393</v>
      </c>
      <c r="U101" s="71" t="s">
        <v>1204</v>
      </c>
      <c r="V101" s="28" t="s">
        <v>391</v>
      </c>
      <c r="W101" s="26">
        <v>0</v>
      </c>
      <c r="X101" s="26">
        <v>0</v>
      </c>
      <c r="Y101" s="6"/>
    </row>
    <row r="102" spans="1:25" ht="12" customHeight="1" x14ac:dyDescent="0.2">
      <c r="A102" s="19" t="s">
        <v>960</v>
      </c>
      <c r="B102" s="20">
        <v>3</v>
      </c>
      <c r="C102" s="21">
        <v>2020</v>
      </c>
      <c r="D102" s="32" t="s">
        <v>940</v>
      </c>
      <c r="E102" s="29" t="s">
        <v>1095</v>
      </c>
      <c r="F102" s="23">
        <v>43948</v>
      </c>
      <c r="G102" s="26" t="s">
        <v>962</v>
      </c>
      <c r="H102" s="22" t="s">
        <v>950</v>
      </c>
      <c r="I102" s="25" t="s">
        <v>951</v>
      </c>
      <c r="J102" s="32" t="s">
        <v>956</v>
      </c>
      <c r="K102" s="8" t="s">
        <v>957</v>
      </c>
      <c r="L102" s="25" t="s">
        <v>958</v>
      </c>
      <c r="M102" s="26">
        <v>1</v>
      </c>
      <c r="N102" s="99" t="s">
        <v>302</v>
      </c>
      <c r="O102" s="25" t="s">
        <v>303</v>
      </c>
      <c r="P102" s="27" t="s">
        <v>1116</v>
      </c>
      <c r="Q102" s="58">
        <v>44014</v>
      </c>
      <c r="R102" s="58">
        <v>44196</v>
      </c>
      <c r="S102" s="58">
        <v>44082</v>
      </c>
      <c r="T102" s="28" t="s">
        <v>393</v>
      </c>
      <c r="U102" s="71" t="s">
        <v>1206</v>
      </c>
      <c r="V102" s="28" t="s">
        <v>391</v>
      </c>
      <c r="W102" s="26">
        <v>0</v>
      </c>
      <c r="X102" s="26">
        <v>0</v>
      </c>
      <c r="Y102" s="6"/>
    </row>
    <row r="103" spans="1:25" ht="12" customHeight="1" x14ac:dyDescent="0.2">
      <c r="A103" s="19" t="s">
        <v>1026</v>
      </c>
      <c r="B103" s="20">
        <v>1</v>
      </c>
      <c r="C103" s="21">
        <v>2020</v>
      </c>
      <c r="D103" s="32" t="s">
        <v>192</v>
      </c>
      <c r="E103" s="29" t="s">
        <v>727</v>
      </c>
      <c r="F103" s="23">
        <v>43972</v>
      </c>
      <c r="G103" s="26" t="s">
        <v>963</v>
      </c>
      <c r="H103" s="22" t="s">
        <v>964</v>
      </c>
      <c r="I103" s="25" t="s">
        <v>965</v>
      </c>
      <c r="J103" s="32" t="s">
        <v>966</v>
      </c>
      <c r="K103" s="8" t="s">
        <v>527</v>
      </c>
      <c r="L103" s="25" t="s">
        <v>967</v>
      </c>
      <c r="M103" s="26">
        <v>1</v>
      </c>
      <c r="N103" s="26" t="s">
        <v>317</v>
      </c>
      <c r="O103" s="26" t="s">
        <v>326</v>
      </c>
      <c r="P103" s="25" t="s">
        <v>968</v>
      </c>
      <c r="Q103" s="100">
        <v>44013</v>
      </c>
      <c r="R103" s="58">
        <v>44377</v>
      </c>
      <c r="S103" s="58"/>
      <c r="T103" s="28"/>
      <c r="U103" s="28"/>
      <c r="V103" s="28" t="s">
        <v>391</v>
      </c>
      <c r="W103" s="26">
        <v>0</v>
      </c>
      <c r="X103" s="26">
        <v>0</v>
      </c>
      <c r="Y103" s="6"/>
    </row>
    <row r="104" spans="1:25" ht="12" customHeight="1" x14ac:dyDescent="0.2">
      <c r="A104" s="19" t="s">
        <v>1027</v>
      </c>
      <c r="B104" s="20">
        <v>1</v>
      </c>
      <c r="C104" s="21">
        <v>2020</v>
      </c>
      <c r="D104" s="32" t="s">
        <v>192</v>
      </c>
      <c r="E104" s="29" t="s">
        <v>727</v>
      </c>
      <c r="F104" s="23">
        <v>43972</v>
      </c>
      <c r="G104" s="26" t="s">
        <v>969</v>
      </c>
      <c r="H104" s="22" t="s">
        <v>964</v>
      </c>
      <c r="I104" s="25" t="s">
        <v>970</v>
      </c>
      <c r="J104" s="32" t="s">
        <v>971</v>
      </c>
      <c r="K104" s="8" t="s">
        <v>527</v>
      </c>
      <c r="L104" s="25" t="s">
        <v>972</v>
      </c>
      <c r="M104" s="26">
        <v>1</v>
      </c>
      <c r="N104" s="26" t="s">
        <v>317</v>
      </c>
      <c r="O104" s="26" t="s">
        <v>326</v>
      </c>
      <c r="P104" s="25" t="s">
        <v>968</v>
      </c>
      <c r="Q104" s="100">
        <v>44013</v>
      </c>
      <c r="R104" s="58">
        <v>44377</v>
      </c>
      <c r="S104" s="58"/>
      <c r="T104" s="28"/>
      <c r="U104" s="28"/>
      <c r="V104" s="28" t="s">
        <v>391</v>
      </c>
      <c r="W104" s="26">
        <v>0</v>
      </c>
      <c r="X104" s="26">
        <v>0</v>
      </c>
      <c r="Y104" s="6"/>
    </row>
    <row r="105" spans="1:25" ht="12" customHeight="1" x14ac:dyDescent="0.2">
      <c r="A105" s="19" t="s">
        <v>1028</v>
      </c>
      <c r="B105" s="20">
        <v>1</v>
      </c>
      <c r="C105" s="21">
        <v>2020</v>
      </c>
      <c r="D105" s="32" t="s">
        <v>192</v>
      </c>
      <c r="E105" s="29" t="s">
        <v>727</v>
      </c>
      <c r="F105" s="23">
        <v>43972</v>
      </c>
      <c r="G105" s="26" t="s">
        <v>973</v>
      </c>
      <c r="H105" s="22" t="s">
        <v>964</v>
      </c>
      <c r="I105" s="25" t="s">
        <v>974</v>
      </c>
      <c r="J105" s="32" t="s">
        <v>975</v>
      </c>
      <c r="K105" s="8" t="s">
        <v>298</v>
      </c>
      <c r="L105" s="25" t="s">
        <v>976</v>
      </c>
      <c r="M105" s="26">
        <v>1</v>
      </c>
      <c r="N105" s="26" t="s">
        <v>317</v>
      </c>
      <c r="O105" s="26" t="s">
        <v>326</v>
      </c>
      <c r="P105" s="25" t="s">
        <v>968</v>
      </c>
      <c r="Q105" s="100">
        <v>44013</v>
      </c>
      <c r="R105" s="58">
        <v>44074</v>
      </c>
      <c r="S105" s="58">
        <v>44081</v>
      </c>
      <c r="T105" s="28" t="s">
        <v>395</v>
      </c>
      <c r="U105" s="28" t="s">
        <v>1214</v>
      </c>
      <c r="V105" s="28" t="s">
        <v>542</v>
      </c>
      <c r="W105" s="26">
        <v>0</v>
      </c>
      <c r="X105" s="26">
        <v>0</v>
      </c>
      <c r="Y105" s="6"/>
    </row>
    <row r="106" spans="1:25" ht="12" customHeight="1" x14ac:dyDescent="0.2">
      <c r="A106" s="19" t="s">
        <v>1031</v>
      </c>
      <c r="B106" s="20">
        <v>1</v>
      </c>
      <c r="C106" s="21">
        <v>2020</v>
      </c>
      <c r="D106" s="32" t="s">
        <v>192</v>
      </c>
      <c r="E106" s="29" t="s">
        <v>727</v>
      </c>
      <c r="F106" s="23">
        <v>43972</v>
      </c>
      <c r="G106" s="26" t="s">
        <v>977</v>
      </c>
      <c r="H106" s="22" t="s">
        <v>978</v>
      </c>
      <c r="I106" s="25" t="s">
        <v>979</v>
      </c>
      <c r="J106" s="32" t="s">
        <v>980</v>
      </c>
      <c r="K106" s="8" t="s">
        <v>298</v>
      </c>
      <c r="L106" s="25" t="s">
        <v>981</v>
      </c>
      <c r="M106" s="26">
        <v>1</v>
      </c>
      <c r="N106" s="26" t="s">
        <v>317</v>
      </c>
      <c r="O106" s="26" t="s">
        <v>326</v>
      </c>
      <c r="P106" s="25" t="s">
        <v>968</v>
      </c>
      <c r="Q106" s="100">
        <v>44013</v>
      </c>
      <c r="R106" s="58">
        <v>44255</v>
      </c>
      <c r="S106" s="58"/>
      <c r="T106" s="28"/>
      <c r="U106" s="28"/>
      <c r="V106" s="28" t="s">
        <v>391</v>
      </c>
      <c r="W106" s="26">
        <v>0</v>
      </c>
      <c r="X106" s="26">
        <v>0</v>
      </c>
      <c r="Y106" s="6"/>
    </row>
    <row r="107" spans="1:25" ht="12" customHeight="1" x14ac:dyDescent="0.2">
      <c r="A107" s="19" t="s">
        <v>1032</v>
      </c>
      <c r="B107" s="20">
        <v>1</v>
      </c>
      <c r="C107" s="21">
        <v>2020</v>
      </c>
      <c r="D107" s="32" t="s">
        <v>192</v>
      </c>
      <c r="E107" s="29" t="s">
        <v>727</v>
      </c>
      <c r="F107" s="23">
        <v>43972</v>
      </c>
      <c r="G107" s="26" t="s">
        <v>982</v>
      </c>
      <c r="H107" s="22" t="s">
        <v>983</v>
      </c>
      <c r="I107" s="25" t="s">
        <v>984</v>
      </c>
      <c r="J107" s="32" t="s">
        <v>985</v>
      </c>
      <c r="K107" s="8" t="s">
        <v>986</v>
      </c>
      <c r="L107" s="25" t="s">
        <v>987</v>
      </c>
      <c r="M107" s="26">
        <v>1</v>
      </c>
      <c r="N107" s="26" t="s">
        <v>317</v>
      </c>
      <c r="O107" s="26" t="s">
        <v>326</v>
      </c>
      <c r="P107" s="25" t="s">
        <v>968</v>
      </c>
      <c r="Q107" s="100">
        <v>44013</v>
      </c>
      <c r="R107" s="58">
        <v>44104</v>
      </c>
      <c r="S107" s="58"/>
      <c r="T107" s="28"/>
      <c r="U107" s="28"/>
      <c r="V107" s="28" t="s">
        <v>391</v>
      </c>
      <c r="W107" s="26">
        <v>0</v>
      </c>
      <c r="X107" s="26">
        <v>0</v>
      </c>
      <c r="Y107" s="6"/>
    </row>
    <row r="108" spans="1:25" ht="12" customHeight="1" x14ac:dyDescent="0.2">
      <c r="A108" s="19" t="s">
        <v>1033</v>
      </c>
      <c r="B108" s="20">
        <v>1</v>
      </c>
      <c r="C108" s="21">
        <v>2020</v>
      </c>
      <c r="D108" s="32" t="s">
        <v>192</v>
      </c>
      <c r="E108" s="29" t="s">
        <v>727</v>
      </c>
      <c r="F108" s="23">
        <v>43972</v>
      </c>
      <c r="G108" s="26" t="s">
        <v>988</v>
      </c>
      <c r="H108" s="22" t="s">
        <v>964</v>
      </c>
      <c r="I108" s="25" t="s">
        <v>989</v>
      </c>
      <c r="J108" s="32" t="s">
        <v>990</v>
      </c>
      <c r="K108" s="8" t="s">
        <v>298</v>
      </c>
      <c r="L108" s="25" t="s">
        <v>991</v>
      </c>
      <c r="M108" s="26">
        <v>1</v>
      </c>
      <c r="N108" s="26" t="s">
        <v>317</v>
      </c>
      <c r="O108" s="26" t="s">
        <v>326</v>
      </c>
      <c r="P108" s="25" t="s">
        <v>968</v>
      </c>
      <c r="Q108" s="100">
        <v>44013</v>
      </c>
      <c r="R108" s="58">
        <v>44134</v>
      </c>
      <c r="S108" s="58"/>
      <c r="T108" s="28"/>
      <c r="U108" s="28"/>
      <c r="V108" s="28" t="s">
        <v>391</v>
      </c>
      <c r="W108" s="26">
        <v>0</v>
      </c>
      <c r="X108" s="26">
        <v>0</v>
      </c>
      <c r="Y108" s="6"/>
    </row>
    <row r="109" spans="1:25" ht="12" customHeight="1" x14ac:dyDescent="0.2">
      <c r="A109" s="19" t="s">
        <v>1030</v>
      </c>
      <c r="B109" s="20">
        <v>1</v>
      </c>
      <c r="C109" s="21">
        <v>2020</v>
      </c>
      <c r="D109" s="32" t="s">
        <v>192</v>
      </c>
      <c r="E109" s="29" t="s">
        <v>727</v>
      </c>
      <c r="F109" s="23">
        <v>43972</v>
      </c>
      <c r="G109" s="26" t="s">
        <v>992</v>
      </c>
      <c r="H109" s="22" t="s">
        <v>964</v>
      </c>
      <c r="I109" s="25" t="s">
        <v>993</v>
      </c>
      <c r="J109" s="32" t="s">
        <v>994</v>
      </c>
      <c r="K109" s="8" t="s">
        <v>298</v>
      </c>
      <c r="L109" s="25" t="s">
        <v>991</v>
      </c>
      <c r="M109" s="26">
        <v>1</v>
      </c>
      <c r="N109" s="26" t="s">
        <v>317</v>
      </c>
      <c r="O109" s="26" t="s">
        <v>326</v>
      </c>
      <c r="P109" s="25" t="s">
        <v>968</v>
      </c>
      <c r="Q109" s="100">
        <v>44013</v>
      </c>
      <c r="R109" s="58">
        <v>44134</v>
      </c>
      <c r="S109" s="58"/>
      <c r="T109" s="28"/>
      <c r="U109" s="28"/>
      <c r="V109" s="28" t="s">
        <v>391</v>
      </c>
      <c r="W109" s="26">
        <v>0</v>
      </c>
      <c r="X109" s="26">
        <v>0</v>
      </c>
      <c r="Y109" s="6"/>
    </row>
    <row r="110" spans="1:25" ht="12" customHeight="1" x14ac:dyDescent="0.2">
      <c r="A110" s="19" t="s">
        <v>1034</v>
      </c>
      <c r="B110" s="20">
        <v>1</v>
      </c>
      <c r="C110" s="21">
        <v>2020</v>
      </c>
      <c r="D110" s="32" t="s">
        <v>192</v>
      </c>
      <c r="E110" s="29" t="s">
        <v>727</v>
      </c>
      <c r="F110" s="23">
        <v>43972</v>
      </c>
      <c r="G110" s="26" t="s">
        <v>995</v>
      </c>
      <c r="H110" s="22" t="s">
        <v>964</v>
      </c>
      <c r="I110" s="25" t="s">
        <v>996</v>
      </c>
      <c r="J110" s="32" t="s">
        <v>997</v>
      </c>
      <c r="K110" s="8" t="s">
        <v>998</v>
      </c>
      <c r="L110" s="25" t="s">
        <v>999</v>
      </c>
      <c r="M110" s="26">
        <v>1</v>
      </c>
      <c r="N110" s="26" t="s">
        <v>317</v>
      </c>
      <c r="O110" s="26" t="s">
        <v>326</v>
      </c>
      <c r="P110" s="25" t="s">
        <v>968</v>
      </c>
      <c r="Q110" s="100">
        <v>44013</v>
      </c>
      <c r="R110" s="58">
        <v>44119</v>
      </c>
      <c r="S110" s="58"/>
      <c r="T110" s="28"/>
      <c r="U110" s="28"/>
      <c r="V110" s="28" t="s">
        <v>391</v>
      </c>
      <c r="W110" s="26">
        <v>0</v>
      </c>
      <c r="X110" s="26">
        <v>0</v>
      </c>
      <c r="Y110" s="6"/>
    </row>
    <row r="111" spans="1:25" ht="12" customHeight="1" x14ac:dyDescent="0.2">
      <c r="A111" s="19" t="s">
        <v>1035</v>
      </c>
      <c r="B111" s="20">
        <v>1</v>
      </c>
      <c r="C111" s="21">
        <v>2020</v>
      </c>
      <c r="D111" s="32" t="s">
        <v>192</v>
      </c>
      <c r="E111" s="29" t="s">
        <v>727</v>
      </c>
      <c r="F111" s="23">
        <v>43972</v>
      </c>
      <c r="G111" s="26" t="s">
        <v>1000</v>
      </c>
      <c r="H111" s="22" t="s">
        <v>964</v>
      </c>
      <c r="I111" s="25" t="s">
        <v>1001</v>
      </c>
      <c r="J111" s="32" t="s">
        <v>1002</v>
      </c>
      <c r="K111" s="8" t="s">
        <v>1003</v>
      </c>
      <c r="L111" s="25" t="s">
        <v>1004</v>
      </c>
      <c r="M111" s="26">
        <v>1</v>
      </c>
      <c r="N111" s="26" t="s">
        <v>317</v>
      </c>
      <c r="O111" s="26" t="s">
        <v>326</v>
      </c>
      <c r="P111" s="25" t="s">
        <v>968</v>
      </c>
      <c r="Q111" s="100">
        <v>44013</v>
      </c>
      <c r="R111" s="58">
        <v>44119</v>
      </c>
      <c r="S111" s="58"/>
      <c r="T111" s="28"/>
      <c r="U111" s="28"/>
      <c r="V111" s="28" t="s">
        <v>391</v>
      </c>
      <c r="W111" s="26">
        <v>0</v>
      </c>
      <c r="X111" s="26">
        <v>0</v>
      </c>
      <c r="Y111" s="6"/>
    </row>
    <row r="112" spans="1:25" ht="12" customHeight="1" x14ac:dyDescent="0.2">
      <c r="A112" s="19" t="s">
        <v>1029</v>
      </c>
      <c r="B112" s="20">
        <v>1</v>
      </c>
      <c r="C112" s="21">
        <v>2020</v>
      </c>
      <c r="D112" s="32" t="s">
        <v>192</v>
      </c>
      <c r="E112" s="29" t="s">
        <v>727</v>
      </c>
      <c r="F112" s="23">
        <v>43972</v>
      </c>
      <c r="G112" s="26" t="s">
        <v>1005</v>
      </c>
      <c r="H112" s="22" t="s">
        <v>964</v>
      </c>
      <c r="I112" s="25" t="s">
        <v>1006</v>
      </c>
      <c r="J112" s="32" t="s">
        <v>1007</v>
      </c>
      <c r="K112" s="8" t="s">
        <v>527</v>
      </c>
      <c r="L112" s="25" t="s">
        <v>1008</v>
      </c>
      <c r="M112" s="26">
        <v>1</v>
      </c>
      <c r="N112" s="26" t="s">
        <v>317</v>
      </c>
      <c r="O112" s="26" t="s">
        <v>326</v>
      </c>
      <c r="P112" s="25" t="s">
        <v>968</v>
      </c>
      <c r="Q112" s="100">
        <v>44013</v>
      </c>
      <c r="R112" s="58">
        <v>44270</v>
      </c>
      <c r="S112" s="58"/>
      <c r="T112" s="28"/>
      <c r="U112" s="28"/>
      <c r="V112" s="28" t="s">
        <v>391</v>
      </c>
      <c r="W112" s="26">
        <v>0</v>
      </c>
      <c r="X112" s="26">
        <v>0</v>
      </c>
      <c r="Y112" s="6"/>
    </row>
    <row r="113" spans="1:25" ht="12" customHeight="1" x14ac:dyDescent="0.2">
      <c r="A113" s="19" t="s">
        <v>1036</v>
      </c>
      <c r="B113" s="20">
        <v>1</v>
      </c>
      <c r="C113" s="21">
        <v>2020</v>
      </c>
      <c r="D113" s="32" t="s">
        <v>192</v>
      </c>
      <c r="E113" s="29" t="s">
        <v>727</v>
      </c>
      <c r="F113" s="23">
        <v>43972</v>
      </c>
      <c r="G113" s="26" t="s">
        <v>1009</v>
      </c>
      <c r="H113" s="22" t="s">
        <v>1010</v>
      </c>
      <c r="I113" s="25" t="s">
        <v>1011</v>
      </c>
      <c r="J113" s="32" t="s">
        <v>1012</v>
      </c>
      <c r="K113" s="8" t="s">
        <v>527</v>
      </c>
      <c r="L113" s="25" t="s">
        <v>1013</v>
      </c>
      <c r="M113" s="26">
        <v>1</v>
      </c>
      <c r="N113" s="26" t="s">
        <v>317</v>
      </c>
      <c r="O113" s="26" t="s">
        <v>326</v>
      </c>
      <c r="P113" s="25" t="s">
        <v>968</v>
      </c>
      <c r="Q113" s="100">
        <v>44013</v>
      </c>
      <c r="R113" s="58">
        <v>44270</v>
      </c>
      <c r="S113" s="58"/>
      <c r="T113" s="28"/>
      <c r="U113" s="28"/>
      <c r="V113" s="28" t="s">
        <v>391</v>
      </c>
      <c r="W113" s="26">
        <v>0</v>
      </c>
      <c r="X113" s="26">
        <v>0</v>
      </c>
      <c r="Y113" s="6"/>
    </row>
    <row r="114" spans="1:25" ht="12" customHeight="1" x14ac:dyDescent="0.2">
      <c r="A114" s="19" t="s">
        <v>1037</v>
      </c>
      <c r="B114" s="20">
        <v>1</v>
      </c>
      <c r="C114" s="21">
        <v>2020</v>
      </c>
      <c r="D114" s="32" t="s">
        <v>192</v>
      </c>
      <c r="E114" s="29" t="s">
        <v>727</v>
      </c>
      <c r="F114" s="23">
        <v>43972</v>
      </c>
      <c r="G114" s="26" t="s">
        <v>1014</v>
      </c>
      <c r="H114" s="22" t="s">
        <v>964</v>
      </c>
      <c r="I114" s="25" t="s">
        <v>1015</v>
      </c>
      <c r="J114" s="32" t="s">
        <v>1016</v>
      </c>
      <c r="K114" s="8" t="s">
        <v>1003</v>
      </c>
      <c r="L114" s="25" t="s">
        <v>1017</v>
      </c>
      <c r="M114" s="26">
        <v>1</v>
      </c>
      <c r="N114" s="26" t="s">
        <v>317</v>
      </c>
      <c r="O114" s="26" t="s">
        <v>326</v>
      </c>
      <c r="P114" s="25" t="s">
        <v>968</v>
      </c>
      <c r="Q114" s="100">
        <v>44013</v>
      </c>
      <c r="R114" s="58">
        <v>44180</v>
      </c>
      <c r="S114" s="58"/>
      <c r="T114" s="28"/>
      <c r="U114" s="28"/>
      <c r="V114" s="28" t="s">
        <v>391</v>
      </c>
      <c r="W114" s="26">
        <v>0</v>
      </c>
      <c r="X114" s="26">
        <v>0</v>
      </c>
      <c r="Y114" s="6"/>
    </row>
    <row r="115" spans="1:25" ht="12" customHeight="1" x14ac:dyDescent="0.2">
      <c r="A115" s="19" t="s">
        <v>1038</v>
      </c>
      <c r="B115" s="20">
        <v>1</v>
      </c>
      <c r="C115" s="21">
        <v>2020</v>
      </c>
      <c r="D115" s="32" t="s">
        <v>192</v>
      </c>
      <c r="E115" s="29" t="s">
        <v>727</v>
      </c>
      <c r="F115" s="23">
        <v>43972</v>
      </c>
      <c r="G115" s="26" t="s">
        <v>1018</v>
      </c>
      <c r="H115" s="22" t="s">
        <v>964</v>
      </c>
      <c r="I115" s="25" t="s">
        <v>1019</v>
      </c>
      <c r="J115" s="32" t="s">
        <v>1020</v>
      </c>
      <c r="K115" s="8" t="s">
        <v>998</v>
      </c>
      <c r="L115" s="25" t="s">
        <v>1021</v>
      </c>
      <c r="M115" s="26">
        <v>1</v>
      </c>
      <c r="N115" s="26" t="s">
        <v>317</v>
      </c>
      <c r="O115" s="26" t="s">
        <v>326</v>
      </c>
      <c r="P115" s="25" t="s">
        <v>968</v>
      </c>
      <c r="Q115" s="100">
        <v>44013</v>
      </c>
      <c r="R115" s="58">
        <v>44150</v>
      </c>
      <c r="S115" s="58"/>
      <c r="T115" s="28"/>
      <c r="U115" s="28"/>
      <c r="V115" s="28" t="s">
        <v>391</v>
      </c>
      <c r="W115" s="26">
        <v>0</v>
      </c>
      <c r="X115" s="26">
        <v>0</v>
      </c>
      <c r="Y115" s="6"/>
    </row>
    <row r="116" spans="1:25" ht="12" customHeight="1" x14ac:dyDescent="0.2">
      <c r="A116" s="19" t="s">
        <v>1039</v>
      </c>
      <c r="B116" s="20">
        <v>1</v>
      </c>
      <c r="C116" s="21">
        <v>2020</v>
      </c>
      <c r="D116" s="32" t="s">
        <v>192</v>
      </c>
      <c r="E116" s="29" t="s">
        <v>727</v>
      </c>
      <c r="F116" s="23">
        <v>43972</v>
      </c>
      <c r="G116" s="26" t="s">
        <v>1022</v>
      </c>
      <c r="H116" s="22" t="s">
        <v>978</v>
      </c>
      <c r="I116" s="25" t="s">
        <v>1023</v>
      </c>
      <c r="J116" s="32" t="s">
        <v>1024</v>
      </c>
      <c r="K116" s="8" t="s">
        <v>298</v>
      </c>
      <c r="L116" s="25" t="s">
        <v>1025</v>
      </c>
      <c r="M116" s="26">
        <v>1</v>
      </c>
      <c r="N116" s="26" t="s">
        <v>317</v>
      </c>
      <c r="O116" s="26" t="s">
        <v>326</v>
      </c>
      <c r="P116" s="25" t="s">
        <v>968</v>
      </c>
      <c r="Q116" s="100">
        <v>44013</v>
      </c>
      <c r="R116" s="58">
        <v>44104</v>
      </c>
      <c r="S116" s="58"/>
      <c r="T116" s="28"/>
      <c r="U116" s="28"/>
      <c r="V116" s="28" t="s">
        <v>391</v>
      </c>
      <c r="W116" s="26">
        <v>0</v>
      </c>
      <c r="X116" s="26">
        <v>0</v>
      </c>
      <c r="Y116" s="6"/>
    </row>
    <row r="117" spans="1:25" ht="12" customHeight="1" x14ac:dyDescent="0.2">
      <c r="A117" s="19" t="s">
        <v>1060</v>
      </c>
      <c r="B117" s="20">
        <v>2</v>
      </c>
      <c r="C117" s="21">
        <v>2020</v>
      </c>
      <c r="D117" s="25" t="s">
        <v>252</v>
      </c>
      <c r="E117" s="29" t="s">
        <v>1061</v>
      </c>
      <c r="F117" s="23">
        <v>43969</v>
      </c>
      <c r="G117" s="26" t="s">
        <v>1046</v>
      </c>
      <c r="H117" s="22" t="s">
        <v>1047</v>
      </c>
      <c r="I117" s="25" t="s">
        <v>1059</v>
      </c>
      <c r="J117" s="32" t="s">
        <v>1051</v>
      </c>
      <c r="K117" s="8" t="s">
        <v>527</v>
      </c>
      <c r="L117" s="25" t="s">
        <v>1052</v>
      </c>
      <c r="M117" s="26">
        <v>1</v>
      </c>
      <c r="N117" s="26" t="s">
        <v>1062</v>
      </c>
      <c r="O117" s="26" t="s">
        <v>1062</v>
      </c>
      <c r="P117" s="25" t="s">
        <v>1147</v>
      </c>
      <c r="Q117" s="100">
        <v>44001</v>
      </c>
      <c r="R117" s="58">
        <v>44042</v>
      </c>
      <c r="S117" s="58">
        <v>44067</v>
      </c>
      <c r="T117" s="28" t="s">
        <v>1131</v>
      </c>
      <c r="U117" s="28" t="s">
        <v>1148</v>
      </c>
      <c r="V117" s="28" t="s">
        <v>542</v>
      </c>
      <c r="W117" s="26">
        <v>0</v>
      </c>
      <c r="X117" s="26">
        <v>0</v>
      </c>
      <c r="Y117" s="6"/>
    </row>
    <row r="118" spans="1:25" ht="12" customHeight="1" x14ac:dyDescent="0.2">
      <c r="A118" s="19" t="s">
        <v>1060</v>
      </c>
      <c r="B118" s="20">
        <v>4</v>
      </c>
      <c r="C118" s="21">
        <v>2020</v>
      </c>
      <c r="D118" s="25" t="s">
        <v>252</v>
      </c>
      <c r="E118" s="29" t="s">
        <v>1061</v>
      </c>
      <c r="F118" s="23">
        <v>43969</v>
      </c>
      <c r="G118" s="26" t="s">
        <v>1046</v>
      </c>
      <c r="H118" s="22" t="s">
        <v>1047</v>
      </c>
      <c r="I118" s="25" t="s">
        <v>1059</v>
      </c>
      <c r="J118" s="32" t="s">
        <v>1174</v>
      </c>
      <c r="K118" s="8" t="s">
        <v>527</v>
      </c>
      <c r="L118" s="25" t="s">
        <v>1058</v>
      </c>
      <c r="M118" s="26">
        <v>1</v>
      </c>
      <c r="N118" s="25" t="s">
        <v>379</v>
      </c>
      <c r="O118" s="25" t="s">
        <v>379</v>
      </c>
      <c r="P118" s="25" t="s">
        <v>380</v>
      </c>
      <c r="Q118" s="100">
        <v>44044</v>
      </c>
      <c r="R118" s="58">
        <v>44079</v>
      </c>
      <c r="S118" s="58">
        <v>44081</v>
      </c>
      <c r="T118" s="141" t="s">
        <v>394</v>
      </c>
      <c r="U118" s="28" t="s">
        <v>1175</v>
      </c>
      <c r="V118" s="28" t="s">
        <v>542</v>
      </c>
      <c r="W118" s="26">
        <v>0</v>
      </c>
      <c r="X118" s="26">
        <v>0</v>
      </c>
      <c r="Y118" s="6"/>
    </row>
    <row r="119" spans="1:25" ht="12" customHeight="1" x14ac:dyDescent="0.2">
      <c r="A119" s="19" t="s">
        <v>1082</v>
      </c>
      <c r="B119" s="20">
        <v>1</v>
      </c>
      <c r="C119" s="21">
        <v>2020</v>
      </c>
      <c r="D119" s="32" t="s">
        <v>192</v>
      </c>
      <c r="E119" s="29" t="s">
        <v>1094</v>
      </c>
      <c r="F119" s="23">
        <v>43952</v>
      </c>
      <c r="G119" s="26" t="s">
        <v>1067</v>
      </c>
      <c r="H119" s="22" t="s">
        <v>1068</v>
      </c>
      <c r="I119" s="25" t="s">
        <v>1069</v>
      </c>
      <c r="J119" s="32" t="s">
        <v>1070</v>
      </c>
      <c r="K119" s="8" t="s">
        <v>694</v>
      </c>
      <c r="L119" s="25" t="s">
        <v>1071</v>
      </c>
      <c r="M119" s="26">
        <v>1</v>
      </c>
      <c r="N119" s="26" t="s">
        <v>317</v>
      </c>
      <c r="O119" s="26" t="s">
        <v>326</v>
      </c>
      <c r="P119" s="25" t="s">
        <v>1072</v>
      </c>
      <c r="Q119" s="100">
        <v>43987</v>
      </c>
      <c r="R119" s="100">
        <v>44226</v>
      </c>
      <c r="S119" s="58"/>
      <c r="T119" s="28"/>
      <c r="U119" s="28"/>
      <c r="V119" s="28" t="s">
        <v>391</v>
      </c>
      <c r="W119" s="26">
        <v>0</v>
      </c>
      <c r="X119" s="26">
        <v>0</v>
      </c>
      <c r="Y119" s="6"/>
    </row>
    <row r="120" spans="1:25" ht="12" customHeight="1" x14ac:dyDescent="0.2">
      <c r="A120" s="19" t="s">
        <v>1083</v>
      </c>
      <c r="B120" s="20">
        <v>1</v>
      </c>
      <c r="C120" s="21">
        <v>2020</v>
      </c>
      <c r="D120" s="32" t="s">
        <v>252</v>
      </c>
      <c r="E120" s="29" t="s">
        <v>1152</v>
      </c>
      <c r="F120" s="23">
        <v>44063</v>
      </c>
      <c r="G120" s="26" t="s">
        <v>1153</v>
      </c>
      <c r="H120" s="22" t="s">
        <v>1154</v>
      </c>
      <c r="I120" s="25" t="s">
        <v>1155</v>
      </c>
      <c r="J120" s="32" t="s">
        <v>1156</v>
      </c>
      <c r="K120" s="8" t="s">
        <v>305</v>
      </c>
      <c r="L120" s="25" t="s">
        <v>1157</v>
      </c>
      <c r="M120" s="26">
        <v>0.8</v>
      </c>
      <c r="N120" s="26" t="s">
        <v>379</v>
      </c>
      <c r="O120" s="26" t="s">
        <v>379</v>
      </c>
      <c r="P120" s="25" t="s">
        <v>380</v>
      </c>
      <c r="Q120" s="100">
        <v>44071</v>
      </c>
      <c r="R120" s="100">
        <v>44165</v>
      </c>
      <c r="S120" s="58"/>
      <c r="T120" s="28"/>
      <c r="U120" s="28"/>
      <c r="V120" s="28" t="s">
        <v>391</v>
      </c>
      <c r="W120" s="26">
        <v>0</v>
      </c>
      <c r="X120" s="26">
        <v>0</v>
      </c>
      <c r="Y120" s="6"/>
    </row>
    <row r="121" spans="1:25" ht="12" customHeight="1" x14ac:dyDescent="0.2">
      <c r="A121" s="19" t="s">
        <v>1083</v>
      </c>
      <c r="B121" s="20">
        <v>2</v>
      </c>
      <c r="C121" s="21">
        <v>2020</v>
      </c>
      <c r="D121" s="32" t="s">
        <v>252</v>
      </c>
      <c r="E121" s="29" t="s">
        <v>1152</v>
      </c>
      <c r="F121" s="23">
        <v>44063</v>
      </c>
      <c r="G121" s="26" t="s">
        <v>1153</v>
      </c>
      <c r="H121" s="22" t="s">
        <v>1154</v>
      </c>
      <c r="I121" s="25" t="s">
        <v>1155</v>
      </c>
      <c r="J121" s="32" t="s">
        <v>1171</v>
      </c>
      <c r="K121" s="8" t="s">
        <v>305</v>
      </c>
      <c r="L121" s="25" t="s">
        <v>1158</v>
      </c>
      <c r="M121" s="26">
        <v>17</v>
      </c>
      <c r="N121" s="26" t="s">
        <v>379</v>
      </c>
      <c r="O121" s="26" t="s">
        <v>379</v>
      </c>
      <c r="P121" s="25" t="s">
        <v>380</v>
      </c>
      <c r="Q121" s="100">
        <v>44070</v>
      </c>
      <c r="R121" s="100">
        <v>44165</v>
      </c>
      <c r="S121" s="58"/>
      <c r="T121" s="28"/>
      <c r="U121" s="28"/>
      <c r="V121" s="28" t="s">
        <v>391</v>
      </c>
      <c r="W121" s="26">
        <v>0</v>
      </c>
      <c r="X121" s="26">
        <v>0</v>
      </c>
      <c r="Y121" s="6"/>
    </row>
    <row r="122" spans="1:25" ht="12" customHeight="1" x14ac:dyDescent="0.2">
      <c r="A122" s="19" t="s">
        <v>1083</v>
      </c>
      <c r="B122" s="20">
        <v>3</v>
      </c>
      <c r="C122" s="21">
        <v>2020</v>
      </c>
      <c r="D122" s="32" t="s">
        <v>252</v>
      </c>
      <c r="E122" s="29" t="s">
        <v>1152</v>
      </c>
      <c r="F122" s="23">
        <v>44063</v>
      </c>
      <c r="G122" s="26" t="s">
        <v>1153</v>
      </c>
      <c r="H122" s="22" t="s">
        <v>1154</v>
      </c>
      <c r="I122" s="25" t="s">
        <v>1155</v>
      </c>
      <c r="J122" s="32" t="s">
        <v>1159</v>
      </c>
      <c r="K122" s="8" t="s">
        <v>305</v>
      </c>
      <c r="L122" s="25" t="s">
        <v>1160</v>
      </c>
      <c r="M122" s="26">
        <v>1</v>
      </c>
      <c r="N122" s="26" t="s">
        <v>379</v>
      </c>
      <c r="O122" s="26" t="s">
        <v>379</v>
      </c>
      <c r="P122" s="25" t="s">
        <v>380</v>
      </c>
      <c r="Q122" s="100">
        <v>43889</v>
      </c>
      <c r="R122" s="100">
        <v>44196</v>
      </c>
      <c r="S122" s="58"/>
      <c r="T122" s="28"/>
      <c r="U122" s="28"/>
      <c r="V122" s="28" t="s">
        <v>391</v>
      </c>
      <c r="W122" s="26">
        <v>0</v>
      </c>
      <c r="X122" s="26">
        <v>0</v>
      </c>
      <c r="Y122" s="6"/>
    </row>
    <row r="123" spans="1:25" ht="12" customHeight="1" x14ac:dyDescent="0.2">
      <c r="A123" s="19" t="s">
        <v>1172</v>
      </c>
      <c r="B123" s="20">
        <v>1</v>
      </c>
      <c r="C123" s="21">
        <v>2020</v>
      </c>
      <c r="D123" s="32" t="s">
        <v>252</v>
      </c>
      <c r="E123" s="29" t="s">
        <v>1152</v>
      </c>
      <c r="F123" s="23">
        <v>44063</v>
      </c>
      <c r="G123" s="26" t="s">
        <v>1161</v>
      </c>
      <c r="H123" s="22" t="s">
        <v>1162</v>
      </c>
      <c r="I123" s="25" t="s">
        <v>1163</v>
      </c>
      <c r="J123" s="32" t="s">
        <v>1164</v>
      </c>
      <c r="K123" s="8" t="s">
        <v>305</v>
      </c>
      <c r="L123" s="25" t="s">
        <v>1165</v>
      </c>
      <c r="M123" s="26">
        <v>1</v>
      </c>
      <c r="N123" s="26" t="s">
        <v>379</v>
      </c>
      <c r="O123" s="26" t="s">
        <v>379</v>
      </c>
      <c r="P123" s="25" t="s">
        <v>380</v>
      </c>
      <c r="Q123" s="100">
        <v>43841</v>
      </c>
      <c r="R123" s="100">
        <v>44196</v>
      </c>
      <c r="S123" s="58"/>
      <c r="T123" s="28"/>
      <c r="U123" s="28"/>
      <c r="V123" s="28" t="s">
        <v>391</v>
      </c>
      <c r="W123" s="26">
        <v>0</v>
      </c>
      <c r="X123" s="26">
        <v>0</v>
      </c>
      <c r="Y123" s="6"/>
    </row>
    <row r="124" spans="1:25" ht="12" customHeight="1" x14ac:dyDescent="0.2">
      <c r="A124" s="19" t="s">
        <v>1173</v>
      </c>
      <c r="B124" s="20">
        <v>1</v>
      </c>
      <c r="C124" s="21">
        <v>2020</v>
      </c>
      <c r="D124" s="32" t="s">
        <v>781</v>
      </c>
      <c r="E124" s="29" t="s">
        <v>1152</v>
      </c>
      <c r="F124" s="23">
        <v>44061</v>
      </c>
      <c r="G124" s="26" t="s">
        <v>1166</v>
      </c>
      <c r="H124" s="22" t="s">
        <v>1167</v>
      </c>
      <c r="I124" s="25" t="s">
        <v>1168</v>
      </c>
      <c r="J124" s="32" t="s">
        <v>1169</v>
      </c>
      <c r="K124" s="8" t="s">
        <v>275</v>
      </c>
      <c r="L124" s="25" t="s">
        <v>1170</v>
      </c>
      <c r="M124" s="26">
        <v>1</v>
      </c>
      <c r="N124" s="26" t="s">
        <v>786</v>
      </c>
      <c r="O124" s="26" t="s">
        <v>786</v>
      </c>
      <c r="P124" s="25" t="s">
        <v>787</v>
      </c>
      <c r="Q124" s="100">
        <v>44073</v>
      </c>
      <c r="R124" s="100">
        <v>44377</v>
      </c>
      <c r="S124" s="58"/>
      <c r="T124" s="28"/>
      <c r="U124" s="28"/>
      <c r="V124" s="28" t="s">
        <v>391</v>
      </c>
      <c r="W124" s="26">
        <v>0</v>
      </c>
      <c r="X124" s="26">
        <v>0</v>
      </c>
      <c r="Y124" s="6"/>
    </row>
    <row r="125" spans="1:25" ht="12" customHeight="1" x14ac:dyDescent="0.2">
      <c r="A125" s="19" t="s">
        <v>1213</v>
      </c>
      <c r="B125" s="20">
        <v>1</v>
      </c>
      <c r="C125" s="21">
        <v>2020</v>
      </c>
      <c r="D125" s="32" t="s">
        <v>730</v>
      </c>
      <c r="E125" s="29" t="s">
        <v>229</v>
      </c>
      <c r="F125" s="23">
        <v>44067</v>
      </c>
      <c r="G125" s="26" t="s">
        <v>1207</v>
      </c>
      <c r="H125" s="22" t="s">
        <v>101</v>
      </c>
      <c r="I125" s="25" t="s">
        <v>1208</v>
      </c>
      <c r="J125" s="32" t="s">
        <v>1215</v>
      </c>
      <c r="K125" s="8" t="s">
        <v>1209</v>
      </c>
      <c r="L125" s="25" t="s">
        <v>1210</v>
      </c>
      <c r="M125" s="26">
        <v>1</v>
      </c>
      <c r="N125" s="26" t="s">
        <v>730</v>
      </c>
      <c r="O125" s="26" t="s">
        <v>730</v>
      </c>
      <c r="P125" s="26" t="s">
        <v>718</v>
      </c>
      <c r="Q125" s="100">
        <v>44075</v>
      </c>
      <c r="R125" s="100">
        <v>44134</v>
      </c>
      <c r="S125" s="58"/>
      <c r="T125" s="28"/>
      <c r="U125" s="28"/>
      <c r="V125" s="28" t="s">
        <v>391</v>
      </c>
      <c r="W125" s="26">
        <v>0</v>
      </c>
      <c r="X125" s="26">
        <v>0</v>
      </c>
      <c r="Y125" s="6"/>
    </row>
    <row r="126" spans="1:25" ht="12" customHeight="1" x14ac:dyDescent="0.2">
      <c r="A126" s="19" t="s">
        <v>1213</v>
      </c>
      <c r="B126" s="20">
        <v>2</v>
      </c>
      <c r="C126" s="21">
        <v>2020</v>
      </c>
      <c r="D126" s="32" t="s">
        <v>730</v>
      </c>
      <c r="E126" s="29" t="s">
        <v>229</v>
      </c>
      <c r="F126" s="23">
        <v>44067</v>
      </c>
      <c r="G126" s="26" t="s">
        <v>1207</v>
      </c>
      <c r="H126" s="22" t="s">
        <v>101</v>
      </c>
      <c r="I126" s="25" t="s">
        <v>1208</v>
      </c>
      <c r="J126" s="32" t="s">
        <v>1211</v>
      </c>
      <c r="K126" s="8" t="s">
        <v>305</v>
      </c>
      <c r="L126" s="25" t="s">
        <v>1212</v>
      </c>
      <c r="M126" s="26">
        <v>1</v>
      </c>
      <c r="N126" s="26" t="s">
        <v>730</v>
      </c>
      <c r="O126" s="26" t="s">
        <v>730</v>
      </c>
      <c r="P126" s="26" t="s">
        <v>718</v>
      </c>
      <c r="Q126" s="100">
        <v>44134</v>
      </c>
      <c r="R126" s="100">
        <v>44165</v>
      </c>
      <c r="S126" s="58"/>
      <c r="T126" s="28"/>
      <c r="U126" s="28"/>
      <c r="V126" s="28" t="s">
        <v>391</v>
      </c>
      <c r="W126" s="26">
        <v>0</v>
      </c>
      <c r="X126" s="26">
        <v>0</v>
      </c>
      <c r="Y126" s="6"/>
    </row>
  </sheetData>
  <autoFilter ref="A6:Y126"/>
  <mergeCells count="8">
    <mergeCell ref="A5:R5"/>
    <mergeCell ref="A1:E4"/>
    <mergeCell ref="F4:O4"/>
    <mergeCell ref="F1:V1"/>
    <mergeCell ref="F2:V2"/>
    <mergeCell ref="F3:V3"/>
    <mergeCell ref="P4:V4"/>
    <mergeCell ref="S5:X5"/>
  </mergeCells>
  <dataValidations disablePrompts="1" count="4">
    <dataValidation allowBlank="1" showInputMessage="1" showErrorMessage="1" promptTitle="Análisis de causa" prompt="Las causas deben ser coherentes con el hallazgo  y claras en su redacción" sqref="I7:I15"/>
    <dataValidation allowBlank="1" showInputMessage="1" showErrorMessage="1" promptTitle="Acciones a emprendes" prompt="Las acciones deben estar enfocadas a eliminar la causa detectada, debe ser realizable en un período de tiempo no superior a doce (12) meses" sqref="J7:J15"/>
    <dataValidation allowBlank="1" showInputMessage="1" showErrorMessage="1" promptTitle="Fecha de cumplimiento" prompt="Las fechas de cumplimiento deben ser reales no superar los doce (12) meses" sqref="R7:R15"/>
    <dataValidation allowBlank="1" showInputMessage="1" showErrorMessage="1" promptTitle="Indicador" prompt="Aplicable, coherente y medible" sqref="L7:L15"/>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7"/>
  <sheetViews>
    <sheetView workbookViewId="0">
      <selection activeCell="U75" sqref="U75"/>
    </sheetView>
  </sheetViews>
  <sheetFormatPr baseColWidth="10" defaultRowHeight="12.75" x14ac:dyDescent="0.2"/>
  <cols>
    <col min="7" max="7" width="11.42578125" style="72"/>
    <col min="19" max="19" width="11.42578125" style="74"/>
    <col min="20" max="20" width="11.42578125" style="75"/>
  </cols>
  <sheetData>
    <row r="1" spans="1:25" ht="15.75" x14ac:dyDescent="0.25">
      <c r="A1" s="66" t="s">
        <v>407</v>
      </c>
      <c r="T1" s="75" t="s">
        <v>11</v>
      </c>
    </row>
    <row r="2" spans="1:25" s="9" customFormat="1" ht="49.5" customHeight="1" x14ac:dyDescent="0.2">
      <c r="A2" s="61" t="s">
        <v>521</v>
      </c>
      <c r="B2" s="61" t="s">
        <v>28</v>
      </c>
      <c r="C2" s="61" t="s">
        <v>27</v>
      </c>
      <c r="D2" s="61" t="s">
        <v>26</v>
      </c>
      <c r="E2" s="61" t="s">
        <v>17</v>
      </c>
      <c r="F2" s="61" t="s">
        <v>0</v>
      </c>
      <c r="G2" s="54" t="s">
        <v>8</v>
      </c>
      <c r="H2" s="16" t="s">
        <v>10</v>
      </c>
      <c r="I2" s="61" t="s">
        <v>20</v>
      </c>
      <c r="J2" s="61" t="s">
        <v>19</v>
      </c>
      <c r="K2" s="61" t="s">
        <v>1</v>
      </c>
      <c r="L2" s="61" t="s">
        <v>15</v>
      </c>
      <c r="M2" s="61" t="s">
        <v>2</v>
      </c>
      <c r="N2" s="61" t="s">
        <v>3</v>
      </c>
      <c r="O2" s="61" t="s">
        <v>25</v>
      </c>
      <c r="P2" s="61" t="s">
        <v>4</v>
      </c>
      <c r="Q2" s="54" t="s">
        <v>5</v>
      </c>
      <c r="R2" s="54" t="s">
        <v>6</v>
      </c>
      <c r="S2" s="54" t="s">
        <v>7</v>
      </c>
      <c r="T2" s="76" t="s">
        <v>12</v>
      </c>
      <c r="U2" s="62" t="s">
        <v>18</v>
      </c>
      <c r="V2" s="62" t="s">
        <v>13</v>
      </c>
      <c r="W2" s="62" t="s">
        <v>14</v>
      </c>
      <c r="X2" s="62" t="s">
        <v>399</v>
      </c>
      <c r="Y2" s="70" t="s">
        <v>400</v>
      </c>
    </row>
    <row r="3" spans="1:25" s="3" customFormat="1" ht="12" customHeight="1" x14ac:dyDescent="0.2">
      <c r="A3" s="19" t="s">
        <v>522</v>
      </c>
      <c r="B3" s="20" t="s">
        <v>31</v>
      </c>
      <c r="C3" s="21">
        <v>2</v>
      </c>
      <c r="D3" s="22">
        <v>2016</v>
      </c>
      <c r="E3" s="22" t="s">
        <v>70</v>
      </c>
      <c r="F3" s="23" t="s">
        <v>433</v>
      </c>
      <c r="G3" s="73">
        <v>42594</v>
      </c>
      <c r="H3" s="22" t="s">
        <v>80</v>
      </c>
      <c r="I3" s="22" t="s">
        <v>73</v>
      </c>
      <c r="J3" s="24" t="s">
        <v>81</v>
      </c>
      <c r="K3" s="7" t="s">
        <v>82</v>
      </c>
      <c r="L3" s="25" t="s">
        <v>275</v>
      </c>
      <c r="M3" s="26" t="s">
        <v>282</v>
      </c>
      <c r="N3" s="26">
        <v>2</v>
      </c>
      <c r="O3" s="7" t="s">
        <v>277</v>
      </c>
      <c r="P3" s="27" t="s">
        <v>278</v>
      </c>
      <c r="Q3" s="56" t="s">
        <v>279</v>
      </c>
      <c r="R3" s="57">
        <v>42594</v>
      </c>
      <c r="S3" s="57">
        <v>43861</v>
      </c>
      <c r="T3" s="57">
        <v>43868</v>
      </c>
      <c r="U3" s="7" t="s">
        <v>392</v>
      </c>
      <c r="V3" s="7" t="s">
        <v>452</v>
      </c>
      <c r="W3" s="26" t="s">
        <v>453</v>
      </c>
      <c r="X3" s="26">
        <v>5</v>
      </c>
      <c r="Y3" s="26">
        <v>0</v>
      </c>
    </row>
    <row r="4" spans="1:25" s="3" customFormat="1" ht="12" customHeight="1" x14ac:dyDescent="0.2">
      <c r="A4" s="19" t="s">
        <v>522</v>
      </c>
      <c r="B4" s="20" t="s">
        <v>34</v>
      </c>
      <c r="C4" s="21">
        <v>11</v>
      </c>
      <c r="D4" s="22">
        <v>2017</v>
      </c>
      <c r="E4" s="22" t="s">
        <v>91</v>
      </c>
      <c r="F4" s="23" t="s">
        <v>92</v>
      </c>
      <c r="G4" s="73">
        <v>42947</v>
      </c>
      <c r="H4" s="22" t="s">
        <v>93</v>
      </c>
      <c r="I4" s="22" t="s">
        <v>73</v>
      </c>
      <c r="J4" s="24" t="s">
        <v>94</v>
      </c>
      <c r="K4" s="7" t="s">
        <v>95</v>
      </c>
      <c r="L4" s="25" t="s">
        <v>290</v>
      </c>
      <c r="M4" s="26" t="s">
        <v>291</v>
      </c>
      <c r="N4" s="26" t="s">
        <v>292</v>
      </c>
      <c r="O4" s="7" t="s">
        <v>293</v>
      </c>
      <c r="P4" s="27" t="s">
        <v>294</v>
      </c>
      <c r="Q4" s="56" t="s">
        <v>295</v>
      </c>
      <c r="R4" s="57">
        <v>42979</v>
      </c>
      <c r="S4" s="57">
        <v>43815</v>
      </c>
      <c r="T4" s="57">
        <v>43868</v>
      </c>
      <c r="U4" s="7" t="s">
        <v>390</v>
      </c>
      <c r="V4" s="7" t="s">
        <v>451</v>
      </c>
      <c r="W4" s="26" t="s">
        <v>453</v>
      </c>
      <c r="X4" s="26">
        <v>2</v>
      </c>
      <c r="Y4" s="26">
        <v>0</v>
      </c>
    </row>
    <row r="5" spans="1:25" s="3" customFormat="1" ht="12" customHeight="1" x14ac:dyDescent="0.2">
      <c r="A5" s="19" t="s">
        <v>522</v>
      </c>
      <c r="B5" s="20" t="s">
        <v>40</v>
      </c>
      <c r="C5" s="21">
        <v>2</v>
      </c>
      <c r="D5" s="22">
        <v>2018</v>
      </c>
      <c r="E5" s="22" t="s">
        <v>117</v>
      </c>
      <c r="F5" s="23" t="s">
        <v>429</v>
      </c>
      <c r="G5" s="73">
        <v>43418</v>
      </c>
      <c r="H5" s="22" t="s">
        <v>118</v>
      </c>
      <c r="I5" s="22" t="s">
        <v>107</v>
      </c>
      <c r="J5" s="24" t="s">
        <v>119</v>
      </c>
      <c r="K5" s="7" t="s">
        <v>120</v>
      </c>
      <c r="L5" s="25" t="s">
        <v>275</v>
      </c>
      <c r="M5" s="26" t="s">
        <v>310</v>
      </c>
      <c r="N5" s="26">
        <v>1</v>
      </c>
      <c r="O5" s="7" t="s">
        <v>311</v>
      </c>
      <c r="P5" s="27" t="s">
        <v>444</v>
      </c>
      <c r="Q5" s="56" t="s">
        <v>445</v>
      </c>
      <c r="R5" s="57">
        <v>43466</v>
      </c>
      <c r="S5" s="57">
        <v>43799</v>
      </c>
      <c r="T5" s="57">
        <v>43851</v>
      </c>
      <c r="U5" s="7" t="s">
        <v>394</v>
      </c>
      <c r="V5" s="7" t="s">
        <v>446</v>
      </c>
      <c r="W5" s="26" t="s">
        <v>453</v>
      </c>
      <c r="X5" s="26">
        <v>1</v>
      </c>
      <c r="Y5" s="26">
        <v>0</v>
      </c>
    </row>
    <row r="6" spans="1:25" s="3" customFormat="1" ht="12" customHeight="1" x14ac:dyDescent="0.2">
      <c r="A6" s="19" t="s">
        <v>522</v>
      </c>
      <c r="B6" s="20" t="s">
        <v>40</v>
      </c>
      <c r="C6" s="21">
        <v>3</v>
      </c>
      <c r="D6" s="22">
        <v>2018</v>
      </c>
      <c r="E6" s="22" t="s">
        <v>117</v>
      </c>
      <c r="F6" s="23" t="s">
        <v>429</v>
      </c>
      <c r="G6" s="73">
        <v>43418</v>
      </c>
      <c r="H6" s="22" t="s">
        <v>118</v>
      </c>
      <c r="I6" s="22" t="s">
        <v>107</v>
      </c>
      <c r="J6" s="24" t="s">
        <v>119</v>
      </c>
      <c r="K6" s="7" t="s">
        <v>121</v>
      </c>
      <c r="L6" s="25" t="s">
        <v>298</v>
      </c>
      <c r="M6" s="26" t="s">
        <v>313</v>
      </c>
      <c r="N6" s="26">
        <v>0.8</v>
      </c>
      <c r="O6" s="7" t="s">
        <v>311</v>
      </c>
      <c r="P6" s="27" t="s">
        <v>444</v>
      </c>
      <c r="Q6" s="56" t="s">
        <v>445</v>
      </c>
      <c r="R6" s="57">
        <v>43466</v>
      </c>
      <c r="S6" s="57">
        <v>43799</v>
      </c>
      <c r="T6" s="57">
        <v>43851</v>
      </c>
      <c r="U6" s="7" t="s">
        <v>394</v>
      </c>
      <c r="V6" s="7" t="s">
        <v>449</v>
      </c>
      <c r="W6" s="26" t="s">
        <v>453</v>
      </c>
      <c r="X6" s="26">
        <v>1</v>
      </c>
      <c r="Y6" s="26">
        <v>0</v>
      </c>
    </row>
    <row r="7" spans="1:25" s="3" customFormat="1" ht="12" customHeight="1" x14ac:dyDescent="0.2">
      <c r="A7" s="19" t="s">
        <v>522</v>
      </c>
      <c r="B7" s="20" t="s">
        <v>41</v>
      </c>
      <c r="C7" s="21">
        <v>2</v>
      </c>
      <c r="D7" s="22">
        <v>2018</v>
      </c>
      <c r="E7" s="22" t="s">
        <v>117</v>
      </c>
      <c r="F7" s="23" t="s">
        <v>429</v>
      </c>
      <c r="G7" s="73">
        <v>43418</v>
      </c>
      <c r="H7" s="22" t="s">
        <v>122</v>
      </c>
      <c r="I7" s="22" t="s">
        <v>123</v>
      </c>
      <c r="J7" s="24" t="s">
        <v>124</v>
      </c>
      <c r="K7" s="7" t="s">
        <v>125</v>
      </c>
      <c r="L7" s="25" t="s">
        <v>275</v>
      </c>
      <c r="M7" s="26" t="s">
        <v>314</v>
      </c>
      <c r="N7" s="26">
        <v>1</v>
      </c>
      <c r="O7" s="7" t="s">
        <v>311</v>
      </c>
      <c r="P7" s="27" t="s">
        <v>311</v>
      </c>
      <c r="Q7" s="56" t="s">
        <v>312</v>
      </c>
      <c r="R7" s="57">
        <v>43435</v>
      </c>
      <c r="S7" s="57">
        <v>43799</v>
      </c>
      <c r="T7" s="57">
        <v>43847</v>
      </c>
      <c r="U7" s="7" t="s">
        <v>394</v>
      </c>
      <c r="V7" s="7" t="s">
        <v>450</v>
      </c>
      <c r="W7" s="26" t="s">
        <v>453</v>
      </c>
      <c r="X7" s="26">
        <v>1</v>
      </c>
      <c r="Y7" s="26">
        <v>0</v>
      </c>
    </row>
    <row r="8" spans="1:25" s="3" customFormat="1" ht="12" customHeight="1" x14ac:dyDescent="0.2">
      <c r="A8" s="19" t="s">
        <v>522</v>
      </c>
      <c r="B8" s="20" t="s">
        <v>43</v>
      </c>
      <c r="C8" s="21">
        <v>3</v>
      </c>
      <c r="D8" s="22">
        <v>2019</v>
      </c>
      <c r="E8" s="22" t="s">
        <v>130</v>
      </c>
      <c r="F8" s="23" t="s">
        <v>131</v>
      </c>
      <c r="G8" s="73">
        <v>43434</v>
      </c>
      <c r="H8" s="22" t="s">
        <v>132</v>
      </c>
      <c r="I8" s="22" t="s">
        <v>133</v>
      </c>
      <c r="J8" s="24" t="s">
        <v>134</v>
      </c>
      <c r="K8" s="7" t="s">
        <v>135</v>
      </c>
      <c r="L8" s="25" t="s">
        <v>298</v>
      </c>
      <c r="M8" s="26" t="s">
        <v>316</v>
      </c>
      <c r="N8" s="26">
        <v>1</v>
      </c>
      <c r="O8" s="7" t="s">
        <v>317</v>
      </c>
      <c r="P8" s="27" t="s">
        <v>318</v>
      </c>
      <c r="Q8" s="56" t="s">
        <v>319</v>
      </c>
      <c r="R8" s="57">
        <v>43466</v>
      </c>
      <c r="S8" s="57">
        <v>43585</v>
      </c>
      <c r="T8" s="57">
        <v>43857</v>
      </c>
      <c r="U8" s="7" t="s">
        <v>395</v>
      </c>
      <c r="V8" s="7" t="s">
        <v>486</v>
      </c>
      <c r="W8" s="26" t="s">
        <v>453</v>
      </c>
      <c r="X8" s="26">
        <v>0</v>
      </c>
      <c r="Y8" s="26">
        <v>0</v>
      </c>
    </row>
    <row r="9" spans="1:25" s="3" customFormat="1" ht="12" customHeight="1" x14ac:dyDescent="0.2">
      <c r="A9" s="19" t="s">
        <v>522</v>
      </c>
      <c r="B9" s="20" t="s">
        <v>45</v>
      </c>
      <c r="C9" s="21">
        <v>1</v>
      </c>
      <c r="D9" s="22">
        <v>2019</v>
      </c>
      <c r="E9" s="22" t="s">
        <v>91</v>
      </c>
      <c r="F9" s="23" t="s">
        <v>141</v>
      </c>
      <c r="G9" s="73">
        <v>43418</v>
      </c>
      <c r="H9" s="22" t="s">
        <v>142</v>
      </c>
      <c r="I9" s="22" t="s">
        <v>487</v>
      </c>
      <c r="J9" s="24" t="s">
        <v>143</v>
      </c>
      <c r="K9" s="7" t="s">
        <v>144</v>
      </c>
      <c r="L9" s="25" t="s">
        <v>298</v>
      </c>
      <c r="M9" s="26" t="s">
        <v>325</v>
      </c>
      <c r="N9" s="26">
        <v>1</v>
      </c>
      <c r="O9" s="7" t="s">
        <v>317</v>
      </c>
      <c r="P9" s="27" t="s">
        <v>326</v>
      </c>
      <c r="Q9" s="56" t="s">
        <v>401</v>
      </c>
      <c r="R9" s="57">
        <v>43488</v>
      </c>
      <c r="S9" s="57">
        <v>43829</v>
      </c>
      <c r="T9" s="57">
        <v>43857</v>
      </c>
      <c r="U9" s="7" t="s">
        <v>395</v>
      </c>
      <c r="V9" s="7" t="s">
        <v>488</v>
      </c>
      <c r="W9" s="26" t="s">
        <v>453</v>
      </c>
      <c r="X9" s="26">
        <v>1</v>
      </c>
      <c r="Y9" s="26">
        <v>1</v>
      </c>
    </row>
    <row r="10" spans="1:25" s="3" customFormat="1" ht="12" customHeight="1" x14ac:dyDescent="0.2">
      <c r="A10" s="19" t="s">
        <v>522</v>
      </c>
      <c r="B10" s="20" t="s">
        <v>45</v>
      </c>
      <c r="C10" s="21">
        <v>2</v>
      </c>
      <c r="D10" s="22">
        <v>2019</v>
      </c>
      <c r="E10" s="22" t="s">
        <v>91</v>
      </c>
      <c r="F10" s="23" t="s">
        <v>141</v>
      </c>
      <c r="G10" s="73">
        <v>43418</v>
      </c>
      <c r="H10" s="22" t="s">
        <v>145</v>
      </c>
      <c r="I10" s="22" t="s">
        <v>487</v>
      </c>
      <c r="J10" s="24" t="s">
        <v>146</v>
      </c>
      <c r="K10" s="7" t="s">
        <v>147</v>
      </c>
      <c r="L10" s="25" t="s">
        <v>298</v>
      </c>
      <c r="M10" s="26" t="s">
        <v>325</v>
      </c>
      <c r="N10" s="26">
        <v>1</v>
      </c>
      <c r="O10" s="7" t="s">
        <v>317</v>
      </c>
      <c r="P10" s="27" t="s">
        <v>326</v>
      </c>
      <c r="Q10" s="56" t="s">
        <v>401</v>
      </c>
      <c r="R10" s="57">
        <v>43488</v>
      </c>
      <c r="S10" s="57">
        <v>43829</v>
      </c>
      <c r="T10" s="57">
        <v>43857</v>
      </c>
      <c r="U10" s="7" t="s">
        <v>395</v>
      </c>
      <c r="V10" s="7" t="s">
        <v>488</v>
      </c>
      <c r="W10" s="26" t="s">
        <v>453</v>
      </c>
      <c r="X10" s="26">
        <v>1</v>
      </c>
      <c r="Y10" s="26">
        <v>1</v>
      </c>
    </row>
    <row r="11" spans="1:25" s="3" customFormat="1" ht="12" customHeight="1" x14ac:dyDescent="0.2">
      <c r="A11" s="19" t="s">
        <v>522</v>
      </c>
      <c r="B11" s="20" t="s">
        <v>45</v>
      </c>
      <c r="C11" s="21">
        <v>4</v>
      </c>
      <c r="D11" s="22">
        <v>2019</v>
      </c>
      <c r="E11" s="22" t="s">
        <v>91</v>
      </c>
      <c r="F11" s="23" t="s">
        <v>141</v>
      </c>
      <c r="G11" s="73">
        <v>43418</v>
      </c>
      <c r="H11" s="22" t="s">
        <v>148</v>
      </c>
      <c r="I11" s="22" t="s">
        <v>487</v>
      </c>
      <c r="J11" s="24" t="s">
        <v>149</v>
      </c>
      <c r="K11" s="7" t="s">
        <v>150</v>
      </c>
      <c r="L11" s="25" t="s">
        <v>327</v>
      </c>
      <c r="M11" s="26" t="s">
        <v>328</v>
      </c>
      <c r="N11" s="26">
        <v>1</v>
      </c>
      <c r="O11" s="7" t="s">
        <v>317</v>
      </c>
      <c r="P11" s="27" t="s">
        <v>326</v>
      </c>
      <c r="Q11" s="56" t="s">
        <v>401</v>
      </c>
      <c r="R11" s="57">
        <v>43488</v>
      </c>
      <c r="S11" s="57">
        <v>43646</v>
      </c>
      <c r="T11" s="57">
        <v>43857</v>
      </c>
      <c r="U11" s="7" t="s">
        <v>395</v>
      </c>
      <c r="V11" s="7" t="s">
        <v>489</v>
      </c>
      <c r="W11" s="26" t="s">
        <v>453</v>
      </c>
      <c r="X11" s="26">
        <v>0</v>
      </c>
      <c r="Y11" s="26">
        <v>0</v>
      </c>
    </row>
    <row r="12" spans="1:25" s="3" customFormat="1" ht="12" customHeight="1" x14ac:dyDescent="0.2">
      <c r="A12" s="19" t="s">
        <v>522</v>
      </c>
      <c r="B12" s="20" t="s">
        <v>47</v>
      </c>
      <c r="C12" s="21">
        <v>1</v>
      </c>
      <c r="D12" s="22">
        <v>2019</v>
      </c>
      <c r="E12" s="22" t="s">
        <v>91</v>
      </c>
      <c r="F12" s="23" t="s">
        <v>141</v>
      </c>
      <c r="G12" s="73">
        <v>43418</v>
      </c>
      <c r="H12" s="22" t="s">
        <v>157</v>
      </c>
      <c r="I12" s="22" t="s">
        <v>133</v>
      </c>
      <c r="J12" s="24" t="s">
        <v>158</v>
      </c>
      <c r="K12" s="7" t="s">
        <v>159</v>
      </c>
      <c r="L12" s="25" t="s">
        <v>305</v>
      </c>
      <c r="M12" s="26" t="s">
        <v>328</v>
      </c>
      <c r="N12" s="26">
        <v>1</v>
      </c>
      <c r="O12" s="7" t="s">
        <v>317</v>
      </c>
      <c r="P12" s="27" t="s">
        <v>326</v>
      </c>
      <c r="Q12" s="56" t="s">
        <v>401</v>
      </c>
      <c r="R12" s="57">
        <v>43488</v>
      </c>
      <c r="S12" s="57">
        <v>43646</v>
      </c>
      <c r="T12" s="57">
        <v>43857</v>
      </c>
      <c r="U12" s="7" t="s">
        <v>395</v>
      </c>
      <c r="V12" s="7" t="s">
        <v>490</v>
      </c>
      <c r="W12" s="26" t="s">
        <v>453</v>
      </c>
      <c r="X12" s="26">
        <v>0</v>
      </c>
      <c r="Y12" s="26">
        <v>0</v>
      </c>
    </row>
    <row r="13" spans="1:25" s="3" customFormat="1" ht="12" customHeight="1" x14ac:dyDescent="0.2">
      <c r="A13" s="19" t="s">
        <v>522</v>
      </c>
      <c r="B13" s="20" t="s">
        <v>49</v>
      </c>
      <c r="C13" s="21">
        <v>3</v>
      </c>
      <c r="D13" s="22">
        <v>2019</v>
      </c>
      <c r="E13" s="22" t="s">
        <v>91</v>
      </c>
      <c r="F13" s="23" t="s">
        <v>141</v>
      </c>
      <c r="G13" s="73">
        <v>43418</v>
      </c>
      <c r="H13" s="22" t="s">
        <v>163</v>
      </c>
      <c r="I13" s="22" t="s">
        <v>487</v>
      </c>
      <c r="J13" s="24" t="s">
        <v>164</v>
      </c>
      <c r="K13" s="7" t="s">
        <v>166</v>
      </c>
      <c r="L13" s="25" t="s">
        <v>305</v>
      </c>
      <c r="M13" s="26" t="s">
        <v>328</v>
      </c>
      <c r="N13" s="26">
        <v>1</v>
      </c>
      <c r="O13" s="7" t="s">
        <v>317</v>
      </c>
      <c r="P13" s="27" t="s">
        <v>326</v>
      </c>
      <c r="Q13" s="56" t="s">
        <v>401</v>
      </c>
      <c r="R13" s="57">
        <v>43488</v>
      </c>
      <c r="S13" s="57">
        <v>43646</v>
      </c>
      <c r="T13" s="57">
        <v>43857</v>
      </c>
      <c r="U13" s="7" t="s">
        <v>395</v>
      </c>
      <c r="V13" s="7" t="s">
        <v>491</v>
      </c>
      <c r="W13" s="26" t="s">
        <v>453</v>
      </c>
      <c r="X13" s="26">
        <v>0</v>
      </c>
      <c r="Y13" s="26">
        <v>0</v>
      </c>
    </row>
    <row r="14" spans="1:25" s="3" customFormat="1" ht="12" customHeight="1" x14ac:dyDescent="0.2">
      <c r="A14" s="19" t="s">
        <v>522</v>
      </c>
      <c r="B14" s="20" t="s">
        <v>50</v>
      </c>
      <c r="C14" s="21">
        <v>1</v>
      </c>
      <c r="D14" s="22">
        <v>2019</v>
      </c>
      <c r="E14" s="22" t="s">
        <v>91</v>
      </c>
      <c r="F14" s="23" t="s">
        <v>141</v>
      </c>
      <c r="G14" s="73">
        <v>43418</v>
      </c>
      <c r="H14" s="22" t="s">
        <v>168</v>
      </c>
      <c r="I14" s="22" t="s">
        <v>487</v>
      </c>
      <c r="J14" s="24" t="s">
        <v>169</v>
      </c>
      <c r="K14" s="7" t="s">
        <v>170</v>
      </c>
      <c r="L14" s="25" t="s">
        <v>305</v>
      </c>
      <c r="M14" s="26" t="s">
        <v>328</v>
      </c>
      <c r="N14" s="26">
        <v>1</v>
      </c>
      <c r="O14" s="7" t="s">
        <v>317</v>
      </c>
      <c r="P14" s="27" t="s">
        <v>326</v>
      </c>
      <c r="Q14" s="56" t="s">
        <v>401</v>
      </c>
      <c r="R14" s="57">
        <v>43488</v>
      </c>
      <c r="S14" s="57">
        <v>43646</v>
      </c>
      <c r="T14" s="57">
        <v>43857</v>
      </c>
      <c r="U14" s="7" t="s">
        <v>395</v>
      </c>
      <c r="V14" s="7" t="s">
        <v>492</v>
      </c>
      <c r="W14" s="26" t="s">
        <v>453</v>
      </c>
      <c r="X14" s="26">
        <v>0</v>
      </c>
      <c r="Y14" s="26">
        <v>0</v>
      </c>
    </row>
    <row r="15" spans="1:25" s="3" customFormat="1" ht="12" customHeight="1" x14ac:dyDescent="0.2">
      <c r="A15" s="19" t="s">
        <v>522</v>
      </c>
      <c r="B15" s="20" t="s">
        <v>53</v>
      </c>
      <c r="C15" s="21">
        <v>4</v>
      </c>
      <c r="D15" s="22">
        <v>2019</v>
      </c>
      <c r="E15" s="22" t="s">
        <v>176</v>
      </c>
      <c r="F15" s="23" t="s">
        <v>177</v>
      </c>
      <c r="G15" s="73">
        <v>43528</v>
      </c>
      <c r="H15" s="22" t="s">
        <v>182</v>
      </c>
      <c r="I15" s="22" t="s">
        <v>183</v>
      </c>
      <c r="J15" s="24" t="s">
        <v>180</v>
      </c>
      <c r="K15" s="7" t="s">
        <v>184</v>
      </c>
      <c r="L15" s="25" t="s">
        <v>298</v>
      </c>
      <c r="M15" s="26" t="s">
        <v>337</v>
      </c>
      <c r="N15" s="26" t="s">
        <v>338</v>
      </c>
      <c r="O15" s="7" t="s">
        <v>302</v>
      </c>
      <c r="P15" s="27" t="s">
        <v>303</v>
      </c>
      <c r="Q15" s="56" t="s">
        <v>304</v>
      </c>
      <c r="R15" s="57">
        <v>43585</v>
      </c>
      <c r="S15" s="57">
        <v>43861</v>
      </c>
      <c r="T15" s="57">
        <v>43871</v>
      </c>
      <c r="U15" s="7" t="s">
        <v>393</v>
      </c>
      <c r="V15" s="7" t="s">
        <v>456</v>
      </c>
      <c r="W15" s="26" t="s">
        <v>453</v>
      </c>
      <c r="X15" s="26">
        <v>0</v>
      </c>
      <c r="Y15" s="26">
        <v>0</v>
      </c>
    </row>
    <row r="16" spans="1:25" s="3" customFormat="1" ht="12" customHeight="1" x14ac:dyDescent="0.2">
      <c r="A16" s="19" t="s">
        <v>522</v>
      </c>
      <c r="B16" s="20" t="s">
        <v>55</v>
      </c>
      <c r="C16" s="21">
        <v>1</v>
      </c>
      <c r="D16" s="22">
        <v>2019</v>
      </c>
      <c r="E16" s="22" t="s">
        <v>192</v>
      </c>
      <c r="F16" s="23" t="s">
        <v>193</v>
      </c>
      <c r="G16" s="73">
        <v>43525</v>
      </c>
      <c r="H16" s="22" t="s">
        <v>194</v>
      </c>
      <c r="I16" s="22" t="s">
        <v>195</v>
      </c>
      <c r="J16" s="24" t="s">
        <v>196</v>
      </c>
      <c r="K16" s="7" t="s">
        <v>197</v>
      </c>
      <c r="L16" s="25" t="s">
        <v>305</v>
      </c>
      <c r="M16" s="26" t="s">
        <v>345</v>
      </c>
      <c r="N16" s="26">
        <v>1</v>
      </c>
      <c r="O16" s="7" t="s">
        <v>317</v>
      </c>
      <c r="P16" s="27" t="s">
        <v>326</v>
      </c>
      <c r="Q16" s="56" t="s">
        <v>346</v>
      </c>
      <c r="R16" s="57">
        <v>43591</v>
      </c>
      <c r="S16" s="57">
        <v>43799</v>
      </c>
      <c r="T16" s="57">
        <v>43857</v>
      </c>
      <c r="U16" s="7" t="s">
        <v>395</v>
      </c>
      <c r="V16" s="7" t="s">
        <v>493</v>
      </c>
      <c r="W16" s="26" t="s">
        <v>453</v>
      </c>
      <c r="X16" s="26">
        <v>1</v>
      </c>
      <c r="Y16" s="26">
        <v>0</v>
      </c>
    </row>
    <row r="17" spans="1:25" s="3" customFormat="1" ht="12" customHeight="1" x14ac:dyDescent="0.2">
      <c r="A17" s="19" t="s">
        <v>522</v>
      </c>
      <c r="B17" s="20" t="s">
        <v>62</v>
      </c>
      <c r="C17" s="21">
        <v>1</v>
      </c>
      <c r="D17" s="22">
        <v>2019</v>
      </c>
      <c r="E17" s="22" t="s">
        <v>192</v>
      </c>
      <c r="F17" s="23" t="s">
        <v>213</v>
      </c>
      <c r="G17" s="73">
        <v>43641</v>
      </c>
      <c r="H17" s="22" t="s">
        <v>226</v>
      </c>
      <c r="I17" s="22" t="s">
        <v>218</v>
      </c>
      <c r="J17" s="24" t="s">
        <v>227</v>
      </c>
      <c r="K17" s="7" t="s">
        <v>228</v>
      </c>
      <c r="L17" s="25" t="s">
        <v>275</v>
      </c>
      <c r="M17" s="26" t="s">
        <v>363</v>
      </c>
      <c r="N17" s="26">
        <v>1</v>
      </c>
      <c r="O17" s="7" t="s">
        <v>317</v>
      </c>
      <c r="P17" s="27" t="s">
        <v>326</v>
      </c>
      <c r="Q17" s="56" t="s">
        <v>346</v>
      </c>
      <c r="R17" s="57">
        <v>43682</v>
      </c>
      <c r="S17" s="57">
        <v>43799</v>
      </c>
      <c r="T17" s="57">
        <v>43857</v>
      </c>
      <c r="U17" s="7" t="s">
        <v>395</v>
      </c>
      <c r="V17" s="7" t="s">
        <v>495</v>
      </c>
      <c r="W17" s="26" t="s">
        <v>453</v>
      </c>
      <c r="X17" s="26">
        <v>0</v>
      </c>
      <c r="Y17" s="26">
        <v>0</v>
      </c>
    </row>
    <row r="18" spans="1:25" s="3" customFormat="1" ht="12" customHeight="1" x14ac:dyDescent="0.2">
      <c r="A18" s="19" t="s">
        <v>522</v>
      </c>
      <c r="B18" s="20" t="s">
        <v>63</v>
      </c>
      <c r="C18" s="21">
        <v>2</v>
      </c>
      <c r="D18" s="22">
        <v>2019</v>
      </c>
      <c r="E18" s="22" t="s">
        <v>192</v>
      </c>
      <c r="F18" s="23" t="s">
        <v>229</v>
      </c>
      <c r="G18" s="73">
        <v>43580</v>
      </c>
      <c r="H18" s="22" t="s">
        <v>230</v>
      </c>
      <c r="I18" s="22" t="s">
        <v>231</v>
      </c>
      <c r="J18" s="24" t="s">
        <v>232</v>
      </c>
      <c r="K18" s="7" t="s">
        <v>233</v>
      </c>
      <c r="L18" s="25" t="s">
        <v>298</v>
      </c>
      <c r="M18" s="26" t="s">
        <v>364</v>
      </c>
      <c r="N18" s="26">
        <v>1</v>
      </c>
      <c r="O18" s="7" t="s">
        <v>317</v>
      </c>
      <c r="P18" s="27" t="s">
        <v>326</v>
      </c>
      <c r="Q18" s="56" t="s">
        <v>346</v>
      </c>
      <c r="R18" s="57">
        <v>43617</v>
      </c>
      <c r="S18" s="57">
        <v>43707</v>
      </c>
      <c r="T18" s="57">
        <v>43857</v>
      </c>
      <c r="U18" s="7" t="s">
        <v>395</v>
      </c>
      <c r="V18" s="7" t="s">
        <v>496</v>
      </c>
      <c r="W18" s="26" t="s">
        <v>453</v>
      </c>
      <c r="X18" s="26">
        <v>0</v>
      </c>
      <c r="Y18" s="26">
        <v>0</v>
      </c>
    </row>
    <row r="19" spans="1:25" s="3" customFormat="1" ht="12" customHeight="1" x14ac:dyDescent="0.2">
      <c r="A19" s="19" t="s">
        <v>522</v>
      </c>
      <c r="B19" s="20" t="s">
        <v>64</v>
      </c>
      <c r="C19" s="21">
        <v>2</v>
      </c>
      <c r="D19" s="22">
        <v>2019</v>
      </c>
      <c r="E19" s="22" t="s">
        <v>192</v>
      </c>
      <c r="F19" s="23" t="s">
        <v>229</v>
      </c>
      <c r="G19" s="73">
        <v>43580</v>
      </c>
      <c r="H19" s="22" t="s">
        <v>234</v>
      </c>
      <c r="I19" s="22" t="s">
        <v>235</v>
      </c>
      <c r="J19" s="24" t="s">
        <v>236</v>
      </c>
      <c r="K19" s="7" t="s">
        <v>237</v>
      </c>
      <c r="L19" s="25" t="s">
        <v>305</v>
      </c>
      <c r="M19" s="26" t="s">
        <v>365</v>
      </c>
      <c r="N19" s="26">
        <v>1</v>
      </c>
      <c r="O19" s="7" t="s">
        <v>317</v>
      </c>
      <c r="P19" s="27" t="s">
        <v>326</v>
      </c>
      <c r="Q19" s="56" t="s">
        <v>346</v>
      </c>
      <c r="R19" s="57">
        <v>43617</v>
      </c>
      <c r="S19" s="57">
        <v>43707</v>
      </c>
      <c r="T19" s="57">
        <v>43857</v>
      </c>
      <c r="U19" s="7" t="s">
        <v>395</v>
      </c>
      <c r="V19" s="7" t="s">
        <v>497</v>
      </c>
      <c r="W19" s="26" t="s">
        <v>453</v>
      </c>
      <c r="X19" s="26">
        <v>0</v>
      </c>
      <c r="Y19" s="26">
        <v>0</v>
      </c>
    </row>
    <row r="20" spans="1:25" s="3" customFormat="1" ht="12" customHeight="1" x14ac:dyDescent="0.2">
      <c r="A20" s="78" t="s">
        <v>547</v>
      </c>
      <c r="B20" s="79" t="s">
        <v>44</v>
      </c>
      <c r="C20" s="80">
        <v>6</v>
      </c>
      <c r="D20" s="81">
        <v>2019</v>
      </c>
      <c r="E20" s="81" t="s">
        <v>130</v>
      </c>
      <c r="F20" s="82" t="s">
        <v>131</v>
      </c>
      <c r="G20" s="94">
        <v>43434</v>
      </c>
      <c r="H20" s="81" t="s">
        <v>136</v>
      </c>
      <c r="I20" s="81" t="s">
        <v>133</v>
      </c>
      <c r="J20" s="84" t="s">
        <v>137</v>
      </c>
      <c r="K20" s="85" t="s">
        <v>140</v>
      </c>
      <c r="L20" s="86" t="s">
        <v>275</v>
      </c>
      <c r="M20" s="87" t="s">
        <v>324</v>
      </c>
      <c r="N20" s="87">
        <v>1</v>
      </c>
      <c r="O20" s="85" t="s">
        <v>317</v>
      </c>
      <c r="P20" s="88" t="s">
        <v>321</v>
      </c>
      <c r="Q20" s="89" t="s">
        <v>322</v>
      </c>
      <c r="R20" s="90">
        <v>43586</v>
      </c>
      <c r="S20" s="90">
        <v>43829</v>
      </c>
      <c r="T20" s="90">
        <v>43888</v>
      </c>
      <c r="U20" s="85" t="s">
        <v>395</v>
      </c>
      <c r="V20" s="85" t="s">
        <v>541</v>
      </c>
      <c r="W20" s="87" t="s">
        <v>542</v>
      </c>
      <c r="X20" s="87">
        <v>1</v>
      </c>
      <c r="Y20" s="87">
        <v>0</v>
      </c>
    </row>
    <row r="21" spans="1:25" s="3" customFormat="1" ht="12" customHeight="1" x14ac:dyDescent="0.2">
      <c r="A21" s="19" t="s">
        <v>625</v>
      </c>
      <c r="B21" s="20" t="s">
        <v>35</v>
      </c>
      <c r="C21" s="21">
        <v>1</v>
      </c>
      <c r="D21" s="22">
        <v>2017</v>
      </c>
      <c r="E21" s="22" t="s">
        <v>70</v>
      </c>
      <c r="F21" s="23" t="s">
        <v>432</v>
      </c>
      <c r="G21" s="73">
        <v>42962</v>
      </c>
      <c r="H21" s="22" t="s">
        <v>96</v>
      </c>
      <c r="I21" s="22" t="s">
        <v>73</v>
      </c>
      <c r="J21" s="24" t="s">
        <v>97</v>
      </c>
      <c r="K21" s="7" t="s">
        <v>98</v>
      </c>
      <c r="L21" s="25" t="s">
        <v>275</v>
      </c>
      <c r="M21" s="26" t="s">
        <v>296</v>
      </c>
      <c r="N21" s="26" t="s">
        <v>297</v>
      </c>
      <c r="O21" s="7" t="s">
        <v>277</v>
      </c>
      <c r="P21" s="27" t="s">
        <v>278</v>
      </c>
      <c r="Q21" s="56" t="s">
        <v>279</v>
      </c>
      <c r="R21" s="57">
        <v>42962</v>
      </c>
      <c r="S21" s="57">
        <v>43768</v>
      </c>
      <c r="T21" s="57">
        <v>43922</v>
      </c>
      <c r="U21" s="7" t="s">
        <v>392</v>
      </c>
      <c r="V21" s="7" t="s">
        <v>578</v>
      </c>
      <c r="W21" s="26" t="s">
        <v>453</v>
      </c>
      <c r="X21" s="26">
        <v>3</v>
      </c>
      <c r="Y21" s="26">
        <v>0</v>
      </c>
    </row>
    <row r="22" spans="1:25" s="3" customFormat="1" ht="12" customHeight="1" x14ac:dyDescent="0.2">
      <c r="A22" s="19" t="s">
        <v>625</v>
      </c>
      <c r="B22" s="20" t="s">
        <v>36</v>
      </c>
      <c r="C22" s="21">
        <v>1</v>
      </c>
      <c r="D22" s="22">
        <v>2018</v>
      </c>
      <c r="E22" s="22" t="s">
        <v>70</v>
      </c>
      <c r="F22" s="23" t="s">
        <v>99</v>
      </c>
      <c r="G22" s="73">
        <v>43263</v>
      </c>
      <c r="H22" s="22" t="s">
        <v>100</v>
      </c>
      <c r="I22" s="22" t="s">
        <v>101</v>
      </c>
      <c r="J22" s="24" t="s">
        <v>102</v>
      </c>
      <c r="K22" s="7" t="s">
        <v>103</v>
      </c>
      <c r="L22" s="25" t="s">
        <v>298</v>
      </c>
      <c r="M22" s="26" t="s">
        <v>299</v>
      </c>
      <c r="N22" s="26" t="s">
        <v>300</v>
      </c>
      <c r="O22" s="7" t="s">
        <v>277</v>
      </c>
      <c r="P22" s="27" t="s">
        <v>278</v>
      </c>
      <c r="Q22" s="56" t="s">
        <v>279</v>
      </c>
      <c r="R22" s="57">
        <v>43304</v>
      </c>
      <c r="S22" s="57">
        <v>43921</v>
      </c>
      <c r="T22" s="57">
        <v>43922</v>
      </c>
      <c r="U22" s="7" t="s">
        <v>392</v>
      </c>
      <c r="V22" s="7" t="s">
        <v>579</v>
      </c>
      <c r="W22" s="26" t="s">
        <v>453</v>
      </c>
      <c r="X22" s="26">
        <v>4</v>
      </c>
      <c r="Y22" s="26">
        <v>1</v>
      </c>
    </row>
    <row r="23" spans="1:25" s="3" customFormat="1" ht="12" customHeight="1" x14ac:dyDescent="0.2">
      <c r="A23" s="19" t="s">
        <v>625</v>
      </c>
      <c r="B23" s="20" t="s">
        <v>46</v>
      </c>
      <c r="C23" s="21">
        <v>1</v>
      </c>
      <c r="D23" s="22">
        <v>2019</v>
      </c>
      <c r="E23" s="22" t="s">
        <v>151</v>
      </c>
      <c r="F23" s="23" t="s">
        <v>141</v>
      </c>
      <c r="G23" s="73">
        <v>43418</v>
      </c>
      <c r="H23" s="22" t="s">
        <v>152</v>
      </c>
      <c r="I23" s="22" t="s">
        <v>133</v>
      </c>
      <c r="J23" s="24" t="s">
        <v>153</v>
      </c>
      <c r="K23" s="7" t="s">
        <v>154</v>
      </c>
      <c r="L23" s="25" t="s">
        <v>275</v>
      </c>
      <c r="M23" s="26" t="s">
        <v>329</v>
      </c>
      <c r="N23" s="26">
        <v>2</v>
      </c>
      <c r="O23" s="7" t="s">
        <v>317</v>
      </c>
      <c r="P23" s="27" t="s">
        <v>330</v>
      </c>
      <c r="Q23" s="56" t="s">
        <v>401</v>
      </c>
      <c r="R23" s="57">
        <v>43488</v>
      </c>
      <c r="S23" s="57">
        <v>43799</v>
      </c>
      <c r="T23" s="57">
        <v>43924</v>
      </c>
      <c r="U23" s="7" t="s">
        <v>395</v>
      </c>
      <c r="V23" s="7" t="s">
        <v>616</v>
      </c>
      <c r="W23" s="26" t="s">
        <v>453</v>
      </c>
      <c r="X23" s="26">
        <v>1</v>
      </c>
      <c r="Y23" s="26">
        <v>0</v>
      </c>
    </row>
    <row r="24" spans="1:25" s="3" customFormat="1" ht="12" customHeight="1" x14ac:dyDescent="0.2">
      <c r="A24" s="19" t="s">
        <v>625</v>
      </c>
      <c r="B24" s="20" t="s">
        <v>46</v>
      </c>
      <c r="C24" s="21">
        <v>2</v>
      </c>
      <c r="D24" s="22">
        <v>2019</v>
      </c>
      <c r="E24" s="22" t="s">
        <v>151</v>
      </c>
      <c r="F24" s="23" t="s">
        <v>141</v>
      </c>
      <c r="G24" s="73">
        <v>43418</v>
      </c>
      <c r="H24" s="22" t="s">
        <v>152</v>
      </c>
      <c r="I24" s="22" t="s">
        <v>133</v>
      </c>
      <c r="J24" s="24" t="s">
        <v>155</v>
      </c>
      <c r="K24" s="7" t="s">
        <v>156</v>
      </c>
      <c r="L24" s="25" t="s">
        <v>275</v>
      </c>
      <c r="M24" s="26" t="s">
        <v>329</v>
      </c>
      <c r="N24" s="26">
        <v>2</v>
      </c>
      <c r="O24" s="7" t="s">
        <v>317</v>
      </c>
      <c r="P24" s="27" t="s">
        <v>330</v>
      </c>
      <c r="Q24" s="56" t="s">
        <v>401</v>
      </c>
      <c r="R24" s="57">
        <v>43488</v>
      </c>
      <c r="S24" s="57">
        <v>43799</v>
      </c>
      <c r="T24" s="57">
        <v>43924</v>
      </c>
      <c r="U24" s="7" t="s">
        <v>395</v>
      </c>
      <c r="V24" s="7" t="s">
        <v>616</v>
      </c>
      <c r="W24" s="26" t="s">
        <v>453</v>
      </c>
      <c r="X24" s="26">
        <v>1</v>
      </c>
      <c r="Y24" s="26">
        <v>0</v>
      </c>
    </row>
    <row r="25" spans="1:25" s="3" customFormat="1" ht="12" customHeight="1" x14ac:dyDescent="0.2">
      <c r="A25" s="19" t="s">
        <v>625</v>
      </c>
      <c r="B25" s="20" t="s">
        <v>61</v>
      </c>
      <c r="C25" s="21">
        <v>3</v>
      </c>
      <c r="D25" s="22">
        <v>2019</v>
      </c>
      <c r="E25" s="22" t="s">
        <v>192</v>
      </c>
      <c r="F25" s="23" t="s">
        <v>213</v>
      </c>
      <c r="G25" s="73">
        <v>43641</v>
      </c>
      <c r="H25" s="22" t="s">
        <v>222</v>
      </c>
      <c r="I25" s="22" t="s">
        <v>494</v>
      </c>
      <c r="J25" s="24" t="s">
        <v>223</v>
      </c>
      <c r="K25" s="7" t="s">
        <v>224</v>
      </c>
      <c r="L25" s="25" t="s">
        <v>360</v>
      </c>
      <c r="M25" s="26" t="s">
        <v>361</v>
      </c>
      <c r="N25" s="26">
        <v>1</v>
      </c>
      <c r="O25" s="7" t="s">
        <v>317</v>
      </c>
      <c r="P25" s="27" t="s">
        <v>326</v>
      </c>
      <c r="Q25" s="56" t="s">
        <v>346</v>
      </c>
      <c r="R25" s="57">
        <v>43682</v>
      </c>
      <c r="S25" s="57">
        <v>43951</v>
      </c>
      <c r="T25" s="57">
        <v>43924</v>
      </c>
      <c r="U25" s="7" t="s">
        <v>395</v>
      </c>
      <c r="V25" s="7" t="s">
        <v>617</v>
      </c>
      <c r="W25" s="26" t="s">
        <v>453</v>
      </c>
      <c r="X25" s="26">
        <v>1</v>
      </c>
      <c r="Y25" s="26">
        <v>0</v>
      </c>
    </row>
    <row r="26" spans="1:25" s="3" customFormat="1" ht="12" customHeight="1" x14ac:dyDescent="0.2">
      <c r="A26" s="19" t="s">
        <v>625</v>
      </c>
      <c r="B26" s="20" t="s">
        <v>61</v>
      </c>
      <c r="C26" s="21">
        <v>4</v>
      </c>
      <c r="D26" s="22">
        <v>2019</v>
      </c>
      <c r="E26" s="22" t="s">
        <v>192</v>
      </c>
      <c r="F26" s="23" t="s">
        <v>213</v>
      </c>
      <c r="G26" s="73">
        <v>43641</v>
      </c>
      <c r="H26" s="22" t="s">
        <v>222</v>
      </c>
      <c r="I26" s="22" t="s">
        <v>494</v>
      </c>
      <c r="J26" s="24" t="s">
        <v>223</v>
      </c>
      <c r="K26" s="7" t="s">
        <v>225</v>
      </c>
      <c r="L26" s="25" t="s">
        <v>360</v>
      </c>
      <c r="M26" s="26" t="s">
        <v>362</v>
      </c>
      <c r="N26" s="26">
        <v>1</v>
      </c>
      <c r="O26" s="7" t="s">
        <v>317</v>
      </c>
      <c r="P26" s="27" t="s">
        <v>326</v>
      </c>
      <c r="Q26" s="56" t="s">
        <v>346</v>
      </c>
      <c r="R26" s="57">
        <v>43682</v>
      </c>
      <c r="S26" s="57">
        <v>43951</v>
      </c>
      <c r="T26" s="57">
        <v>43924</v>
      </c>
      <c r="U26" s="7" t="s">
        <v>395</v>
      </c>
      <c r="V26" s="7" t="s">
        <v>618</v>
      </c>
      <c r="W26" s="26" t="s">
        <v>453</v>
      </c>
      <c r="X26" s="26">
        <v>1</v>
      </c>
      <c r="Y26" s="26">
        <v>0</v>
      </c>
    </row>
    <row r="27" spans="1:25" s="3" customFormat="1" ht="12" customHeight="1" x14ac:dyDescent="0.2">
      <c r="A27" s="19" t="s">
        <v>625</v>
      </c>
      <c r="B27" s="20" t="s">
        <v>65</v>
      </c>
      <c r="C27" s="21">
        <v>1</v>
      </c>
      <c r="D27" s="22">
        <v>2019</v>
      </c>
      <c r="E27" s="22" t="s">
        <v>192</v>
      </c>
      <c r="F27" s="23" t="s">
        <v>229</v>
      </c>
      <c r="G27" s="73">
        <v>43714</v>
      </c>
      <c r="H27" s="22" t="s">
        <v>238</v>
      </c>
      <c r="I27" s="22" t="s">
        <v>239</v>
      </c>
      <c r="J27" s="24" t="s">
        <v>240</v>
      </c>
      <c r="K27" s="7" t="s">
        <v>241</v>
      </c>
      <c r="L27" s="25" t="s">
        <v>275</v>
      </c>
      <c r="M27" s="26" t="s">
        <v>366</v>
      </c>
      <c r="N27" s="26">
        <v>1</v>
      </c>
      <c r="O27" s="7" t="s">
        <v>317</v>
      </c>
      <c r="P27" s="27" t="s">
        <v>326</v>
      </c>
      <c r="Q27" s="56" t="s">
        <v>411</v>
      </c>
      <c r="R27" s="57">
        <v>43714</v>
      </c>
      <c r="S27" s="57">
        <v>43920</v>
      </c>
      <c r="T27" s="57">
        <v>43924</v>
      </c>
      <c r="U27" s="7" t="s">
        <v>395</v>
      </c>
      <c r="V27" s="7" t="s">
        <v>619</v>
      </c>
      <c r="W27" s="26" t="s">
        <v>453</v>
      </c>
      <c r="X27" s="26">
        <v>2</v>
      </c>
      <c r="Y27" s="26">
        <v>0</v>
      </c>
    </row>
    <row r="28" spans="1:25" s="3" customFormat="1" ht="12" customHeight="1" x14ac:dyDescent="0.2">
      <c r="A28" s="19" t="s">
        <v>625</v>
      </c>
      <c r="B28" s="20" t="s">
        <v>66</v>
      </c>
      <c r="C28" s="21">
        <v>3</v>
      </c>
      <c r="D28" s="22">
        <v>2019</v>
      </c>
      <c r="E28" s="22" t="s">
        <v>242</v>
      </c>
      <c r="F28" s="23" t="s">
        <v>243</v>
      </c>
      <c r="G28" s="73">
        <v>43796</v>
      </c>
      <c r="H28" s="22" t="s">
        <v>244</v>
      </c>
      <c r="I28" s="22" t="s">
        <v>245</v>
      </c>
      <c r="J28" s="24" t="s">
        <v>250</v>
      </c>
      <c r="K28" s="7" t="s">
        <v>251</v>
      </c>
      <c r="L28" s="25" t="s">
        <v>275</v>
      </c>
      <c r="M28" s="26" t="s">
        <v>374</v>
      </c>
      <c r="N28" s="26" t="s">
        <v>375</v>
      </c>
      <c r="O28" s="7" t="s">
        <v>293</v>
      </c>
      <c r="P28" s="27" t="s">
        <v>369</v>
      </c>
      <c r="Q28" s="56" t="s">
        <v>376</v>
      </c>
      <c r="R28" s="57">
        <v>43826</v>
      </c>
      <c r="S28" s="57">
        <v>43978</v>
      </c>
      <c r="T28" s="57">
        <v>43923</v>
      </c>
      <c r="U28" s="7" t="s">
        <v>390</v>
      </c>
      <c r="V28" s="7" t="s">
        <v>571</v>
      </c>
      <c r="W28" s="26" t="s">
        <v>453</v>
      </c>
      <c r="X28" s="26">
        <v>0</v>
      </c>
      <c r="Y28" s="26">
        <v>0</v>
      </c>
    </row>
    <row r="29" spans="1:25" s="3" customFormat="1" ht="12" customHeight="1" x14ac:dyDescent="0.2">
      <c r="A29" s="19" t="s">
        <v>625</v>
      </c>
      <c r="B29" s="20" t="s">
        <v>67</v>
      </c>
      <c r="C29" s="21">
        <v>3</v>
      </c>
      <c r="D29" s="22">
        <v>2019</v>
      </c>
      <c r="E29" s="22" t="s">
        <v>252</v>
      </c>
      <c r="F29" s="23" t="s">
        <v>253</v>
      </c>
      <c r="G29" s="73">
        <v>43777</v>
      </c>
      <c r="H29" s="22" t="s">
        <v>254</v>
      </c>
      <c r="I29" s="22" t="s">
        <v>255</v>
      </c>
      <c r="J29" s="24" t="s">
        <v>256</v>
      </c>
      <c r="K29" s="7" t="s">
        <v>257</v>
      </c>
      <c r="L29" s="25" t="s">
        <v>275</v>
      </c>
      <c r="M29" s="26" t="s">
        <v>377</v>
      </c>
      <c r="N29" s="26" t="s">
        <v>378</v>
      </c>
      <c r="O29" s="7" t="s">
        <v>379</v>
      </c>
      <c r="P29" s="27" t="s">
        <v>379</v>
      </c>
      <c r="Q29" s="56" t="s">
        <v>380</v>
      </c>
      <c r="R29" s="57">
        <v>43800</v>
      </c>
      <c r="S29" s="57">
        <v>43918</v>
      </c>
      <c r="T29" s="57">
        <v>43927</v>
      </c>
      <c r="U29" s="7" t="s">
        <v>394</v>
      </c>
      <c r="V29" s="7" t="s">
        <v>572</v>
      </c>
      <c r="W29" s="26" t="s">
        <v>453</v>
      </c>
      <c r="X29" s="26">
        <v>0</v>
      </c>
      <c r="Y29" s="26">
        <v>0</v>
      </c>
    </row>
    <row r="30" spans="1:25" s="3" customFormat="1" ht="12" customHeight="1" x14ac:dyDescent="0.2">
      <c r="A30" s="19" t="s">
        <v>625</v>
      </c>
      <c r="B30" s="20" t="s">
        <v>68</v>
      </c>
      <c r="C30" s="21">
        <v>1</v>
      </c>
      <c r="D30" s="22">
        <v>2019</v>
      </c>
      <c r="E30" s="22" t="s">
        <v>192</v>
      </c>
      <c r="F30" s="23" t="s">
        <v>430</v>
      </c>
      <c r="G30" s="73">
        <v>43812</v>
      </c>
      <c r="H30" s="22" t="s">
        <v>259</v>
      </c>
      <c r="I30" s="22" t="s">
        <v>260</v>
      </c>
      <c r="J30" s="24" t="s">
        <v>261</v>
      </c>
      <c r="K30" s="7" t="s">
        <v>262</v>
      </c>
      <c r="L30" s="25" t="s">
        <v>275</v>
      </c>
      <c r="M30" s="26" t="s">
        <v>381</v>
      </c>
      <c r="N30" s="26">
        <v>1</v>
      </c>
      <c r="O30" s="7" t="s">
        <v>317</v>
      </c>
      <c r="P30" s="27" t="s">
        <v>326</v>
      </c>
      <c r="Q30" s="56" t="s">
        <v>382</v>
      </c>
      <c r="R30" s="57">
        <v>43831</v>
      </c>
      <c r="S30" s="57">
        <v>44012</v>
      </c>
      <c r="T30" s="57">
        <v>43924</v>
      </c>
      <c r="U30" s="7" t="s">
        <v>395</v>
      </c>
      <c r="V30" s="7" t="s">
        <v>620</v>
      </c>
      <c r="W30" s="26" t="s">
        <v>453</v>
      </c>
      <c r="X30" s="26">
        <v>0</v>
      </c>
      <c r="Y30" s="26">
        <v>0</v>
      </c>
    </row>
    <row r="31" spans="1:25" s="3" customFormat="1" ht="12" customHeight="1" x14ac:dyDescent="0.2">
      <c r="A31" s="19" t="s">
        <v>625</v>
      </c>
      <c r="B31" s="20" t="s">
        <v>69</v>
      </c>
      <c r="C31" s="21">
        <v>2</v>
      </c>
      <c r="D31" s="22">
        <v>2019</v>
      </c>
      <c r="E31" s="22" t="s">
        <v>192</v>
      </c>
      <c r="F31" s="23" t="s">
        <v>430</v>
      </c>
      <c r="G31" s="73">
        <v>43812</v>
      </c>
      <c r="H31" s="22" t="s">
        <v>268</v>
      </c>
      <c r="I31" s="22" t="s">
        <v>269</v>
      </c>
      <c r="J31" s="24" t="s">
        <v>270</v>
      </c>
      <c r="K31" s="7" t="s">
        <v>271</v>
      </c>
      <c r="L31" s="25" t="s">
        <v>275</v>
      </c>
      <c r="M31" s="26" t="s">
        <v>387</v>
      </c>
      <c r="N31" s="26">
        <v>1</v>
      </c>
      <c r="O31" s="7" t="s">
        <v>317</v>
      </c>
      <c r="P31" s="27" t="s">
        <v>326</v>
      </c>
      <c r="Q31" s="56" t="s">
        <v>388</v>
      </c>
      <c r="R31" s="57">
        <v>43831</v>
      </c>
      <c r="S31" s="57">
        <v>43890</v>
      </c>
      <c r="T31" s="57">
        <v>43924</v>
      </c>
      <c r="U31" s="7" t="s">
        <v>395</v>
      </c>
      <c r="V31" s="7" t="s">
        <v>621</v>
      </c>
      <c r="W31" s="26" t="s">
        <v>453</v>
      </c>
      <c r="X31" s="26">
        <v>0</v>
      </c>
      <c r="Y31" s="26">
        <v>0</v>
      </c>
    </row>
    <row r="32" spans="1:25" s="3" customFormat="1" ht="12" customHeight="1" x14ac:dyDescent="0.2">
      <c r="A32" s="19" t="s">
        <v>625</v>
      </c>
      <c r="B32" s="20" t="s">
        <v>69</v>
      </c>
      <c r="C32" s="21">
        <v>3</v>
      </c>
      <c r="D32" s="22">
        <v>2019</v>
      </c>
      <c r="E32" s="22" t="s">
        <v>192</v>
      </c>
      <c r="F32" s="23" t="s">
        <v>430</v>
      </c>
      <c r="G32" s="73">
        <v>43812</v>
      </c>
      <c r="H32" s="22" t="s">
        <v>272</v>
      </c>
      <c r="I32" s="22" t="s">
        <v>269</v>
      </c>
      <c r="J32" s="24" t="s">
        <v>273</v>
      </c>
      <c r="K32" s="7" t="s">
        <v>274</v>
      </c>
      <c r="L32" s="25" t="s">
        <v>275</v>
      </c>
      <c r="M32" s="26" t="s">
        <v>389</v>
      </c>
      <c r="N32" s="26">
        <v>1</v>
      </c>
      <c r="O32" s="7" t="s">
        <v>317</v>
      </c>
      <c r="P32" s="27" t="s">
        <v>326</v>
      </c>
      <c r="Q32" s="56" t="s">
        <v>388</v>
      </c>
      <c r="R32" s="57">
        <v>43831</v>
      </c>
      <c r="S32" s="57">
        <v>43890</v>
      </c>
      <c r="T32" s="57">
        <v>43924</v>
      </c>
      <c r="U32" s="7" t="s">
        <v>395</v>
      </c>
      <c r="V32" s="7" t="s">
        <v>622</v>
      </c>
      <c r="W32" s="26" t="s">
        <v>453</v>
      </c>
      <c r="X32" s="26">
        <v>0</v>
      </c>
      <c r="Y32" s="26">
        <v>0</v>
      </c>
    </row>
    <row r="33" spans="1:27" s="3" customFormat="1" ht="12" customHeight="1" x14ac:dyDescent="0.2">
      <c r="A33" s="19" t="s">
        <v>625</v>
      </c>
      <c r="B33" s="20" t="s">
        <v>533</v>
      </c>
      <c r="C33" s="21">
        <v>1</v>
      </c>
      <c r="D33" s="22">
        <v>2020</v>
      </c>
      <c r="E33" s="22" t="s">
        <v>534</v>
      </c>
      <c r="F33" s="23" t="s">
        <v>535</v>
      </c>
      <c r="G33" s="73">
        <v>43822</v>
      </c>
      <c r="H33" s="22" t="s">
        <v>523</v>
      </c>
      <c r="I33" s="22" t="s">
        <v>524</v>
      </c>
      <c r="J33" s="24" t="s">
        <v>525</v>
      </c>
      <c r="K33" s="7" t="s">
        <v>526</v>
      </c>
      <c r="L33" s="25" t="s">
        <v>527</v>
      </c>
      <c r="M33" s="26" t="s">
        <v>528</v>
      </c>
      <c r="N33" s="26">
        <v>1</v>
      </c>
      <c r="O33" s="7" t="s">
        <v>379</v>
      </c>
      <c r="P33" s="27" t="s">
        <v>379</v>
      </c>
      <c r="Q33" s="56" t="s">
        <v>380</v>
      </c>
      <c r="R33" s="57">
        <v>43850</v>
      </c>
      <c r="S33" s="57">
        <v>43920</v>
      </c>
      <c r="T33" s="57">
        <v>43927</v>
      </c>
      <c r="U33" s="7" t="s">
        <v>394</v>
      </c>
      <c r="V33" s="7" t="s">
        <v>573</v>
      </c>
      <c r="W33" s="26" t="s">
        <v>453</v>
      </c>
      <c r="X33" s="26">
        <v>0</v>
      </c>
      <c r="Y33" s="26">
        <v>0</v>
      </c>
    </row>
    <row r="34" spans="1:27" s="3" customFormat="1" ht="12" customHeight="1" x14ac:dyDescent="0.2">
      <c r="A34" s="78" t="s">
        <v>670</v>
      </c>
      <c r="B34" s="79" t="s">
        <v>60</v>
      </c>
      <c r="C34" s="80">
        <v>2</v>
      </c>
      <c r="D34" s="81">
        <v>2019</v>
      </c>
      <c r="E34" s="81" t="s">
        <v>192</v>
      </c>
      <c r="F34" s="82" t="s">
        <v>213</v>
      </c>
      <c r="G34" s="94">
        <v>43641</v>
      </c>
      <c r="H34" s="81" t="s">
        <v>217</v>
      </c>
      <c r="I34" s="81" t="s">
        <v>218</v>
      </c>
      <c r="J34" s="84" t="s">
        <v>219</v>
      </c>
      <c r="K34" s="85" t="s">
        <v>221</v>
      </c>
      <c r="L34" s="86" t="s">
        <v>275</v>
      </c>
      <c r="M34" s="87" t="s">
        <v>359</v>
      </c>
      <c r="N34" s="87">
        <v>1</v>
      </c>
      <c r="O34" s="85" t="s">
        <v>317</v>
      </c>
      <c r="P34" s="88" t="s">
        <v>326</v>
      </c>
      <c r="Q34" s="89" t="s">
        <v>346</v>
      </c>
      <c r="R34" s="90">
        <v>43669</v>
      </c>
      <c r="S34" s="90">
        <v>43814</v>
      </c>
      <c r="T34" s="90">
        <v>43956</v>
      </c>
      <c r="U34" s="85" t="s">
        <v>395</v>
      </c>
      <c r="V34" s="85" t="s">
        <v>667</v>
      </c>
      <c r="W34" s="87" t="s">
        <v>542</v>
      </c>
      <c r="X34" s="87">
        <v>0</v>
      </c>
      <c r="Y34" s="87">
        <v>0</v>
      </c>
    </row>
    <row r="35" spans="1:27" s="3" customFormat="1" ht="12" customHeight="1" x14ac:dyDescent="0.2">
      <c r="A35" s="78" t="s">
        <v>670</v>
      </c>
      <c r="B35" s="79" t="s">
        <v>427</v>
      </c>
      <c r="C35" s="80">
        <v>1</v>
      </c>
      <c r="D35" s="81">
        <v>2020</v>
      </c>
      <c r="E35" s="81" t="s">
        <v>176</v>
      </c>
      <c r="F35" s="82" t="s">
        <v>428</v>
      </c>
      <c r="G35" s="94">
        <v>43741</v>
      </c>
      <c r="H35" s="81" t="s">
        <v>502</v>
      </c>
      <c r="I35" s="81" t="s">
        <v>510</v>
      </c>
      <c r="J35" s="84" t="s">
        <v>515</v>
      </c>
      <c r="K35" s="85" t="s">
        <v>415</v>
      </c>
      <c r="L35" s="86" t="s">
        <v>275</v>
      </c>
      <c r="M35" s="87" t="s">
        <v>421</v>
      </c>
      <c r="N35" s="87">
        <v>1</v>
      </c>
      <c r="O35" s="85" t="s">
        <v>302</v>
      </c>
      <c r="P35" s="88" t="s">
        <v>303</v>
      </c>
      <c r="Q35" s="89" t="s">
        <v>423</v>
      </c>
      <c r="R35" s="90">
        <v>43829</v>
      </c>
      <c r="S35" s="90">
        <v>43921</v>
      </c>
      <c r="T35" s="90">
        <v>43959</v>
      </c>
      <c r="U35" s="85" t="s">
        <v>393</v>
      </c>
      <c r="V35" s="85" t="s">
        <v>668</v>
      </c>
      <c r="W35" s="87" t="s">
        <v>542</v>
      </c>
      <c r="X35" s="87">
        <v>0</v>
      </c>
      <c r="Y35" s="87">
        <v>0</v>
      </c>
    </row>
    <row r="36" spans="1:27" s="3" customFormat="1" ht="12" customHeight="1" x14ac:dyDescent="0.2">
      <c r="A36" s="78" t="s">
        <v>670</v>
      </c>
      <c r="B36" s="79" t="s">
        <v>479</v>
      </c>
      <c r="C36" s="80">
        <v>3</v>
      </c>
      <c r="D36" s="81">
        <v>2020</v>
      </c>
      <c r="E36" s="81" t="s">
        <v>176</v>
      </c>
      <c r="F36" s="82" t="s">
        <v>484</v>
      </c>
      <c r="G36" s="94">
        <v>43782</v>
      </c>
      <c r="H36" s="81" t="s">
        <v>503</v>
      </c>
      <c r="I36" s="81" t="s">
        <v>511</v>
      </c>
      <c r="J36" s="84" t="s">
        <v>516</v>
      </c>
      <c r="K36" s="85" t="s">
        <v>464</v>
      </c>
      <c r="L36" s="86" t="s">
        <v>298</v>
      </c>
      <c r="M36" s="87" t="s">
        <v>465</v>
      </c>
      <c r="N36" s="87">
        <v>0.8</v>
      </c>
      <c r="O36" s="85" t="s">
        <v>302</v>
      </c>
      <c r="P36" s="88" t="s">
        <v>460</v>
      </c>
      <c r="Q36" s="89" t="s">
        <v>461</v>
      </c>
      <c r="R36" s="90">
        <v>43871</v>
      </c>
      <c r="S36" s="90">
        <v>44196</v>
      </c>
      <c r="T36" s="90">
        <v>43959</v>
      </c>
      <c r="U36" s="85" t="s">
        <v>393</v>
      </c>
      <c r="V36" s="85" t="s">
        <v>669</v>
      </c>
      <c r="W36" s="87" t="s">
        <v>542</v>
      </c>
      <c r="X36" s="87">
        <v>0</v>
      </c>
      <c r="Y36" s="87">
        <v>0</v>
      </c>
    </row>
    <row r="37" spans="1:27" s="3" customFormat="1" ht="12" customHeight="1" x14ac:dyDescent="0.2">
      <c r="A37" s="78" t="s">
        <v>670</v>
      </c>
      <c r="B37" s="79" t="s">
        <v>533</v>
      </c>
      <c r="C37" s="80">
        <v>2</v>
      </c>
      <c r="D37" s="81">
        <v>2020</v>
      </c>
      <c r="E37" s="81" t="s">
        <v>534</v>
      </c>
      <c r="F37" s="82" t="s">
        <v>535</v>
      </c>
      <c r="G37" s="94">
        <v>43822</v>
      </c>
      <c r="H37" s="81" t="s">
        <v>523</v>
      </c>
      <c r="I37" s="81" t="s">
        <v>524</v>
      </c>
      <c r="J37" s="84" t="s">
        <v>525</v>
      </c>
      <c r="K37" s="85" t="s">
        <v>529</v>
      </c>
      <c r="L37" s="86" t="s">
        <v>298</v>
      </c>
      <c r="M37" s="87" t="s">
        <v>530</v>
      </c>
      <c r="N37" s="87">
        <v>1</v>
      </c>
      <c r="O37" s="85" t="s">
        <v>379</v>
      </c>
      <c r="P37" s="88" t="s">
        <v>379</v>
      </c>
      <c r="Q37" s="89" t="s">
        <v>380</v>
      </c>
      <c r="R37" s="90">
        <v>43905</v>
      </c>
      <c r="S37" s="90">
        <v>43951</v>
      </c>
      <c r="T37" s="90">
        <v>43951</v>
      </c>
      <c r="U37" s="85" t="s">
        <v>394</v>
      </c>
      <c r="V37" s="85" t="s">
        <v>666</v>
      </c>
      <c r="W37" s="87" t="s">
        <v>542</v>
      </c>
      <c r="X37" s="87">
        <v>0</v>
      </c>
      <c r="Y37" s="87">
        <v>0</v>
      </c>
    </row>
    <row r="38" spans="1:27" s="3" customFormat="1" ht="12" customHeight="1" x14ac:dyDescent="0.2">
      <c r="A38" s="19" t="s">
        <v>845</v>
      </c>
      <c r="B38" s="20" t="s">
        <v>38</v>
      </c>
      <c r="C38" s="21">
        <v>1</v>
      </c>
      <c r="D38" s="22">
        <v>2018</v>
      </c>
      <c r="E38" s="22" t="s">
        <v>70</v>
      </c>
      <c r="F38" s="23" t="s">
        <v>109</v>
      </c>
      <c r="G38" s="73">
        <v>43395</v>
      </c>
      <c r="H38" s="22" t="s">
        <v>110</v>
      </c>
      <c r="I38" s="22" t="s">
        <v>111</v>
      </c>
      <c r="J38" s="24" t="s">
        <v>112</v>
      </c>
      <c r="K38" s="7" t="s">
        <v>113</v>
      </c>
      <c r="L38" s="25" t="s">
        <v>275</v>
      </c>
      <c r="M38" s="26" t="s">
        <v>306</v>
      </c>
      <c r="N38" s="26" t="s">
        <v>307</v>
      </c>
      <c r="O38" s="7" t="s">
        <v>277</v>
      </c>
      <c r="P38" s="27" t="s">
        <v>278</v>
      </c>
      <c r="Q38" s="56" t="s">
        <v>279</v>
      </c>
      <c r="R38" s="57">
        <v>43497</v>
      </c>
      <c r="S38" s="57">
        <v>43981</v>
      </c>
      <c r="T38" s="57">
        <v>43980</v>
      </c>
      <c r="U38" s="7" t="s">
        <v>390</v>
      </c>
      <c r="V38" s="7" t="s">
        <v>844</v>
      </c>
      <c r="W38" s="26" t="s">
        <v>542</v>
      </c>
      <c r="X38" s="26">
        <v>2</v>
      </c>
      <c r="Y38" s="26">
        <v>0</v>
      </c>
    </row>
    <row r="39" spans="1:27" s="3" customFormat="1" ht="12" customHeight="1" x14ac:dyDescent="0.2">
      <c r="A39" s="19" t="s">
        <v>845</v>
      </c>
      <c r="B39" s="20" t="s">
        <v>58</v>
      </c>
      <c r="C39" s="21">
        <v>2</v>
      </c>
      <c r="D39" s="22">
        <v>2019</v>
      </c>
      <c r="E39" s="22" t="s">
        <v>70</v>
      </c>
      <c r="F39" s="23" t="s">
        <v>431</v>
      </c>
      <c r="G39" s="73">
        <v>43586</v>
      </c>
      <c r="H39" s="22" t="s">
        <v>210</v>
      </c>
      <c r="I39" s="22" t="s">
        <v>73</v>
      </c>
      <c r="J39" s="24" t="s">
        <v>211</v>
      </c>
      <c r="K39" s="7" t="s">
        <v>212</v>
      </c>
      <c r="L39" s="25" t="s">
        <v>275</v>
      </c>
      <c r="M39" s="26" t="s">
        <v>352</v>
      </c>
      <c r="N39" s="26" t="s">
        <v>353</v>
      </c>
      <c r="O39" s="7" t="s">
        <v>277</v>
      </c>
      <c r="P39" s="27" t="s">
        <v>278</v>
      </c>
      <c r="Q39" s="56" t="s">
        <v>354</v>
      </c>
      <c r="R39" s="57">
        <v>43626</v>
      </c>
      <c r="S39" s="57">
        <v>44012</v>
      </c>
      <c r="T39" s="57">
        <v>43974</v>
      </c>
      <c r="U39" s="7" t="s">
        <v>392</v>
      </c>
      <c r="V39" s="7" t="s">
        <v>674</v>
      </c>
      <c r="W39" s="26" t="s">
        <v>542</v>
      </c>
      <c r="X39" s="26">
        <v>0</v>
      </c>
      <c r="Y39" s="26">
        <v>0</v>
      </c>
      <c r="AA39" s="3">
        <v>8</v>
      </c>
    </row>
    <row r="40" spans="1:27" s="3" customFormat="1" ht="12" customHeight="1" x14ac:dyDescent="0.2">
      <c r="A40" s="19" t="s">
        <v>845</v>
      </c>
      <c r="B40" s="20" t="s">
        <v>480</v>
      </c>
      <c r="C40" s="21">
        <v>1</v>
      </c>
      <c r="D40" s="22">
        <v>2020</v>
      </c>
      <c r="E40" s="22" t="s">
        <v>176</v>
      </c>
      <c r="F40" s="23" t="s">
        <v>484</v>
      </c>
      <c r="G40" s="73">
        <v>43782</v>
      </c>
      <c r="H40" s="22" t="s">
        <v>504</v>
      </c>
      <c r="I40" s="22" t="s">
        <v>511</v>
      </c>
      <c r="J40" s="24" t="s">
        <v>517</v>
      </c>
      <c r="K40" s="7" t="s">
        <v>466</v>
      </c>
      <c r="L40" s="25" t="s">
        <v>275</v>
      </c>
      <c r="M40" s="26" t="s">
        <v>467</v>
      </c>
      <c r="N40" s="26">
        <v>1</v>
      </c>
      <c r="O40" s="7" t="s">
        <v>302</v>
      </c>
      <c r="P40" s="27" t="s">
        <v>460</v>
      </c>
      <c r="Q40" s="56" t="s">
        <v>461</v>
      </c>
      <c r="R40" s="57">
        <v>43871</v>
      </c>
      <c r="S40" s="57">
        <v>44043</v>
      </c>
      <c r="T40" s="57">
        <v>43990</v>
      </c>
      <c r="U40" s="7" t="s">
        <v>393</v>
      </c>
      <c r="V40" s="7" t="s">
        <v>731</v>
      </c>
      <c r="W40" s="26" t="s">
        <v>542</v>
      </c>
      <c r="X40" s="26">
        <v>0</v>
      </c>
      <c r="Y40" s="26">
        <v>0</v>
      </c>
    </row>
    <row r="41" spans="1:27" s="3" customFormat="1" ht="12" customHeight="1" x14ac:dyDescent="0.2">
      <c r="A41" s="19" t="s">
        <v>845</v>
      </c>
      <c r="B41" s="20" t="s">
        <v>662</v>
      </c>
      <c r="C41" s="21">
        <v>1</v>
      </c>
      <c r="D41" s="22">
        <v>2020</v>
      </c>
      <c r="E41" s="22" t="s">
        <v>657</v>
      </c>
      <c r="F41" s="23" t="s">
        <v>663</v>
      </c>
      <c r="G41" s="73">
        <v>43934</v>
      </c>
      <c r="H41" s="22" t="s">
        <v>651</v>
      </c>
      <c r="I41" s="22" t="s">
        <v>627</v>
      </c>
      <c r="J41" s="24" t="s">
        <v>652</v>
      </c>
      <c r="K41" s="7" t="s">
        <v>653</v>
      </c>
      <c r="L41" s="25" t="s">
        <v>305</v>
      </c>
      <c r="M41" s="26" t="s">
        <v>654</v>
      </c>
      <c r="N41" s="26">
        <v>1</v>
      </c>
      <c r="O41" s="7" t="s">
        <v>608</v>
      </c>
      <c r="P41" s="27" t="s">
        <v>664</v>
      </c>
      <c r="Q41" s="56" t="s">
        <v>631</v>
      </c>
      <c r="R41" s="57">
        <v>43955</v>
      </c>
      <c r="S41" s="57">
        <v>43966</v>
      </c>
      <c r="T41" s="57">
        <v>43987</v>
      </c>
      <c r="U41" s="7" t="s">
        <v>732</v>
      </c>
      <c r="V41" s="7" t="s">
        <v>733</v>
      </c>
      <c r="W41" s="26" t="s">
        <v>542</v>
      </c>
      <c r="X41" s="26">
        <v>0</v>
      </c>
      <c r="Y41" s="26">
        <v>0</v>
      </c>
    </row>
    <row r="42" spans="1:27" s="3" customFormat="1" ht="12" customHeight="1" x14ac:dyDescent="0.2">
      <c r="A42" s="78" t="s">
        <v>1115</v>
      </c>
      <c r="B42" s="79" t="s">
        <v>40</v>
      </c>
      <c r="C42" s="80">
        <v>5</v>
      </c>
      <c r="D42" s="81">
        <v>2018</v>
      </c>
      <c r="E42" s="81" t="s">
        <v>117</v>
      </c>
      <c r="F42" s="82" t="s">
        <v>429</v>
      </c>
      <c r="G42" s="94">
        <v>43418</v>
      </c>
      <c r="H42" s="81" t="s">
        <v>118</v>
      </c>
      <c r="I42" s="81" t="s">
        <v>107</v>
      </c>
      <c r="J42" s="84" t="s">
        <v>119</v>
      </c>
      <c r="K42" s="85" t="s">
        <v>120</v>
      </c>
      <c r="L42" s="86" t="s">
        <v>275</v>
      </c>
      <c r="M42" s="87" t="s">
        <v>310</v>
      </c>
      <c r="N42" s="87">
        <v>1</v>
      </c>
      <c r="O42" s="85" t="s">
        <v>317</v>
      </c>
      <c r="P42" s="88" t="s">
        <v>317</v>
      </c>
      <c r="Q42" s="89" t="s">
        <v>448</v>
      </c>
      <c r="R42" s="90">
        <v>43466</v>
      </c>
      <c r="S42" s="90">
        <v>43799</v>
      </c>
      <c r="T42" s="90">
        <v>44018</v>
      </c>
      <c r="U42" s="85" t="s">
        <v>395</v>
      </c>
      <c r="V42" s="85" t="s">
        <v>1084</v>
      </c>
      <c r="W42" s="87" t="s">
        <v>542</v>
      </c>
      <c r="X42" s="87">
        <v>1</v>
      </c>
      <c r="Y42" s="87">
        <v>0</v>
      </c>
    </row>
    <row r="43" spans="1:27" s="3" customFormat="1" ht="12" customHeight="1" x14ac:dyDescent="0.2">
      <c r="A43" s="78" t="s">
        <v>1115</v>
      </c>
      <c r="B43" s="79" t="s">
        <v>40</v>
      </c>
      <c r="C43" s="80">
        <v>7</v>
      </c>
      <c r="D43" s="81">
        <v>2018</v>
      </c>
      <c r="E43" s="81" t="s">
        <v>117</v>
      </c>
      <c r="F43" s="82" t="s">
        <v>429</v>
      </c>
      <c r="G43" s="94">
        <v>43418</v>
      </c>
      <c r="H43" s="81" t="s">
        <v>118</v>
      </c>
      <c r="I43" s="81" t="s">
        <v>107</v>
      </c>
      <c r="J43" s="84" t="s">
        <v>119</v>
      </c>
      <c r="K43" s="85" t="s">
        <v>121</v>
      </c>
      <c r="L43" s="86" t="s">
        <v>298</v>
      </c>
      <c r="M43" s="87" t="s">
        <v>313</v>
      </c>
      <c r="N43" s="87">
        <v>0.8</v>
      </c>
      <c r="O43" s="85" t="s">
        <v>317</v>
      </c>
      <c r="P43" s="88" t="s">
        <v>317</v>
      </c>
      <c r="Q43" s="89" t="s">
        <v>448</v>
      </c>
      <c r="R43" s="90">
        <v>43466</v>
      </c>
      <c r="S43" s="90">
        <v>43799</v>
      </c>
      <c r="T43" s="90">
        <v>44018</v>
      </c>
      <c r="U43" s="85" t="s">
        <v>395</v>
      </c>
      <c r="V43" s="85" t="s">
        <v>1085</v>
      </c>
      <c r="W43" s="87" t="s">
        <v>542</v>
      </c>
      <c r="X43" s="87">
        <v>1</v>
      </c>
      <c r="Y43" s="87">
        <v>0</v>
      </c>
    </row>
    <row r="44" spans="1:27" s="3" customFormat="1" ht="12" customHeight="1" x14ac:dyDescent="0.2">
      <c r="A44" s="78" t="s">
        <v>1115</v>
      </c>
      <c r="B44" s="79" t="s">
        <v>44</v>
      </c>
      <c r="C44" s="80">
        <v>2</v>
      </c>
      <c r="D44" s="81">
        <v>2019</v>
      </c>
      <c r="E44" s="81" t="s">
        <v>130</v>
      </c>
      <c r="F44" s="82" t="s">
        <v>131</v>
      </c>
      <c r="G44" s="94">
        <v>43434</v>
      </c>
      <c r="H44" s="81" t="s">
        <v>136</v>
      </c>
      <c r="I44" s="81" t="s">
        <v>133</v>
      </c>
      <c r="J44" s="84" t="s">
        <v>137</v>
      </c>
      <c r="K44" s="85" t="s">
        <v>138</v>
      </c>
      <c r="L44" s="86" t="s">
        <v>298</v>
      </c>
      <c r="M44" s="87" t="s">
        <v>320</v>
      </c>
      <c r="N44" s="87">
        <v>0.95</v>
      </c>
      <c r="O44" s="85" t="s">
        <v>317</v>
      </c>
      <c r="P44" s="88" t="s">
        <v>321</v>
      </c>
      <c r="Q44" s="89" t="s">
        <v>322</v>
      </c>
      <c r="R44" s="90">
        <v>43479</v>
      </c>
      <c r="S44" s="90">
        <v>44012</v>
      </c>
      <c r="T44" s="90">
        <v>44018</v>
      </c>
      <c r="U44" s="85" t="s">
        <v>395</v>
      </c>
      <c r="V44" s="85" t="s">
        <v>1086</v>
      </c>
      <c r="W44" s="87" t="s">
        <v>542</v>
      </c>
      <c r="X44" s="87">
        <v>2</v>
      </c>
      <c r="Y44" s="87">
        <v>0</v>
      </c>
    </row>
    <row r="45" spans="1:27" s="3" customFormat="1" ht="12" customHeight="1" x14ac:dyDescent="0.2">
      <c r="A45" s="78" t="s">
        <v>1115</v>
      </c>
      <c r="B45" s="79" t="s">
        <v>44</v>
      </c>
      <c r="C45" s="80">
        <v>4</v>
      </c>
      <c r="D45" s="81">
        <v>2019</v>
      </c>
      <c r="E45" s="81" t="s">
        <v>130</v>
      </c>
      <c r="F45" s="82" t="s">
        <v>131</v>
      </c>
      <c r="G45" s="94">
        <v>43434</v>
      </c>
      <c r="H45" s="81" t="s">
        <v>136</v>
      </c>
      <c r="I45" s="81" t="s">
        <v>133</v>
      </c>
      <c r="J45" s="84" t="s">
        <v>137</v>
      </c>
      <c r="K45" s="85" t="s">
        <v>139</v>
      </c>
      <c r="L45" s="86" t="s">
        <v>298</v>
      </c>
      <c r="M45" s="87" t="s">
        <v>323</v>
      </c>
      <c r="N45" s="87">
        <v>0.7</v>
      </c>
      <c r="O45" s="85" t="s">
        <v>317</v>
      </c>
      <c r="P45" s="88" t="s">
        <v>321</v>
      </c>
      <c r="Q45" s="89" t="s">
        <v>322</v>
      </c>
      <c r="R45" s="90">
        <v>43479</v>
      </c>
      <c r="S45" s="90">
        <v>44012</v>
      </c>
      <c r="T45" s="90">
        <v>44018</v>
      </c>
      <c r="U45" s="85" t="s">
        <v>395</v>
      </c>
      <c r="V45" s="85" t="s">
        <v>1087</v>
      </c>
      <c r="W45" s="87" t="s">
        <v>542</v>
      </c>
      <c r="X45" s="87">
        <v>2</v>
      </c>
      <c r="Y45" s="87">
        <v>0</v>
      </c>
    </row>
    <row r="46" spans="1:27" s="3" customFormat="1" ht="12" customHeight="1" x14ac:dyDescent="0.2">
      <c r="A46" s="78" t="s">
        <v>1115</v>
      </c>
      <c r="B46" s="79" t="s">
        <v>54</v>
      </c>
      <c r="C46" s="80">
        <v>1</v>
      </c>
      <c r="D46" s="81">
        <v>2019</v>
      </c>
      <c r="E46" s="81" t="s">
        <v>187</v>
      </c>
      <c r="F46" s="82" t="s">
        <v>177</v>
      </c>
      <c r="G46" s="94">
        <v>43528</v>
      </c>
      <c r="H46" s="81" t="s">
        <v>188</v>
      </c>
      <c r="I46" s="81" t="s">
        <v>189</v>
      </c>
      <c r="J46" s="84" t="s">
        <v>190</v>
      </c>
      <c r="K46" s="85" t="s">
        <v>191</v>
      </c>
      <c r="L46" s="86" t="s">
        <v>298</v>
      </c>
      <c r="M46" s="87" t="s">
        <v>340</v>
      </c>
      <c r="N46" s="87" t="s">
        <v>341</v>
      </c>
      <c r="O46" s="85" t="s">
        <v>342</v>
      </c>
      <c r="P46" s="88" t="s">
        <v>343</v>
      </c>
      <c r="Q46" s="89" t="s">
        <v>344</v>
      </c>
      <c r="R46" s="90">
        <v>43556</v>
      </c>
      <c r="S46" s="90">
        <v>44012</v>
      </c>
      <c r="T46" s="90">
        <v>44013</v>
      </c>
      <c r="U46" s="85" t="s">
        <v>394</v>
      </c>
      <c r="V46" s="85" t="s">
        <v>1042</v>
      </c>
      <c r="W46" s="87" t="s">
        <v>542</v>
      </c>
      <c r="X46" s="87">
        <v>1</v>
      </c>
      <c r="Y46" s="87">
        <v>0</v>
      </c>
    </row>
    <row r="47" spans="1:27" s="3" customFormat="1" ht="12" customHeight="1" x14ac:dyDescent="0.2">
      <c r="A47" s="78" t="s">
        <v>1115</v>
      </c>
      <c r="B47" s="79" t="s">
        <v>60</v>
      </c>
      <c r="C47" s="80">
        <v>1</v>
      </c>
      <c r="D47" s="81">
        <v>2019</v>
      </c>
      <c r="E47" s="81" t="s">
        <v>192</v>
      </c>
      <c r="F47" s="82" t="s">
        <v>213</v>
      </c>
      <c r="G47" s="94">
        <v>43641</v>
      </c>
      <c r="H47" s="81" t="s">
        <v>217</v>
      </c>
      <c r="I47" s="81" t="s">
        <v>218</v>
      </c>
      <c r="J47" s="84" t="s">
        <v>219</v>
      </c>
      <c r="K47" s="85" t="s">
        <v>220</v>
      </c>
      <c r="L47" s="86" t="s">
        <v>275</v>
      </c>
      <c r="M47" s="87" t="s">
        <v>358</v>
      </c>
      <c r="N47" s="87">
        <v>1</v>
      </c>
      <c r="O47" s="85" t="s">
        <v>317</v>
      </c>
      <c r="P47" s="88" t="s">
        <v>326</v>
      </c>
      <c r="Q47" s="89" t="s">
        <v>346</v>
      </c>
      <c r="R47" s="90">
        <v>43682</v>
      </c>
      <c r="S47" s="90">
        <v>43814</v>
      </c>
      <c r="T47" s="90">
        <v>44015</v>
      </c>
      <c r="U47" s="85" t="s">
        <v>395</v>
      </c>
      <c r="V47" s="85" t="s">
        <v>1090</v>
      </c>
      <c r="W47" s="87" t="s">
        <v>542</v>
      </c>
      <c r="X47" s="87">
        <v>0</v>
      </c>
      <c r="Y47" s="87">
        <v>0</v>
      </c>
    </row>
    <row r="48" spans="1:27" s="3" customFormat="1" ht="12" customHeight="1" x14ac:dyDescent="0.2">
      <c r="A48" s="78" t="s">
        <v>1115</v>
      </c>
      <c r="B48" s="79" t="s">
        <v>66</v>
      </c>
      <c r="C48" s="80">
        <v>1</v>
      </c>
      <c r="D48" s="81">
        <v>2019</v>
      </c>
      <c r="E48" s="81" t="s">
        <v>242</v>
      </c>
      <c r="F48" s="82" t="s">
        <v>243</v>
      </c>
      <c r="G48" s="94">
        <v>43796</v>
      </c>
      <c r="H48" s="81" t="s">
        <v>244</v>
      </c>
      <c r="I48" s="81" t="s">
        <v>245</v>
      </c>
      <c r="J48" s="84" t="s">
        <v>246</v>
      </c>
      <c r="K48" s="85" t="s">
        <v>247</v>
      </c>
      <c r="L48" s="86" t="s">
        <v>275</v>
      </c>
      <c r="M48" s="87" t="s">
        <v>367</v>
      </c>
      <c r="N48" s="87" t="s">
        <v>368</v>
      </c>
      <c r="O48" s="85" t="s">
        <v>293</v>
      </c>
      <c r="P48" s="88" t="s">
        <v>369</v>
      </c>
      <c r="Q48" s="89" t="s">
        <v>370</v>
      </c>
      <c r="R48" s="90">
        <v>43826</v>
      </c>
      <c r="S48" s="90">
        <v>43978</v>
      </c>
      <c r="T48" s="90">
        <v>44015</v>
      </c>
      <c r="U48" s="85" t="s">
        <v>390</v>
      </c>
      <c r="V48" s="85" t="s">
        <v>1040</v>
      </c>
      <c r="W48" s="87" t="s">
        <v>542</v>
      </c>
      <c r="X48" s="87">
        <v>0</v>
      </c>
      <c r="Y48" s="87">
        <v>0</v>
      </c>
    </row>
    <row r="49" spans="1:25" s="3" customFormat="1" ht="12" customHeight="1" x14ac:dyDescent="0.2">
      <c r="A49" s="78" t="s">
        <v>1115</v>
      </c>
      <c r="B49" s="79" t="s">
        <v>66</v>
      </c>
      <c r="C49" s="80">
        <v>2</v>
      </c>
      <c r="D49" s="81">
        <v>2019</v>
      </c>
      <c r="E49" s="81" t="s">
        <v>242</v>
      </c>
      <c r="F49" s="82" t="s">
        <v>243</v>
      </c>
      <c r="G49" s="94">
        <v>43796</v>
      </c>
      <c r="H49" s="81" t="s">
        <v>244</v>
      </c>
      <c r="I49" s="81" t="s">
        <v>245</v>
      </c>
      <c r="J49" s="84" t="s">
        <v>248</v>
      </c>
      <c r="K49" s="85" t="s">
        <v>249</v>
      </c>
      <c r="L49" s="86" t="s">
        <v>275</v>
      </c>
      <c r="M49" s="87" t="s">
        <v>371</v>
      </c>
      <c r="N49" s="87" t="s">
        <v>372</v>
      </c>
      <c r="O49" s="85" t="s">
        <v>293</v>
      </c>
      <c r="P49" s="88" t="s">
        <v>369</v>
      </c>
      <c r="Q49" s="89" t="s">
        <v>373</v>
      </c>
      <c r="R49" s="90">
        <v>43826</v>
      </c>
      <c r="S49" s="90">
        <v>43978</v>
      </c>
      <c r="T49" s="90">
        <v>44015</v>
      </c>
      <c r="U49" s="85" t="s">
        <v>390</v>
      </c>
      <c r="V49" s="85" t="s">
        <v>1041</v>
      </c>
      <c r="W49" s="87" t="s">
        <v>542</v>
      </c>
      <c r="X49" s="87">
        <v>0</v>
      </c>
      <c r="Y49" s="87">
        <v>0</v>
      </c>
    </row>
    <row r="50" spans="1:25" s="3" customFormat="1" ht="12" customHeight="1" x14ac:dyDescent="0.2">
      <c r="A50" s="78" t="s">
        <v>1115</v>
      </c>
      <c r="B50" s="79" t="s">
        <v>68</v>
      </c>
      <c r="C50" s="80">
        <v>2</v>
      </c>
      <c r="D50" s="81">
        <v>2019</v>
      </c>
      <c r="E50" s="81" t="s">
        <v>192</v>
      </c>
      <c r="F50" s="82" t="s">
        <v>430</v>
      </c>
      <c r="G50" s="94">
        <v>43812</v>
      </c>
      <c r="H50" s="81" t="s">
        <v>259</v>
      </c>
      <c r="I50" s="81" t="s">
        <v>260</v>
      </c>
      <c r="J50" s="84" t="s">
        <v>263</v>
      </c>
      <c r="K50" s="85" t="s">
        <v>264</v>
      </c>
      <c r="L50" s="86" t="s">
        <v>275</v>
      </c>
      <c r="M50" s="87" t="s">
        <v>383</v>
      </c>
      <c r="N50" s="87">
        <v>1</v>
      </c>
      <c r="O50" s="85" t="s">
        <v>317</v>
      </c>
      <c r="P50" s="88" t="s">
        <v>326</v>
      </c>
      <c r="Q50" s="89" t="s">
        <v>384</v>
      </c>
      <c r="R50" s="90">
        <v>43831</v>
      </c>
      <c r="S50" s="90">
        <v>44012</v>
      </c>
      <c r="T50" s="90">
        <v>44018</v>
      </c>
      <c r="U50" s="85" t="s">
        <v>395</v>
      </c>
      <c r="V50" s="85" t="s">
        <v>1091</v>
      </c>
      <c r="W50" s="87" t="s">
        <v>542</v>
      </c>
      <c r="X50" s="87">
        <v>0</v>
      </c>
      <c r="Y50" s="87">
        <v>0</v>
      </c>
    </row>
    <row r="51" spans="1:25" s="3" customFormat="1" ht="12" customHeight="1" x14ac:dyDescent="0.2">
      <c r="A51" s="78" t="s">
        <v>1115</v>
      </c>
      <c r="B51" s="79" t="s">
        <v>69</v>
      </c>
      <c r="C51" s="80">
        <v>1</v>
      </c>
      <c r="D51" s="81">
        <v>2019</v>
      </c>
      <c r="E51" s="81" t="s">
        <v>192</v>
      </c>
      <c r="F51" s="82" t="s">
        <v>430</v>
      </c>
      <c r="G51" s="94">
        <v>43812</v>
      </c>
      <c r="H51" s="81" t="s">
        <v>265</v>
      </c>
      <c r="I51" s="81" t="s">
        <v>260</v>
      </c>
      <c r="J51" s="84" t="s">
        <v>266</v>
      </c>
      <c r="K51" s="85" t="s">
        <v>267</v>
      </c>
      <c r="L51" s="86" t="s">
        <v>275</v>
      </c>
      <c r="M51" s="87" t="s">
        <v>385</v>
      </c>
      <c r="N51" s="87">
        <v>1</v>
      </c>
      <c r="O51" s="85" t="s">
        <v>317</v>
      </c>
      <c r="P51" s="88" t="s">
        <v>326</v>
      </c>
      <c r="Q51" s="89" t="s">
        <v>386</v>
      </c>
      <c r="R51" s="90">
        <v>43831</v>
      </c>
      <c r="S51" s="90">
        <v>44012</v>
      </c>
      <c r="T51" s="90">
        <v>44018</v>
      </c>
      <c r="U51" s="85" t="s">
        <v>395</v>
      </c>
      <c r="V51" s="85" t="s">
        <v>1092</v>
      </c>
      <c r="W51" s="87" t="s">
        <v>542</v>
      </c>
      <c r="X51" s="87">
        <v>0</v>
      </c>
      <c r="Y51" s="87">
        <v>0</v>
      </c>
    </row>
    <row r="52" spans="1:25" s="3" customFormat="1" ht="12" customHeight="1" x14ac:dyDescent="0.2">
      <c r="A52" s="78" t="s">
        <v>1115</v>
      </c>
      <c r="B52" s="79" t="s">
        <v>483</v>
      </c>
      <c r="C52" s="80">
        <v>1</v>
      </c>
      <c r="D52" s="81">
        <v>2020</v>
      </c>
      <c r="E52" s="81" t="s">
        <v>176</v>
      </c>
      <c r="F52" s="82" t="s">
        <v>484</v>
      </c>
      <c r="G52" s="94">
        <v>43782</v>
      </c>
      <c r="H52" s="81" t="s">
        <v>507</v>
      </c>
      <c r="I52" s="81" t="s">
        <v>511</v>
      </c>
      <c r="J52" s="84" t="s">
        <v>519</v>
      </c>
      <c r="K52" s="85" t="s">
        <v>475</v>
      </c>
      <c r="L52" s="86" t="s">
        <v>298</v>
      </c>
      <c r="M52" s="87" t="s">
        <v>476</v>
      </c>
      <c r="N52" s="87">
        <v>1</v>
      </c>
      <c r="O52" s="85" t="s">
        <v>302</v>
      </c>
      <c r="P52" s="88" t="s">
        <v>460</v>
      </c>
      <c r="Q52" s="89" t="s">
        <v>461</v>
      </c>
      <c r="R52" s="90">
        <v>43871</v>
      </c>
      <c r="S52" s="90">
        <v>44196</v>
      </c>
      <c r="T52" s="90">
        <v>44019</v>
      </c>
      <c r="U52" s="85" t="s">
        <v>393</v>
      </c>
      <c r="V52" s="85" t="s">
        <v>1093</v>
      </c>
      <c r="W52" s="87" t="s">
        <v>542</v>
      </c>
      <c r="X52" s="87">
        <v>0</v>
      </c>
      <c r="Y52" s="87">
        <v>0</v>
      </c>
    </row>
    <row r="53" spans="1:25" s="3" customFormat="1" ht="12" customHeight="1" x14ac:dyDescent="0.2">
      <c r="A53" s="78" t="s">
        <v>1115</v>
      </c>
      <c r="B53" s="79" t="s">
        <v>562</v>
      </c>
      <c r="C53" s="80">
        <v>1</v>
      </c>
      <c r="D53" s="81">
        <v>2020</v>
      </c>
      <c r="E53" s="81" t="s">
        <v>564</v>
      </c>
      <c r="F53" s="82" t="s">
        <v>565</v>
      </c>
      <c r="G53" s="94">
        <v>43901</v>
      </c>
      <c r="H53" s="81" t="s">
        <v>568</v>
      </c>
      <c r="I53" s="81" t="s">
        <v>555</v>
      </c>
      <c r="J53" s="84" t="s">
        <v>556</v>
      </c>
      <c r="K53" s="85" t="s">
        <v>557</v>
      </c>
      <c r="L53" s="86" t="s">
        <v>558</v>
      </c>
      <c r="M53" s="87" t="s">
        <v>552</v>
      </c>
      <c r="N53" s="87">
        <v>1</v>
      </c>
      <c r="O53" s="85" t="s">
        <v>570</v>
      </c>
      <c r="P53" s="88" t="s">
        <v>570</v>
      </c>
      <c r="Q53" s="89" t="s">
        <v>559</v>
      </c>
      <c r="R53" s="90">
        <v>43903</v>
      </c>
      <c r="S53" s="90">
        <v>44012</v>
      </c>
      <c r="T53" s="90">
        <v>44012</v>
      </c>
      <c r="U53" s="85" t="s">
        <v>394</v>
      </c>
      <c r="V53" s="85" t="s">
        <v>1043</v>
      </c>
      <c r="W53" s="87" t="s">
        <v>542</v>
      </c>
      <c r="X53" s="87">
        <v>0</v>
      </c>
      <c r="Y53" s="87">
        <v>0</v>
      </c>
    </row>
    <row r="54" spans="1:25" s="3" customFormat="1" ht="12" customHeight="1" x14ac:dyDescent="0.2">
      <c r="A54" s="78" t="s">
        <v>1115</v>
      </c>
      <c r="B54" s="79" t="s">
        <v>659</v>
      </c>
      <c r="C54" s="80">
        <v>1</v>
      </c>
      <c r="D54" s="81">
        <v>2020</v>
      </c>
      <c r="E54" s="81" t="s">
        <v>657</v>
      </c>
      <c r="F54" s="82" t="s">
        <v>663</v>
      </c>
      <c r="G54" s="94">
        <v>43934</v>
      </c>
      <c r="H54" s="81" t="s">
        <v>634</v>
      </c>
      <c r="I54" s="81" t="s">
        <v>627</v>
      </c>
      <c r="J54" s="84" t="s">
        <v>635</v>
      </c>
      <c r="K54" s="85" t="s">
        <v>636</v>
      </c>
      <c r="L54" s="86" t="s">
        <v>637</v>
      </c>
      <c r="M54" s="87" t="s">
        <v>638</v>
      </c>
      <c r="N54" s="87">
        <v>1</v>
      </c>
      <c r="O54" s="85" t="s">
        <v>608</v>
      </c>
      <c r="P54" s="88" t="s">
        <v>664</v>
      </c>
      <c r="Q54" s="89" t="s">
        <v>631</v>
      </c>
      <c r="R54" s="90">
        <v>43955</v>
      </c>
      <c r="S54" s="90">
        <v>44012</v>
      </c>
      <c r="T54" s="90">
        <v>44019</v>
      </c>
      <c r="U54" s="85" t="s">
        <v>732</v>
      </c>
      <c r="V54" s="85" t="s">
        <v>1066</v>
      </c>
      <c r="W54" s="87" t="s">
        <v>542</v>
      </c>
      <c r="X54" s="87">
        <v>0</v>
      </c>
      <c r="Y54" s="87">
        <v>0</v>
      </c>
    </row>
    <row r="55" spans="1:25" s="3" customFormat="1" ht="12" customHeight="1" x14ac:dyDescent="0.2">
      <c r="A55" s="78" t="s">
        <v>1115</v>
      </c>
      <c r="B55" s="79" t="s">
        <v>660</v>
      </c>
      <c r="C55" s="80">
        <v>1</v>
      </c>
      <c r="D55" s="81">
        <v>2020</v>
      </c>
      <c r="E55" s="81" t="s">
        <v>657</v>
      </c>
      <c r="F55" s="82" t="s">
        <v>663</v>
      </c>
      <c r="G55" s="94">
        <v>43934</v>
      </c>
      <c r="H55" s="81" t="s">
        <v>641</v>
      </c>
      <c r="I55" s="81" t="s">
        <v>627</v>
      </c>
      <c r="J55" s="84" t="s">
        <v>642</v>
      </c>
      <c r="K55" s="85" t="s">
        <v>643</v>
      </c>
      <c r="L55" s="86" t="s">
        <v>305</v>
      </c>
      <c r="M55" s="87" t="s">
        <v>644</v>
      </c>
      <c r="N55" s="87">
        <v>1</v>
      </c>
      <c r="O55" s="85" t="s">
        <v>608</v>
      </c>
      <c r="P55" s="88" t="s">
        <v>664</v>
      </c>
      <c r="Q55" s="89" t="s">
        <v>631</v>
      </c>
      <c r="R55" s="90">
        <v>43955</v>
      </c>
      <c r="S55" s="90">
        <v>43980</v>
      </c>
      <c r="T55" s="90">
        <v>44000</v>
      </c>
      <c r="U55" s="85" t="s">
        <v>732</v>
      </c>
      <c r="V55" s="85" t="s">
        <v>900</v>
      </c>
      <c r="W55" s="87" t="s">
        <v>542</v>
      </c>
      <c r="X55" s="87">
        <v>0</v>
      </c>
      <c r="Y55" s="87">
        <v>0</v>
      </c>
    </row>
    <row r="56" spans="1:25" s="3" customFormat="1" ht="12" customHeight="1" x14ac:dyDescent="0.2">
      <c r="A56" s="78" t="s">
        <v>1115</v>
      </c>
      <c r="B56" s="79" t="s">
        <v>661</v>
      </c>
      <c r="C56" s="80">
        <v>1</v>
      </c>
      <c r="D56" s="81">
        <v>2020</v>
      </c>
      <c r="E56" s="81" t="s">
        <v>657</v>
      </c>
      <c r="F56" s="82" t="s">
        <v>663</v>
      </c>
      <c r="G56" s="94">
        <v>43934</v>
      </c>
      <c r="H56" s="81" t="s">
        <v>645</v>
      </c>
      <c r="I56" s="81" t="s">
        <v>627</v>
      </c>
      <c r="J56" s="84" t="s">
        <v>646</v>
      </c>
      <c r="K56" s="85" t="s">
        <v>647</v>
      </c>
      <c r="L56" s="86" t="s">
        <v>637</v>
      </c>
      <c r="M56" s="87" t="s">
        <v>648</v>
      </c>
      <c r="N56" s="87">
        <v>1</v>
      </c>
      <c r="O56" s="85" t="s">
        <v>608</v>
      </c>
      <c r="P56" s="88" t="s">
        <v>664</v>
      </c>
      <c r="Q56" s="89" t="s">
        <v>631</v>
      </c>
      <c r="R56" s="90">
        <v>43955</v>
      </c>
      <c r="S56" s="90">
        <v>44012</v>
      </c>
      <c r="T56" s="90">
        <v>44000</v>
      </c>
      <c r="U56" s="85" t="s">
        <v>732</v>
      </c>
      <c r="V56" s="85" t="s">
        <v>899</v>
      </c>
      <c r="W56" s="87" t="s">
        <v>542</v>
      </c>
      <c r="X56" s="87">
        <v>0</v>
      </c>
      <c r="Y56" s="87">
        <v>0</v>
      </c>
    </row>
    <row r="57" spans="1:25" s="3" customFormat="1" ht="12" customHeight="1" x14ac:dyDescent="0.2">
      <c r="A57" s="78" t="s">
        <v>1115</v>
      </c>
      <c r="B57" s="79" t="s">
        <v>802</v>
      </c>
      <c r="C57" s="80">
        <v>1</v>
      </c>
      <c r="D57" s="81">
        <v>2020</v>
      </c>
      <c r="E57" s="81" t="s">
        <v>252</v>
      </c>
      <c r="F57" s="82" t="s">
        <v>727</v>
      </c>
      <c r="G57" s="94">
        <v>43972</v>
      </c>
      <c r="H57" s="81" t="s">
        <v>753</v>
      </c>
      <c r="I57" s="81" t="s">
        <v>754</v>
      </c>
      <c r="J57" s="84" t="s">
        <v>755</v>
      </c>
      <c r="K57" s="85" t="s">
        <v>756</v>
      </c>
      <c r="L57" s="86" t="s">
        <v>298</v>
      </c>
      <c r="M57" s="87" t="s">
        <v>757</v>
      </c>
      <c r="N57" s="87">
        <v>1</v>
      </c>
      <c r="O57" s="85" t="s">
        <v>379</v>
      </c>
      <c r="P57" s="88" t="s">
        <v>379</v>
      </c>
      <c r="Q57" s="89" t="s">
        <v>380</v>
      </c>
      <c r="R57" s="90">
        <v>43979</v>
      </c>
      <c r="S57" s="90">
        <v>44012</v>
      </c>
      <c r="T57" s="90">
        <v>44012</v>
      </c>
      <c r="U57" s="85" t="s">
        <v>394</v>
      </c>
      <c r="V57" s="85" t="s">
        <v>1044</v>
      </c>
      <c r="W57" s="87" t="s">
        <v>542</v>
      </c>
      <c r="X57" s="87">
        <v>0</v>
      </c>
      <c r="Y57" s="87">
        <v>0</v>
      </c>
    </row>
    <row r="58" spans="1:25" s="3" customFormat="1" ht="12" customHeight="1" x14ac:dyDescent="0.2">
      <c r="A58" s="78" t="s">
        <v>1115</v>
      </c>
      <c r="B58" s="79" t="s">
        <v>802</v>
      </c>
      <c r="C58" s="80">
        <v>2</v>
      </c>
      <c r="D58" s="81">
        <v>2020</v>
      </c>
      <c r="E58" s="81" t="s">
        <v>252</v>
      </c>
      <c r="F58" s="82" t="s">
        <v>727</v>
      </c>
      <c r="G58" s="94">
        <v>43972</v>
      </c>
      <c r="H58" s="81" t="s">
        <v>753</v>
      </c>
      <c r="I58" s="81" t="s">
        <v>754</v>
      </c>
      <c r="J58" s="84" t="s">
        <v>755</v>
      </c>
      <c r="K58" s="85" t="s">
        <v>758</v>
      </c>
      <c r="L58" s="86" t="s">
        <v>527</v>
      </c>
      <c r="M58" s="87" t="s">
        <v>757</v>
      </c>
      <c r="N58" s="87">
        <v>1</v>
      </c>
      <c r="O58" s="85" t="s">
        <v>379</v>
      </c>
      <c r="P58" s="88" t="s">
        <v>379</v>
      </c>
      <c r="Q58" s="89" t="s">
        <v>380</v>
      </c>
      <c r="R58" s="90">
        <v>43979</v>
      </c>
      <c r="S58" s="90">
        <v>44012</v>
      </c>
      <c r="T58" s="90">
        <v>44012</v>
      </c>
      <c r="U58" s="85" t="s">
        <v>394</v>
      </c>
      <c r="V58" s="85" t="s">
        <v>1045</v>
      </c>
      <c r="W58" s="87" t="s">
        <v>542</v>
      </c>
      <c r="X58" s="87">
        <v>0</v>
      </c>
      <c r="Y58" s="87">
        <v>0</v>
      </c>
    </row>
    <row r="59" spans="1:25" s="3" customFormat="1" ht="12" customHeight="1" x14ac:dyDescent="0.2">
      <c r="A59" s="78" t="s">
        <v>1115</v>
      </c>
      <c r="B59" s="79" t="s">
        <v>1060</v>
      </c>
      <c r="C59" s="80">
        <v>1</v>
      </c>
      <c r="D59" s="81">
        <v>2020</v>
      </c>
      <c r="E59" s="81" t="s">
        <v>252</v>
      </c>
      <c r="F59" s="82" t="s">
        <v>1061</v>
      </c>
      <c r="G59" s="94">
        <v>43969</v>
      </c>
      <c r="H59" s="81" t="s">
        <v>1046</v>
      </c>
      <c r="I59" s="81" t="s">
        <v>1047</v>
      </c>
      <c r="J59" s="84" t="s">
        <v>1059</v>
      </c>
      <c r="K59" s="85" t="s">
        <v>1048</v>
      </c>
      <c r="L59" s="86" t="s">
        <v>527</v>
      </c>
      <c r="M59" s="87" t="s">
        <v>1049</v>
      </c>
      <c r="N59" s="87">
        <v>1</v>
      </c>
      <c r="O59" s="85" t="s">
        <v>379</v>
      </c>
      <c r="P59" s="88" t="s">
        <v>379</v>
      </c>
      <c r="Q59" s="89" t="s">
        <v>380</v>
      </c>
      <c r="R59" s="90">
        <v>44001</v>
      </c>
      <c r="S59" s="90">
        <v>44012</v>
      </c>
      <c r="T59" s="90">
        <v>44015</v>
      </c>
      <c r="U59" s="85" t="s">
        <v>394</v>
      </c>
      <c r="V59" s="85" t="s">
        <v>1050</v>
      </c>
      <c r="W59" s="87" t="s">
        <v>542</v>
      </c>
      <c r="X59" s="87">
        <v>0</v>
      </c>
      <c r="Y59" s="87">
        <v>0</v>
      </c>
    </row>
    <row r="60" spans="1:25" s="3" customFormat="1" ht="12" customHeight="1" x14ac:dyDescent="0.2">
      <c r="A60" s="78" t="s">
        <v>1115</v>
      </c>
      <c r="B60" s="79" t="s">
        <v>1060</v>
      </c>
      <c r="C60" s="80">
        <v>3</v>
      </c>
      <c r="D60" s="81">
        <v>2020</v>
      </c>
      <c r="E60" s="81" t="s">
        <v>252</v>
      </c>
      <c r="F60" s="82" t="s">
        <v>1061</v>
      </c>
      <c r="G60" s="94">
        <v>43969</v>
      </c>
      <c r="H60" s="81" t="s">
        <v>1046</v>
      </c>
      <c r="I60" s="81" t="s">
        <v>1047</v>
      </c>
      <c r="J60" s="84" t="s">
        <v>1059</v>
      </c>
      <c r="K60" s="85" t="s">
        <v>1054</v>
      </c>
      <c r="L60" s="86" t="s">
        <v>527</v>
      </c>
      <c r="M60" s="87" t="s">
        <v>1055</v>
      </c>
      <c r="N60" s="87">
        <v>1</v>
      </c>
      <c r="O60" s="85" t="s">
        <v>1063</v>
      </c>
      <c r="P60" s="88" t="s">
        <v>1063</v>
      </c>
      <c r="Q60" s="89" t="s">
        <v>1056</v>
      </c>
      <c r="R60" s="90">
        <v>44001</v>
      </c>
      <c r="S60" s="90">
        <v>44012</v>
      </c>
      <c r="T60" s="90">
        <v>44015</v>
      </c>
      <c r="U60" s="85" t="s">
        <v>394</v>
      </c>
      <c r="V60" s="85" t="s">
        <v>1057</v>
      </c>
      <c r="W60" s="87" t="s">
        <v>542</v>
      </c>
      <c r="X60" s="87">
        <v>0</v>
      </c>
      <c r="Y60" s="87">
        <v>0</v>
      </c>
    </row>
    <row r="61" spans="1:25" s="3" customFormat="1" ht="12" customHeight="1" x14ac:dyDescent="0.2">
      <c r="A61" s="19" t="s">
        <v>1136</v>
      </c>
      <c r="B61" s="20" t="s">
        <v>56</v>
      </c>
      <c r="C61" s="21">
        <v>1</v>
      </c>
      <c r="D61" s="22">
        <v>2019</v>
      </c>
      <c r="E61" s="22" t="s">
        <v>886</v>
      </c>
      <c r="F61" s="23" t="s">
        <v>199</v>
      </c>
      <c r="G61" s="73">
        <v>43528</v>
      </c>
      <c r="H61" s="22" t="s">
        <v>200</v>
      </c>
      <c r="I61" s="22" t="s">
        <v>201</v>
      </c>
      <c r="J61" s="24" t="s">
        <v>202</v>
      </c>
      <c r="K61" s="7" t="s">
        <v>203</v>
      </c>
      <c r="L61" s="25" t="s">
        <v>298</v>
      </c>
      <c r="M61" s="26" t="s">
        <v>347</v>
      </c>
      <c r="N61" s="26">
        <v>1</v>
      </c>
      <c r="O61" s="7" t="s">
        <v>485</v>
      </c>
      <c r="P61" s="27" t="s">
        <v>348</v>
      </c>
      <c r="Q61" s="56" t="s">
        <v>349</v>
      </c>
      <c r="R61" s="57">
        <v>43600</v>
      </c>
      <c r="S61" s="57">
        <v>44012</v>
      </c>
      <c r="T61" s="57">
        <v>44046</v>
      </c>
      <c r="U61" s="7" t="s">
        <v>395</v>
      </c>
      <c r="V61" s="7" t="s">
        <v>1126</v>
      </c>
      <c r="W61" s="26" t="s">
        <v>542</v>
      </c>
      <c r="X61" s="26">
        <v>1</v>
      </c>
      <c r="Y61" s="26">
        <v>0</v>
      </c>
    </row>
    <row r="62" spans="1:25" s="3" customFormat="1" ht="12" customHeight="1" x14ac:dyDescent="0.2">
      <c r="A62" s="19" t="s">
        <v>1136</v>
      </c>
      <c r="B62" s="20" t="s">
        <v>56</v>
      </c>
      <c r="C62" s="21">
        <v>2</v>
      </c>
      <c r="D62" s="22">
        <v>2019</v>
      </c>
      <c r="E62" s="22" t="s">
        <v>886</v>
      </c>
      <c r="F62" s="23" t="s">
        <v>199</v>
      </c>
      <c r="G62" s="73">
        <v>43528</v>
      </c>
      <c r="H62" s="22" t="s">
        <v>200</v>
      </c>
      <c r="I62" s="22" t="s">
        <v>201</v>
      </c>
      <c r="J62" s="24" t="s">
        <v>204</v>
      </c>
      <c r="K62" s="7" t="s">
        <v>205</v>
      </c>
      <c r="L62" s="25" t="s">
        <v>275</v>
      </c>
      <c r="M62" s="26" t="s">
        <v>350</v>
      </c>
      <c r="N62" s="26">
        <v>1</v>
      </c>
      <c r="O62" s="7" t="s">
        <v>485</v>
      </c>
      <c r="P62" s="27" t="s">
        <v>348</v>
      </c>
      <c r="Q62" s="56" t="s">
        <v>349</v>
      </c>
      <c r="R62" s="57">
        <v>43600</v>
      </c>
      <c r="S62" s="57">
        <v>44012</v>
      </c>
      <c r="T62" s="57">
        <v>44046</v>
      </c>
      <c r="U62" s="7" t="s">
        <v>395</v>
      </c>
      <c r="V62" s="7" t="s">
        <v>1127</v>
      </c>
      <c r="W62" s="26" t="s">
        <v>542</v>
      </c>
      <c r="X62" s="26">
        <v>1</v>
      </c>
      <c r="Y62" s="26">
        <v>0</v>
      </c>
    </row>
    <row r="63" spans="1:25" s="3" customFormat="1" ht="12" customHeight="1" x14ac:dyDescent="0.2">
      <c r="A63" s="19" t="s">
        <v>1136</v>
      </c>
      <c r="B63" s="20" t="s">
        <v>67</v>
      </c>
      <c r="C63" s="21">
        <v>4</v>
      </c>
      <c r="D63" s="22">
        <v>2019</v>
      </c>
      <c r="E63" s="22" t="s">
        <v>252</v>
      </c>
      <c r="F63" s="23" t="s">
        <v>253</v>
      </c>
      <c r="G63" s="73">
        <v>43777</v>
      </c>
      <c r="H63" s="22" t="s">
        <v>254</v>
      </c>
      <c r="I63" s="22" t="s">
        <v>255</v>
      </c>
      <c r="J63" s="24" t="s">
        <v>256</v>
      </c>
      <c r="K63" s="7" t="s">
        <v>258</v>
      </c>
      <c r="L63" s="25" t="s">
        <v>275</v>
      </c>
      <c r="M63" s="26" t="s">
        <v>377</v>
      </c>
      <c r="N63" s="26" t="s">
        <v>1123</v>
      </c>
      <c r="O63" s="7" t="s">
        <v>379</v>
      </c>
      <c r="P63" s="27" t="s">
        <v>379</v>
      </c>
      <c r="Q63" s="56" t="s">
        <v>380</v>
      </c>
      <c r="R63" s="57">
        <v>43800</v>
      </c>
      <c r="S63" s="57">
        <v>44042</v>
      </c>
      <c r="T63" s="57">
        <v>44037</v>
      </c>
      <c r="U63" s="7" t="s">
        <v>394</v>
      </c>
      <c r="V63" s="7" t="s">
        <v>1124</v>
      </c>
      <c r="W63" s="26" t="s">
        <v>542</v>
      </c>
      <c r="X63" s="26">
        <v>0</v>
      </c>
      <c r="Y63" s="26">
        <v>0</v>
      </c>
    </row>
    <row r="64" spans="1:25" s="3" customFormat="1" ht="12" customHeight="1" x14ac:dyDescent="0.2">
      <c r="A64" s="19" t="s">
        <v>1136</v>
      </c>
      <c r="B64" s="20" t="s">
        <v>479</v>
      </c>
      <c r="C64" s="21">
        <v>2</v>
      </c>
      <c r="D64" s="22">
        <v>2020</v>
      </c>
      <c r="E64" s="22" t="s">
        <v>176</v>
      </c>
      <c r="F64" s="23" t="s">
        <v>484</v>
      </c>
      <c r="G64" s="73">
        <v>43782</v>
      </c>
      <c r="H64" s="22" t="s">
        <v>503</v>
      </c>
      <c r="I64" s="22" t="s">
        <v>511</v>
      </c>
      <c r="J64" s="24" t="s">
        <v>516</v>
      </c>
      <c r="K64" s="7" t="s">
        <v>462</v>
      </c>
      <c r="L64" s="25" t="s">
        <v>275</v>
      </c>
      <c r="M64" s="26" t="s">
        <v>301</v>
      </c>
      <c r="N64" s="26" t="s">
        <v>463</v>
      </c>
      <c r="O64" s="7" t="s">
        <v>302</v>
      </c>
      <c r="P64" s="27" t="s">
        <v>460</v>
      </c>
      <c r="Q64" s="56" t="s">
        <v>1117</v>
      </c>
      <c r="R64" s="57">
        <v>43871</v>
      </c>
      <c r="S64" s="57">
        <v>44196</v>
      </c>
      <c r="T64" s="57">
        <v>44053</v>
      </c>
      <c r="U64" s="7" t="s">
        <v>393</v>
      </c>
      <c r="V64" s="7" t="s">
        <v>1118</v>
      </c>
      <c r="W64" s="26" t="s">
        <v>542</v>
      </c>
      <c r="X64" s="26">
        <v>0</v>
      </c>
      <c r="Y64" s="26">
        <v>0</v>
      </c>
    </row>
    <row r="65" spans="1:25" s="3" customFormat="1" ht="12" customHeight="1" x14ac:dyDescent="0.2">
      <c r="A65" s="19" t="s">
        <v>1136</v>
      </c>
      <c r="B65" s="20" t="s">
        <v>539</v>
      </c>
      <c r="C65" s="21">
        <v>1</v>
      </c>
      <c r="D65" s="22">
        <v>2020</v>
      </c>
      <c r="E65" s="22" t="s">
        <v>252</v>
      </c>
      <c r="F65" s="23" t="s">
        <v>535</v>
      </c>
      <c r="G65" s="73">
        <v>43822</v>
      </c>
      <c r="H65" s="22" t="s">
        <v>536</v>
      </c>
      <c r="I65" s="22" t="s">
        <v>537</v>
      </c>
      <c r="J65" s="24" t="s">
        <v>574</v>
      </c>
      <c r="K65" s="7" t="s">
        <v>575</v>
      </c>
      <c r="L65" s="25" t="s">
        <v>527</v>
      </c>
      <c r="M65" s="26" t="s">
        <v>576</v>
      </c>
      <c r="N65" s="26">
        <v>1</v>
      </c>
      <c r="O65" s="7" t="s">
        <v>540</v>
      </c>
      <c r="P65" s="27" t="s">
        <v>540</v>
      </c>
      <c r="Q65" s="56" t="s">
        <v>538</v>
      </c>
      <c r="R65" s="57">
        <v>43832</v>
      </c>
      <c r="S65" s="57">
        <v>44042</v>
      </c>
      <c r="T65" s="57">
        <v>44037</v>
      </c>
      <c r="U65" s="7" t="s">
        <v>394</v>
      </c>
      <c r="V65" s="7" t="s">
        <v>1125</v>
      </c>
      <c r="W65" s="26" t="s">
        <v>542</v>
      </c>
      <c r="X65" s="26">
        <v>1</v>
      </c>
      <c r="Y65" s="26">
        <v>1</v>
      </c>
    </row>
    <row r="66" spans="1:25" s="3" customFormat="1" ht="12" customHeight="1" x14ac:dyDescent="0.2">
      <c r="A66" s="19" t="s">
        <v>1136</v>
      </c>
      <c r="B66" s="20" t="s">
        <v>708</v>
      </c>
      <c r="C66" s="21">
        <v>1</v>
      </c>
      <c r="D66" s="22">
        <v>2020</v>
      </c>
      <c r="E66" s="22" t="s">
        <v>705</v>
      </c>
      <c r="F66" s="23" t="s">
        <v>1095</v>
      </c>
      <c r="G66" s="73">
        <v>43948</v>
      </c>
      <c r="H66" s="22" t="s">
        <v>691</v>
      </c>
      <c r="I66" s="22" t="s">
        <v>487</v>
      </c>
      <c r="J66" s="24" t="s">
        <v>692</v>
      </c>
      <c r="K66" s="7" t="s">
        <v>693</v>
      </c>
      <c r="L66" s="25" t="s">
        <v>694</v>
      </c>
      <c r="M66" s="26" t="s">
        <v>695</v>
      </c>
      <c r="N66" s="26">
        <v>1</v>
      </c>
      <c r="O66" s="7" t="s">
        <v>317</v>
      </c>
      <c r="P66" s="27" t="s">
        <v>326</v>
      </c>
      <c r="Q66" s="56" t="s">
        <v>696</v>
      </c>
      <c r="R66" s="57">
        <v>43977</v>
      </c>
      <c r="S66" s="57">
        <v>44043</v>
      </c>
      <c r="T66" s="57">
        <v>44046</v>
      </c>
      <c r="U66" s="7" t="s">
        <v>395</v>
      </c>
      <c r="V66" s="7" t="s">
        <v>1128</v>
      </c>
      <c r="W66" s="26" t="s">
        <v>542</v>
      </c>
      <c r="X66" s="26">
        <v>0</v>
      </c>
      <c r="Y66" s="26">
        <v>0</v>
      </c>
    </row>
    <row r="67" spans="1:25" s="3" customFormat="1" ht="12" customHeight="1" x14ac:dyDescent="0.2">
      <c r="A67" s="19" t="s">
        <v>1136</v>
      </c>
      <c r="B67" s="20" t="s">
        <v>728</v>
      </c>
      <c r="C67" s="21">
        <v>1</v>
      </c>
      <c r="D67" s="22">
        <v>2020</v>
      </c>
      <c r="E67" s="22" t="s">
        <v>726</v>
      </c>
      <c r="F67" s="23" t="s">
        <v>229</v>
      </c>
      <c r="G67" s="73">
        <v>43971</v>
      </c>
      <c r="H67" s="22" t="s">
        <v>713</v>
      </c>
      <c r="I67" s="22" t="s">
        <v>714</v>
      </c>
      <c r="J67" s="24" t="s">
        <v>715</v>
      </c>
      <c r="K67" s="7" t="s">
        <v>716</v>
      </c>
      <c r="L67" s="25" t="s">
        <v>527</v>
      </c>
      <c r="M67" s="26" t="s">
        <v>717</v>
      </c>
      <c r="N67" s="26">
        <v>1</v>
      </c>
      <c r="O67" s="7" t="s">
        <v>730</v>
      </c>
      <c r="P67" s="27" t="s">
        <v>730</v>
      </c>
      <c r="Q67" s="56" t="s">
        <v>718</v>
      </c>
      <c r="R67" s="57">
        <v>43983</v>
      </c>
      <c r="S67" s="57">
        <v>44042</v>
      </c>
      <c r="T67" s="57">
        <v>44027</v>
      </c>
      <c r="U67" s="7" t="s">
        <v>1131</v>
      </c>
      <c r="V67" s="7" t="s">
        <v>1132</v>
      </c>
      <c r="W67" s="26" t="s">
        <v>542</v>
      </c>
      <c r="X67" s="26">
        <v>0</v>
      </c>
      <c r="Y67" s="26">
        <v>0</v>
      </c>
    </row>
    <row r="68" spans="1:25" s="3" customFormat="1" ht="12" customHeight="1" x14ac:dyDescent="0.2">
      <c r="A68" s="19" t="s">
        <v>1136</v>
      </c>
      <c r="B68" s="20" t="s">
        <v>1083</v>
      </c>
      <c r="C68" s="21">
        <v>1</v>
      </c>
      <c r="D68" s="22">
        <v>2020</v>
      </c>
      <c r="E68" s="22" t="s">
        <v>192</v>
      </c>
      <c r="F68" s="23" t="s">
        <v>1094</v>
      </c>
      <c r="G68" s="73">
        <v>43952</v>
      </c>
      <c r="H68" s="22" t="s">
        <v>1073</v>
      </c>
      <c r="I68" s="22" t="s">
        <v>1074</v>
      </c>
      <c r="J68" s="24" t="s">
        <v>1075</v>
      </c>
      <c r="K68" s="7" t="s">
        <v>1076</v>
      </c>
      <c r="L68" s="25" t="s">
        <v>1077</v>
      </c>
      <c r="M68" s="26" t="s">
        <v>1078</v>
      </c>
      <c r="N68" s="26">
        <v>1</v>
      </c>
      <c r="O68" s="7" t="s">
        <v>317</v>
      </c>
      <c r="P68" s="27" t="s">
        <v>326</v>
      </c>
      <c r="Q68" s="56" t="s">
        <v>1079</v>
      </c>
      <c r="R68" s="57">
        <v>43987</v>
      </c>
      <c r="S68" s="57">
        <v>44042</v>
      </c>
      <c r="T68" s="57">
        <v>44046</v>
      </c>
      <c r="U68" s="7" t="s">
        <v>395</v>
      </c>
      <c r="V68" s="7" t="s">
        <v>1129</v>
      </c>
      <c r="W68" s="26" t="s">
        <v>542</v>
      </c>
      <c r="X68" s="26">
        <v>0</v>
      </c>
      <c r="Y68" s="26">
        <v>0</v>
      </c>
    </row>
    <row r="69" spans="1:25" s="3" customFormat="1" ht="12" customHeight="1" x14ac:dyDescent="0.2">
      <c r="A69" s="19" t="s">
        <v>1136</v>
      </c>
      <c r="B69" s="20" t="s">
        <v>1083</v>
      </c>
      <c r="C69" s="21">
        <v>2</v>
      </c>
      <c r="D69" s="22">
        <v>2020</v>
      </c>
      <c r="E69" s="22" t="s">
        <v>192</v>
      </c>
      <c r="F69" s="23" t="s">
        <v>1094</v>
      </c>
      <c r="G69" s="73">
        <v>43952</v>
      </c>
      <c r="H69" s="22" t="s">
        <v>1073</v>
      </c>
      <c r="I69" s="22" t="s">
        <v>1074</v>
      </c>
      <c r="J69" s="24" t="s">
        <v>1075</v>
      </c>
      <c r="K69" s="7" t="s">
        <v>1080</v>
      </c>
      <c r="L69" s="25" t="s">
        <v>694</v>
      </c>
      <c r="M69" s="26" t="s">
        <v>1081</v>
      </c>
      <c r="N69" s="26">
        <v>1</v>
      </c>
      <c r="O69" s="7" t="s">
        <v>317</v>
      </c>
      <c r="P69" s="27" t="s">
        <v>326</v>
      </c>
      <c r="Q69" s="56" t="s">
        <v>1079</v>
      </c>
      <c r="R69" s="57">
        <v>43987</v>
      </c>
      <c r="S69" s="57">
        <v>44180</v>
      </c>
      <c r="T69" s="57">
        <v>44046</v>
      </c>
      <c r="U69" s="7" t="s">
        <v>395</v>
      </c>
      <c r="V69" s="7" t="s">
        <v>1130</v>
      </c>
      <c r="W69" s="26" t="s">
        <v>542</v>
      </c>
      <c r="X69" s="26">
        <v>0</v>
      </c>
      <c r="Y69" s="26">
        <v>0</v>
      </c>
    </row>
    <row r="70" spans="1:25" s="3" customFormat="1" ht="12" customHeight="1" x14ac:dyDescent="0.2">
      <c r="A70" s="78" t="s">
        <v>1223</v>
      </c>
      <c r="B70" s="79" t="s">
        <v>30</v>
      </c>
      <c r="C70" s="80">
        <v>1</v>
      </c>
      <c r="D70" s="81">
        <v>2016</v>
      </c>
      <c r="E70" s="81" t="s">
        <v>70</v>
      </c>
      <c r="F70" s="82" t="s">
        <v>71</v>
      </c>
      <c r="G70" s="94">
        <v>42047</v>
      </c>
      <c r="H70" s="81" t="s">
        <v>76</v>
      </c>
      <c r="I70" s="81" t="s">
        <v>77</v>
      </c>
      <c r="J70" s="84" t="s">
        <v>78</v>
      </c>
      <c r="K70" s="85" t="s">
        <v>79</v>
      </c>
      <c r="L70" s="86" t="s">
        <v>275</v>
      </c>
      <c r="M70" s="87" t="s">
        <v>280</v>
      </c>
      <c r="N70" s="87" t="s">
        <v>281</v>
      </c>
      <c r="O70" s="85" t="s">
        <v>277</v>
      </c>
      <c r="P70" s="88" t="s">
        <v>278</v>
      </c>
      <c r="Q70" s="89" t="s">
        <v>279</v>
      </c>
      <c r="R70" s="90">
        <v>42492</v>
      </c>
      <c r="S70" s="90">
        <v>44073</v>
      </c>
      <c r="T70" s="90">
        <v>44078</v>
      </c>
      <c r="U70" s="85" t="s">
        <v>390</v>
      </c>
      <c r="V70" s="85" t="s">
        <v>1143</v>
      </c>
      <c r="W70" s="87" t="s">
        <v>542</v>
      </c>
      <c r="X70" s="87">
        <v>6</v>
      </c>
      <c r="Y70" s="87">
        <v>1</v>
      </c>
    </row>
    <row r="71" spans="1:25" s="3" customFormat="1" ht="12" customHeight="1" x14ac:dyDescent="0.2">
      <c r="A71" s="78" t="s">
        <v>1223</v>
      </c>
      <c r="B71" s="79" t="s">
        <v>40</v>
      </c>
      <c r="C71" s="80">
        <v>4</v>
      </c>
      <c r="D71" s="81">
        <v>2018</v>
      </c>
      <c r="E71" s="81" t="s">
        <v>117</v>
      </c>
      <c r="F71" s="82" t="s">
        <v>429</v>
      </c>
      <c r="G71" s="94">
        <v>43418</v>
      </c>
      <c r="H71" s="81" t="s">
        <v>118</v>
      </c>
      <c r="I71" s="81" t="s">
        <v>107</v>
      </c>
      <c r="J71" s="84" t="s">
        <v>119</v>
      </c>
      <c r="K71" s="85" t="s">
        <v>120</v>
      </c>
      <c r="L71" s="86" t="s">
        <v>275</v>
      </c>
      <c r="M71" s="87" t="s">
        <v>310</v>
      </c>
      <c r="N71" s="87">
        <v>1</v>
      </c>
      <c r="O71" s="85" t="s">
        <v>293</v>
      </c>
      <c r="P71" s="88" t="s">
        <v>293</v>
      </c>
      <c r="Q71" s="89" t="s">
        <v>447</v>
      </c>
      <c r="R71" s="90">
        <v>43466</v>
      </c>
      <c r="S71" s="90">
        <v>43799</v>
      </c>
      <c r="T71" s="90">
        <v>44078</v>
      </c>
      <c r="U71" s="85" t="s">
        <v>390</v>
      </c>
      <c r="V71" s="85" t="s">
        <v>1216</v>
      </c>
      <c r="W71" s="87" t="s">
        <v>542</v>
      </c>
      <c r="X71" s="87">
        <v>1</v>
      </c>
      <c r="Y71" s="87">
        <v>0</v>
      </c>
    </row>
    <row r="72" spans="1:25" s="3" customFormat="1" ht="12" customHeight="1" x14ac:dyDescent="0.2">
      <c r="A72" s="78" t="s">
        <v>1223</v>
      </c>
      <c r="B72" s="79" t="s">
        <v>40</v>
      </c>
      <c r="C72" s="80">
        <v>6</v>
      </c>
      <c r="D72" s="81">
        <v>2018</v>
      </c>
      <c r="E72" s="81" t="s">
        <v>117</v>
      </c>
      <c r="F72" s="82" t="s">
        <v>429</v>
      </c>
      <c r="G72" s="94">
        <v>43418</v>
      </c>
      <c r="H72" s="81" t="s">
        <v>118</v>
      </c>
      <c r="I72" s="81" t="s">
        <v>107</v>
      </c>
      <c r="J72" s="84" t="s">
        <v>119</v>
      </c>
      <c r="K72" s="85" t="s">
        <v>121</v>
      </c>
      <c r="L72" s="86" t="s">
        <v>298</v>
      </c>
      <c r="M72" s="87" t="s">
        <v>313</v>
      </c>
      <c r="N72" s="87">
        <v>0.8</v>
      </c>
      <c r="O72" s="85" t="s">
        <v>293</v>
      </c>
      <c r="P72" s="88" t="s">
        <v>293</v>
      </c>
      <c r="Q72" s="89" t="s">
        <v>447</v>
      </c>
      <c r="R72" s="90">
        <v>43466</v>
      </c>
      <c r="S72" s="90">
        <v>43799</v>
      </c>
      <c r="T72" s="90">
        <v>44078</v>
      </c>
      <c r="U72" s="85" t="s">
        <v>390</v>
      </c>
      <c r="V72" s="85" t="s">
        <v>1150</v>
      </c>
      <c r="W72" s="87" t="s">
        <v>542</v>
      </c>
      <c r="X72" s="87">
        <v>1</v>
      </c>
      <c r="Y72" s="87">
        <v>0</v>
      </c>
    </row>
    <row r="73" spans="1:25" s="3" customFormat="1" ht="12" customHeight="1" x14ac:dyDescent="0.2">
      <c r="A73" s="78" t="s">
        <v>1223</v>
      </c>
      <c r="B73" s="79" t="s">
        <v>57</v>
      </c>
      <c r="C73" s="80">
        <v>1</v>
      </c>
      <c r="D73" s="81">
        <v>2019</v>
      </c>
      <c r="E73" s="81" t="s">
        <v>886</v>
      </c>
      <c r="F73" s="82" t="s">
        <v>199</v>
      </c>
      <c r="G73" s="94">
        <v>43528</v>
      </c>
      <c r="H73" s="81" t="s">
        <v>206</v>
      </c>
      <c r="I73" s="81" t="s">
        <v>201</v>
      </c>
      <c r="J73" s="84" t="s">
        <v>207</v>
      </c>
      <c r="K73" s="85" t="s">
        <v>208</v>
      </c>
      <c r="L73" s="86" t="s">
        <v>298</v>
      </c>
      <c r="M73" s="87" t="s">
        <v>350</v>
      </c>
      <c r="N73" s="87">
        <v>1</v>
      </c>
      <c r="O73" s="85" t="s">
        <v>485</v>
      </c>
      <c r="P73" s="88" t="s">
        <v>348</v>
      </c>
      <c r="Q73" s="89" t="s">
        <v>349</v>
      </c>
      <c r="R73" s="90">
        <v>43600</v>
      </c>
      <c r="S73" s="90">
        <v>44012</v>
      </c>
      <c r="T73" s="90">
        <v>44061</v>
      </c>
      <c r="U73" s="85" t="s">
        <v>395</v>
      </c>
      <c r="V73" s="85" t="s">
        <v>1218</v>
      </c>
      <c r="W73" s="87" t="s">
        <v>542</v>
      </c>
      <c r="X73" s="87">
        <v>1</v>
      </c>
      <c r="Y73" s="87">
        <v>0</v>
      </c>
    </row>
    <row r="74" spans="1:25" s="3" customFormat="1" ht="12" customHeight="1" x14ac:dyDescent="0.2">
      <c r="A74" s="78" t="s">
        <v>1223</v>
      </c>
      <c r="B74" s="79" t="s">
        <v>57</v>
      </c>
      <c r="C74" s="80">
        <v>2</v>
      </c>
      <c r="D74" s="81">
        <v>2019</v>
      </c>
      <c r="E74" s="81" t="s">
        <v>886</v>
      </c>
      <c r="F74" s="82" t="s">
        <v>199</v>
      </c>
      <c r="G74" s="94">
        <v>43528</v>
      </c>
      <c r="H74" s="81" t="s">
        <v>206</v>
      </c>
      <c r="I74" s="81" t="s">
        <v>201</v>
      </c>
      <c r="J74" s="84" t="s">
        <v>207</v>
      </c>
      <c r="K74" s="85" t="s">
        <v>209</v>
      </c>
      <c r="L74" s="86" t="s">
        <v>275</v>
      </c>
      <c r="M74" s="87" t="s">
        <v>351</v>
      </c>
      <c r="N74" s="87">
        <v>1</v>
      </c>
      <c r="O74" s="85" t="s">
        <v>485</v>
      </c>
      <c r="P74" s="88" t="s">
        <v>348</v>
      </c>
      <c r="Q74" s="89" t="s">
        <v>349</v>
      </c>
      <c r="R74" s="90">
        <v>43600</v>
      </c>
      <c r="S74" s="90">
        <v>44012</v>
      </c>
      <c r="T74" s="90">
        <v>44061</v>
      </c>
      <c r="U74" s="85" t="s">
        <v>395</v>
      </c>
      <c r="V74" s="85" t="s">
        <v>1218</v>
      </c>
      <c r="W74" s="87" t="s">
        <v>542</v>
      </c>
      <c r="X74" s="87">
        <v>1</v>
      </c>
      <c r="Y74" s="87">
        <v>0</v>
      </c>
    </row>
    <row r="75" spans="1:25" s="3" customFormat="1" ht="12" customHeight="1" x14ac:dyDescent="0.2">
      <c r="A75" s="78" t="s">
        <v>1223</v>
      </c>
      <c r="B75" s="79" t="s">
        <v>533</v>
      </c>
      <c r="C75" s="80">
        <v>3</v>
      </c>
      <c r="D75" s="81">
        <v>2020</v>
      </c>
      <c r="E75" s="81" t="s">
        <v>252</v>
      </c>
      <c r="F75" s="82" t="s">
        <v>535</v>
      </c>
      <c r="G75" s="94">
        <v>43822</v>
      </c>
      <c r="H75" s="81" t="s">
        <v>523</v>
      </c>
      <c r="I75" s="81" t="s">
        <v>524</v>
      </c>
      <c r="J75" s="84" t="s">
        <v>525</v>
      </c>
      <c r="K75" s="85" t="s">
        <v>531</v>
      </c>
      <c r="L75" s="86" t="s">
        <v>527</v>
      </c>
      <c r="M75" s="87" t="s">
        <v>532</v>
      </c>
      <c r="N75" s="87">
        <v>1</v>
      </c>
      <c r="O75" s="85" t="s">
        <v>379</v>
      </c>
      <c r="P75" s="88" t="s">
        <v>379</v>
      </c>
      <c r="Q75" s="89" t="s">
        <v>380</v>
      </c>
      <c r="R75" s="90">
        <v>43952</v>
      </c>
      <c r="S75" s="90">
        <v>44073</v>
      </c>
      <c r="T75" s="90">
        <v>44070</v>
      </c>
      <c r="U75" s="85" t="s">
        <v>394</v>
      </c>
      <c r="V75" s="85" t="s">
        <v>1151</v>
      </c>
      <c r="W75" s="87" t="s">
        <v>542</v>
      </c>
      <c r="X75" s="87">
        <v>0</v>
      </c>
      <c r="Y75" s="87">
        <v>0</v>
      </c>
    </row>
    <row r="76" spans="1:25" s="3" customFormat="1" ht="12" customHeight="1" x14ac:dyDescent="0.2">
      <c r="A76" s="78" t="s">
        <v>1223</v>
      </c>
      <c r="B76" s="79" t="s">
        <v>604</v>
      </c>
      <c r="C76" s="80">
        <v>1</v>
      </c>
      <c r="D76" s="81">
        <v>2020</v>
      </c>
      <c r="E76" s="81" t="s">
        <v>580</v>
      </c>
      <c r="F76" s="82" t="s">
        <v>229</v>
      </c>
      <c r="G76" s="94">
        <v>43921</v>
      </c>
      <c r="H76" s="81" t="s">
        <v>581</v>
      </c>
      <c r="I76" s="81" t="s">
        <v>582</v>
      </c>
      <c r="J76" s="84" t="s">
        <v>583</v>
      </c>
      <c r="K76" s="85" t="s">
        <v>584</v>
      </c>
      <c r="L76" s="86" t="s">
        <v>298</v>
      </c>
      <c r="M76" s="87" t="s">
        <v>585</v>
      </c>
      <c r="N76" s="87">
        <v>1</v>
      </c>
      <c r="O76" s="85" t="s">
        <v>608</v>
      </c>
      <c r="P76" s="88" t="s">
        <v>615</v>
      </c>
      <c r="Q76" s="89" t="s">
        <v>586</v>
      </c>
      <c r="R76" s="90">
        <v>43917</v>
      </c>
      <c r="S76" s="90">
        <v>44073</v>
      </c>
      <c r="T76" s="90">
        <v>44076</v>
      </c>
      <c r="U76" s="85" t="s">
        <v>732</v>
      </c>
      <c r="V76" s="85" t="s">
        <v>1149</v>
      </c>
      <c r="W76" s="87" t="s">
        <v>542</v>
      </c>
      <c r="X76" s="87">
        <v>0</v>
      </c>
      <c r="Y76" s="87">
        <v>0</v>
      </c>
    </row>
    <row r="77" spans="1:25" s="3" customFormat="1" ht="12" customHeight="1" x14ac:dyDescent="0.2">
      <c r="A77" s="78" t="s">
        <v>1223</v>
      </c>
      <c r="B77" s="79" t="s">
        <v>728</v>
      </c>
      <c r="C77" s="80">
        <v>2</v>
      </c>
      <c r="D77" s="81">
        <v>2020</v>
      </c>
      <c r="E77" s="81" t="s">
        <v>726</v>
      </c>
      <c r="F77" s="82" t="s">
        <v>229</v>
      </c>
      <c r="G77" s="94">
        <v>43971</v>
      </c>
      <c r="H77" s="81" t="s">
        <v>713</v>
      </c>
      <c r="I77" s="81" t="s">
        <v>714</v>
      </c>
      <c r="J77" s="84" t="s">
        <v>715</v>
      </c>
      <c r="K77" s="85" t="s">
        <v>719</v>
      </c>
      <c r="L77" s="86" t="s">
        <v>527</v>
      </c>
      <c r="M77" s="87" t="s">
        <v>720</v>
      </c>
      <c r="N77" s="87">
        <v>1</v>
      </c>
      <c r="O77" s="85" t="s">
        <v>730</v>
      </c>
      <c r="P77" s="88" t="s">
        <v>730</v>
      </c>
      <c r="Q77" s="89" t="s">
        <v>718</v>
      </c>
      <c r="R77" s="90">
        <v>43983</v>
      </c>
      <c r="S77" s="90">
        <v>44042</v>
      </c>
      <c r="T77" s="90">
        <v>44067</v>
      </c>
      <c r="U77" s="85" t="s">
        <v>1131</v>
      </c>
      <c r="V77" s="85" t="s">
        <v>1146</v>
      </c>
      <c r="W77" s="87" t="s">
        <v>542</v>
      </c>
      <c r="X77" s="87">
        <v>0</v>
      </c>
      <c r="Y77" s="87">
        <v>0</v>
      </c>
    </row>
    <row r="78" spans="1:25" s="3" customFormat="1" ht="12" customHeight="1" x14ac:dyDescent="0.2">
      <c r="A78" s="78" t="s">
        <v>1223</v>
      </c>
      <c r="B78" s="79" t="s">
        <v>744</v>
      </c>
      <c r="C78" s="80">
        <v>1</v>
      </c>
      <c r="D78" s="81">
        <v>2020</v>
      </c>
      <c r="E78" s="81" t="s">
        <v>745</v>
      </c>
      <c r="F78" s="82" t="s">
        <v>1095</v>
      </c>
      <c r="G78" s="94">
        <v>43948</v>
      </c>
      <c r="H78" s="81" t="s">
        <v>734</v>
      </c>
      <c r="I78" s="81" t="s">
        <v>735</v>
      </c>
      <c r="J78" s="84" t="s">
        <v>736</v>
      </c>
      <c r="K78" s="85" t="s">
        <v>737</v>
      </c>
      <c r="L78" s="86" t="s">
        <v>305</v>
      </c>
      <c r="M78" s="87" t="s">
        <v>738</v>
      </c>
      <c r="N78" s="87">
        <v>1</v>
      </c>
      <c r="O78" s="85" t="s">
        <v>277</v>
      </c>
      <c r="P78" s="88" t="s">
        <v>746</v>
      </c>
      <c r="Q78" s="89" t="s">
        <v>739</v>
      </c>
      <c r="R78" s="90">
        <v>43991</v>
      </c>
      <c r="S78" s="90">
        <v>44073</v>
      </c>
      <c r="T78" s="90">
        <v>44081</v>
      </c>
      <c r="U78" s="85" t="s">
        <v>1176</v>
      </c>
      <c r="V78" s="85" t="s">
        <v>1181</v>
      </c>
      <c r="W78" s="87" t="s">
        <v>542</v>
      </c>
      <c r="X78" s="87">
        <v>0</v>
      </c>
      <c r="Y78" s="87">
        <v>0</v>
      </c>
    </row>
    <row r="79" spans="1:25" s="3" customFormat="1" ht="12" customHeight="1" x14ac:dyDescent="0.2">
      <c r="A79" s="78" t="s">
        <v>1223</v>
      </c>
      <c r="B79" s="79" t="s">
        <v>744</v>
      </c>
      <c r="C79" s="80">
        <v>2</v>
      </c>
      <c r="D79" s="81">
        <v>2020</v>
      </c>
      <c r="E79" s="81" t="s">
        <v>745</v>
      </c>
      <c r="F79" s="82" t="s">
        <v>1095</v>
      </c>
      <c r="G79" s="94">
        <v>43948</v>
      </c>
      <c r="H79" s="81" t="s">
        <v>734</v>
      </c>
      <c r="I79" s="81" t="s">
        <v>735</v>
      </c>
      <c r="J79" s="84" t="s">
        <v>736</v>
      </c>
      <c r="K79" s="85" t="s">
        <v>740</v>
      </c>
      <c r="L79" s="86" t="s">
        <v>305</v>
      </c>
      <c r="M79" s="87" t="s">
        <v>741</v>
      </c>
      <c r="N79" s="87">
        <v>1</v>
      </c>
      <c r="O79" s="85" t="s">
        <v>277</v>
      </c>
      <c r="P79" s="88" t="s">
        <v>746</v>
      </c>
      <c r="Q79" s="89" t="s">
        <v>739</v>
      </c>
      <c r="R79" s="90">
        <v>43991</v>
      </c>
      <c r="S79" s="90">
        <v>44104</v>
      </c>
      <c r="T79" s="90">
        <v>44081</v>
      </c>
      <c r="U79" s="85" t="s">
        <v>1176</v>
      </c>
      <c r="V79" s="85" t="s">
        <v>1182</v>
      </c>
      <c r="W79" s="87" t="s">
        <v>542</v>
      </c>
      <c r="X79" s="87">
        <v>0</v>
      </c>
      <c r="Y79" s="87">
        <v>0</v>
      </c>
    </row>
    <row r="80" spans="1:25" s="3" customFormat="1" ht="12" customHeight="1" x14ac:dyDescent="0.2">
      <c r="A80" s="78" t="s">
        <v>1223</v>
      </c>
      <c r="B80" s="79" t="s">
        <v>884</v>
      </c>
      <c r="C80" s="80">
        <v>1</v>
      </c>
      <c r="D80" s="81">
        <v>2020</v>
      </c>
      <c r="E80" s="81" t="s">
        <v>70</v>
      </c>
      <c r="F80" s="82" t="s">
        <v>727</v>
      </c>
      <c r="G80" s="94">
        <v>43972</v>
      </c>
      <c r="H80" s="81" t="s">
        <v>875</v>
      </c>
      <c r="I80" s="81" t="s">
        <v>876</v>
      </c>
      <c r="J80" s="84" t="s">
        <v>877</v>
      </c>
      <c r="K80" s="85" t="s">
        <v>878</v>
      </c>
      <c r="L80" s="86" t="s">
        <v>275</v>
      </c>
      <c r="M80" s="87" t="s">
        <v>879</v>
      </c>
      <c r="N80" s="87" t="s">
        <v>879</v>
      </c>
      <c r="O80" s="85" t="s">
        <v>277</v>
      </c>
      <c r="P80" s="88" t="s">
        <v>278</v>
      </c>
      <c r="Q80" s="89"/>
      <c r="R80" s="90">
        <v>43983</v>
      </c>
      <c r="S80" s="90">
        <v>44042</v>
      </c>
      <c r="T80" s="90">
        <v>44061</v>
      </c>
      <c r="U80" s="85" t="s">
        <v>395</v>
      </c>
      <c r="V80" s="85" t="s">
        <v>1219</v>
      </c>
      <c r="W80" s="87" t="s">
        <v>542</v>
      </c>
      <c r="X80" s="87">
        <v>0</v>
      </c>
      <c r="Y80" s="87">
        <v>0</v>
      </c>
    </row>
    <row r="81" spans="1:25" s="3" customFormat="1" ht="12" customHeight="1" x14ac:dyDescent="0.2">
      <c r="A81" s="78" t="s">
        <v>1223</v>
      </c>
      <c r="B81" s="79" t="s">
        <v>897</v>
      </c>
      <c r="C81" s="80">
        <v>1</v>
      </c>
      <c r="D81" s="81">
        <v>2020</v>
      </c>
      <c r="E81" s="81" t="s">
        <v>745</v>
      </c>
      <c r="F81" s="82" t="s">
        <v>1096</v>
      </c>
      <c r="G81" s="94">
        <v>43952</v>
      </c>
      <c r="H81" s="81" t="s">
        <v>887</v>
      </c>
      <c r="I81" s="81" t="s">
        <v>888</v>
      </c>
      <c r="J81" s="84" t="s">
        <v>889</v>
      </c>
      <c r="K81" s="85" t="s">
        <v>890</v>
      </c>
      <c r="L81" s="86" t="s">
        <v>305</v>
      </c>
      <c r="M81" s="87" t="s">
        <v>891</v>
      </c>
      <c r="N81" s="87">
        <v>1</v>
      </c>
      <c r="O81" s="85" t="s">
        <v>277</v>
      </c>
      <c r="P81" s="88" t="s">
        <v>746</v>
      </c>
      <c r="Q81" s="89" t="s">
        <v>892</v>
      </c>
      <c r="R81" s="90">
        <v>44013</v>
      </c>
      <c r="S81" s="90">
        <v>44074</v>
      </c>
      <c r="T81" s="90">
        <v>44081</v>
      </c>
      <c r="U81" s="85" t="s">
        <v>1176</v>
      </c>
      <c r="V81" s="85" t="s">
        <v>1185</v>
      </c>
      <c r="W81" s="87" t="s">
        <v>542</v>
      </c>
      <c r="X81" s="87">
        <v>0</v>
      </c>
      <c r="Y81" s="87">
        <v>0</v>
      </c>
    </row>
    <row r="82" spans="1:25" s="3" customFormat="1" ht="12" customHeight="1" x14ac:dyDescent="0.2">
      <c r="A82" s="78" t="s">
        <v>1223</v>
      </c>
      <c r="B82" s="79" t="s">
        <v>897</v>
      </c>
      <c r="C82" s="80">
        <v>2</v>
      </c>
      <c r="D82" s="81">
        <v>2020</v>
      </c>
      <c r="E82" s="81" t="s">
        <v>745</v>
      </c>
      <c r="F82" s="82" t="s">
        <v>1096</v>
      </c>
      <c r="G82" s="94">
        <v>43952</v>
      </c>
      <c r="H82" s="81" t="s">
        <v>887</v>
      </c>
      <c r="I82" s="81" t="s">
        <v>888</v>
      </c>
      <c r="J82" s="84" t="s">
        <v>889</v>
      </c>
      <c r="K82" s="85" t="s">
        <v>893</v>
      </c>
      <c r="L82" s="86" t="s">
        <v>305</v>
      </c>
      <c r="M82" s="87" t="s">
        <v>894</v>
      </c>
      <c r="N82" s="87">
        <v>1</v>
      </c>
      <c r="O82" s="85" t="s">
        <v>277</v>
      </c>
      <c r="P82" s="88" t="s">
        <v>746</v>
      </c>
      <c r="Q82" s="89" t="s">
        <v>892</v>
      </c>
      <c r="R82" s="90">
        <v>44013</v>
      </c>
      <c r="S82" s="90">
        <v>44104</v>
      </c>
      <c r="T82" s="90">
        <v>44081</v>
      </c>
      <c r="U82" s="85" t="s">
        <v>1176</v>
      </c>
      <c r="V82" s="85" t="s">
        <v>1186</v>
      </c>
      <c r="W82" s="87" t="s">
        <v>542</v>
      </c>
      <c r="X82" s="87">
        <v>0</v>
      </c>
      <c r="Y82" s="87">
        <v>0</v>
      </c>
    </row>
    <row r="83" spans="1:25" s="3" customFormat="1" ht="12" customHeight="1" x14ac:dyDescent="0.2">
      <c r="A83" s="78" t="s">
        <v>1223</v>
      </c>
      <c r="B83" s="79" t="s">
        <v>941</v>
      </c>
      <c r="C83" s="80">
        <v>1</v>
      </c>
      <c r="D83" s="81">
        <v>2020</v>
      </c>
      <c r="E83" s="81" t="s">
        <v>940</v>
      </c>
      <c r="F83" s="82" t="s">
        <v>727</v>
      </c>
      <c r="G83" s="94">
        <v>43972</v>
      </c>
      <c r="H83" s="81" t="s">
        <v>924</v>
      </c>
      <c r="I83" s="81" t="s">
        <v>925</v>
      </c>
      <c r="J83" s="84" t="s">
        <v>926</v>
      </c>
      <c r="K83" s="85" t="s">
        <v>927</v>
      </c>
      <c r="L83" s="86" t="s">
        <v>305</v>
      </c>
      <c r="M83" s="87" t="s">
        <v>928</v>
      </c>
      <c r="N83" s="87">
        <v>1</v>
      </c>
      <c r="O83" s="85" t="s">
        <v>302</v>
      </c>
      <c r="P83" s="88" t="s">
        <v>303</v>
      </c>
      <c r="Q83" s="89" t="s">
        <v>1116</v>
      </c>
      <c r="R83" s="90">
        <v>44014</v>
      </c>
      <c r="S83" s="90">
        <v>44073</v>
      </c>
      <c r="T83" s="90">
        <v>44082</v>
      </c>
      <c r="U83" s="85" t="s">
        <v>393</v>
      </c>
      <c r="V83" s="85" t="s">
        <v>1203</v>
      </c>
      <c r="W83" s="87" t="s">
        <v>542</v>
      </c>
      <c r="X83" s="87">
        <v>0</v>
      </c>
      <c r="Y83" s="87">
        <v>0</v>
      </c>
    </row>
    <row r="84" spans="1:25" s="3" customFormat="1" ht="12" customHeight="1" x14ac:dyDescent="0.2">
      <c r="A84" s="78" t="s">
        <v>1223</v>
      </c>
      <c r="B84" s="79" t="s">
        <v>942</v>
      </c>
      <c r="C84" s="80">
        <v>1</v>
      </c>
      <c r="D84" s="81">
        <v>2020</v>
      </c>
      <c r="E84" s="81" t="s">
        <v>940</v>
      </c>
      <c r="F84" s="82" t="s">
        <v>727</v>
      </c>
      <c r="G84" s="94">
        <v>43972</v>
      </c>
      <c r="H84" s="81" t="s">
        <v>931</v>
      </c>
      <c r="I84" s="81" t="s">
        <v>932</v>
      </c>
      <c r="J84" s="84" t="s">
        <v>933</v>
      </c>
      <c r="K84" s="85" t="s">
        <v>934</v>
      </c>
      <c r="L84" s="86" t="s">
        <v>305</v>
      </c>
      <c r="M84" s="87" t="s">
        <v>935</v>
      </c>
      <c r="N84" s="87">
        <v>1</v>
      </c>
      <c r="O84" s="85" t="s">
        <v>302</v>
      </c>
      <c r="P84" s="88" t="s">
        <v>303</v>
      </c>
      <c r="Q84" s="89" t="s">
        <v>1116</v>
      </c>
      <c r="R84" s="90">
        <v>44014</v>
      </c>
      <c r="S84" s="90">
        <v>44073</v>
      </c>
      <c r="T84" s="90">
        <v>44082</v>
      </c>
      <c r="U84" s="85" t="s">
        <v>393</v>
      </c>
      <c r="V84" s="85" t="s">
        <v>1205</v>
      </c>
      <c r="W84" s="87" t="s">
        <v>542</v>
      </c>
      <c r="X84" s="87">
        <v>0</v>
      </c>
      <c r="Y84" s="87">
        <v>0</v>
      </c>
    </row>
    <row r="85" spans="1:25" s="3" customFormat="1" ht="12" customHeight="1" x14ac:dyDescent="0.2">
      <c r="A85" s="78" t="s">
        <v>1223</v>
      </c>
      <c r="B85" s="79" t="s">
        <v>1028</v>
      </c>
      <c r="C85" s="80">
        <v>1</v>
      </c>
      <c r="D85" s="81">
        <v>2020</v>
      </c>
      <c r="E85" s="81" t="s">
        <v>192</v>
      </c>
      <c r="F85" s="82" t="s">
        <v>727</v>
      </c>
      <c r="G85" s="94">
        <v>43972</v>
      </c>
      <c r="H85" s="81" t="s">
        <v>973</v>
      </c>
      <c r="I85" s="81" t="s">
        <v>964</v>
      </c>
      <c r="J85" s="84" t="s">
        <v>974</v>
      </c>
      <c r="K85" s="85" t="s">
        <v>975</v>
      </c>
      <c r="L85" s="86" t="s">
        <v>298</v>
      </c>
      <c r="M85" s="87" t="s">
        <v>976</v>
      </c>
      <c r="N85" s="87">
        <v>1</v>
      </c>
      <c r="O85" s="85" t="s">
        <v>317</v>
      </c>
      <c r="P85" s="88" t="s">
        <v>326</v>
      </c>
      <c r="Q85" s="89" t="s">
        <v>968</v>
      </c>
      <c r="R85" s="90">
        <v>44013</v>
      </c>
      <c r="S85" s="90">
        <v>44074</v>
      </c>
      <c r="T85" s="90">
        <v>44081</v>
      </c>
      <c r="U85" s="85" t="s">
        <v>395</v>
      </c>
      <c r="V85" s="85" t="s">
        <v>1214</v>
      </c>
      <c r="W85" s="87" t="s">
        <v>542</v>
      </c>
      <c r="X85" s="87">
        <v>0</v>
      </c>
      <c r="Y85" s="87">
        <v>0</v>
      </c>
    </row>
    <row r="86" spans="1:25" s="3" customFormat="1" ht="12" customHeight="1" x14ac:dyDescent="0.2">
      <c r="A86" s="78" t="s">
        <v>1223</v>
      </c>
      <c r="B86" s="79" t="s">
        <v>1060</v>
      </c>
      <c r="C86" s="80">
        <v>2</v>
      </c>
      <c r="D86" s="81">
        <v>2020</v>
      </c>
      <c r="E86" s="81" t="s">
        <v>252</v>
      </c>
      <c r="F86" s="82" t="s">
        <v>1061</v>
      </c>
      <c r="G86" s="94">
        <v>43969</v>
      </c>
      <c r="H86" s="81" t="s">
        <v>1046</v>
      </c>
      <c r="I86" s="81" t="s">
        <v>1047</v>
      </c>
      <c r="J86" s="84" t="s">
        <v>1059</v>
      </c>
      <c r="K86" s="85" t="s">
        <v>1051</v>
      </c>
      <c r="L86" s="86" t="s">
        <v>527</v>
      </c>
      <c r="M86" s="87" t="s">
        <v>1052</v>
      </c>
      <c r="N86" s="87">
        <v>1</v>
      </c>
      <c r="O86" s="85" t="s">
        <v>1062</v>
      </c>
      <c r="P86" s="88" t="s">
        <v>1062</v>
      </c>
      <c r="Q86" s="89" t="s">
        <v>1147</v>
      </c>
      <c r="R86" s="90">
        <v>44001</v>
      </c>
      <c r="S86" s="90">
        <v>44042</v>
      </c>
      <c r="T86" s="90">
        <v>44067</v>
      </c>
      <c r="U86" s="85" t="s">
        <v>1131</v>
      </c>
      <c r="V86" s="85" t="s">
        <v>1148</v>
      </c>
      <c r="W86" s="87" t="s">
        <v>542</v>
      </c>
      <c r="X86" s="87">
        <v>0</v>
      </c>
      <c r="Y86" s="87">
        <v>0</v>
      </c>
    </row>
    <row r="87" spans="1:25" s="3" customFormat="1" ht="12" customHeight="1" x14ac:dyDescent="0.2">
      <c r="A87" s="78" t="s">
        <v>1223</v>
      </c>
      <c r="B87" s="79" t="s">
        <v>1060</v>
      </c>
      <c r="C87" s="80">
        <v>4</v>
      </c>
      <c r="D87" s="81">
        <v>2020</v>
      </c>
      <c r="E87" s="81" t="s">
        <v>252</v>
      </c>
      <c r="F87" s="82" t="s">
        <v>1061</v>
      </c>
      <c r="G87" s="94">
        <v>43969</v>
      </c>
      <c r="H87" s="81" t="s">
        <v>1046</v>
      </c>
      <c r="I87" s="81" t="s">
        <v>1047</v>
      </c>
      <c r="J87" s="84" t="s">
        <v>1059</v>
      </c>
      <c r="K87" s="85" t="s">
        <v>1174</v>
      </c>
      <c r="L87" s="86" t="s">
        <v>527</v>
      </c>
      <c r="M87" s="87" t="s">
        <v>1058</v>
      </c>
      <c r="N87" s="87">
        <v>1</v>
      </c>
      <c r="O87" s="85" t="s">
        <v>379</v>
      </c>
      <c r="P87" s="88" t="s">
        <v>379</v>
      </c>
      <c r="Q87" s="89" t="s">
        <v>380</v>
      </c>
      <c r="R87" s="90">
        <v>44044</v>
      </c>
      <c r="S87" s="90">
        <v>44079</v>
      </c>
      <c r="T87" s="90">
        <v>44081</v>
      </c>
      <c r="U87" s="85" t="s">
        <v>394</v>
      </c>
      <c r="V87" s="85" t="s">
        <v>1175</v>
      </c>
      <c r="W87" s="87" t="s">
        <v>542</v>
      </c>
      <c r="X87" s="87">
        <v>0</v>
      </c>
      <c r="Y87" s="87">
        <v>0</v>
      </c>
    </row>
  </sheetData>
  <autoFilter ref="A2:Y60"/>
  <dataValidations count="4">
    <dataValidation allowBlank="1" showInputMessage="1" showErrorMessage="1" promptTitle="Indicador" prompt="Aplicable, coherente y medible" sqref="M20"/>
    <dataValidation allowBlank="1" showInputMessage="1" showErrorMessage="1" promptTitle="Fecha de cumplimiento" prompt="Las fechas de cumplimiento deben ser reales no superar los doce (12) meses" sqref="S20"/>
    <dataValidation allowBlank="1" showInputMessage="1" showErrorMessage="1" promptTitle="Acciones a emprendes" prompt="Las acciones deben estar enfocadas a eliminar la causa detectada, debe ser realizable en un período de tiempo no superior a doce (12) meses" sqref="K20"/>
    <dataValidation allowBlank="1" showInputMessage="1" showErrorMessage="1" promptTitle="Análisis de causa" prompt="Las causas deben ser coherentes con el hallazgo  y claras en su redacción" sqref="J2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election activeCell="A71" sqref="A71"/>
    </sheetView>
  </sheetViews>
  <sheetFormatPr baseColWidth="10" defaultRowHeight="12.75" x14ac:dyDescent="0.2"/>
  <cols>
    <col min="1" max="1" width="8" customWidth="1"/>
    <col min="4" max="4" width="10" customWidth="1"/>
    <col min="7" max="7" width="11.42578125" style="75"/>
    <col min="15" max="15" width="40.28515625" customWidth="1"/>
    <col min="16" max="16" width="29.7109375" hidden="1" customWidth="1"/>
    <col min="17" max="18" width="0" hidden="1" customWidth="1"/>
    <col min="19" max="19" width="11.42578125" style="74"/>
    <col min="20" max="20" width="11.42578125" style="75"/>
  </cols>
  <sheetData>
    <row r="1" spans="1:26" ht="15.75" x14ac:dyDescent="0.25">
      <c r="A1" s="66" t="s">
        <v>407</v>
      </c>
      <c r="T1" s="75" t="s">
        <v>11</v>
      </c>
    </row>
    <row r="2" spans="1:26" s="9" customFormat="1" ht="49.5" customHeight="1" x14ac:dyDescent="0.2">
      <c r="A2" s="69" t="s">
        <v>521</v>
      </c>
      <c r="B2" s="69" t="s">
        <v>28</v>
      </c>
      <c r="C2" s="69" t="s">
        <v>27</v>
      </c>
      <c r="D2" s="69" t="s">
        <v>26</v>
      </c>
      <c r="E2" s="69" t="s">
        <v>17</v>
      </c>
      <c r="F2" s="69" t="s">
        <v>0</v>
      </c>
      <c r="G2" s="77" t="s">
        <v>8</v>
      </c>
      <c r="H2" s="16" t="s">
        <v>10</v>
      </c>
      <c r="I2" s="69" t="s">
        <v>20</v>
      </c>
      <c r="J2" s="69" t="s">
        <v>19</v>
      </c>
      <c r="K2" s="69" t="s">
        <v>1</v>
      </c>
      <c r="L2" s="69" t="s">
        <v>15</v>
      </c>
      <c r="M2" s="69" t="s">
        <v>2</v>
      </c>
      <c r="N2" s="69" t="s">
        <v>3</v>
      </c>
      <c r="O2" s="69" t="s">
        <v>25</v>
      </c>
      <c r="P2" s="69" t="s">
        <v>4</v>
      </c>
      <c r="Q2" s="54" t="s">
        <v>5</v>
      </c>
      <c r="R2" s="54" t="s">
        <v>6</v>
      </c>
      <c r="S2" s="54" t="s">
        <v>7</v>
      </c>
      <c r="T2" s="76" t="s">
        <v>12</v>
      </c>
      <c r="U2" s="70" t="s">
        <v>18</v>
      </c>
      <c r="V2" s="70" t="s">
        <v>13</v>
      </c>
      <c r="W2" s="70" t="s">
        <v>14</v>
      </c>
      <c r="X2" s="70" t="s">
        <v>399</v>
      </c>
      <c r="Y2" s="91" t="s">
        <v>400</v>
      </c>
      <c r="Z2" s="91" t="s">
        <v>548</v>
      </c>
    </row>
    <row r="3" spans="1:26" s="3" customFormat="1" ht="12" customHeight="1" x14ac:dyDescent="0.2">
      <c r="A3" s="19" t="s">
        <v>522</v>
      </c>
      <c r="B3" s="20" t="s">
        <v>31</v>
      </c>
      <c r="C3" s="21">
        <v>2</v>
      </c>
      <c r="D3" s="22">
        <v>2016</v>
      </c>
      <c r="E3" s="22" t="s">
        <v>70</v>
      </c>
      <c r="F3" s="23" t="s">
        <v>433</v>
      </c>
      <c r="G3" s="58">
        <v>42594</v>
      </c>
      <c r="H3" s="22" t="s">
        <v>80</v>
      </c>
      <c r="I3" s="22" t="s">
        <v>73</v>
      </c>
      <c r="J3" s="24" t="s">
        <v>81</v>
      </c>
      <c r="K3" s="7" t="s">
        <v>82</v>
      </c>
      <c r="L3" s="25" t="s">
        <v>275</v>
      </c>
      <c r="M3" s="26" t="s">
        <v>282</v>
      </c>
      <c r="N3" s="26">
        <v>2</v>
      </c>
      <c r="O3" s="7" t="s">
        <v>277</v>
      </c>
      <c r="P3" s="27" t="s">
        <v>278</v>
      </c>
      <c r="Q3" s="56" t="s">
        <v>279</v>
      </c>
      <c r="R3" s="57">
        <v>42594</v>
      </c>
      <c r="S3" s="68">
        <v>43861</v>
      </c>
      <c r="T3" s="57">
        <v>43868</v>
      </c>
      <c r="U3" s="7" t="s">
        <v>392</v>
      </c>
      <c r="V3" s="7" t="s">
        <v>452</v>
      </c>
      <c r="W3" s="67" t="s">
        <v>453</v>
      </c>
      <c r="X3" s="26">
        <v>5</v>
      </c>
      <c r="Y3" s="26">
        <v>0</v>
      </c>
      <c r="Z3" s="93">
        <f>1/1</f>
        <v>1</v>
      </c>
    </row>
    <row r="4" spans="1:26" s="3" customFormat="1" ht="12" customHeight="1" x14ac:dyDescent="0.2">
      <c r="A4" s="19" t="s">
        <v>522</v>
      </c>
      <c r="B4" s="20" t="s">
        <v>53</v>
      </c>
      <c r="C4" s="21">
        <v>4</v>
      </c>
      <c r="D4" s="22">
        <v>2019</v>
      </c>
      <c r="E4" s="22" t="s">
        <v>176</v>
      </c>
      <c r="F4" s="23" t="s">
        <v>177</v>
      </c>
      <c r="G4" s="58">
        <v>43528</v>
      </c>
      <c r="H4" s="22" t="s">
        <v>182</v>
      </c>
      <c r="I4" s="22" t="s">
        <v>183</v>
      </c>
      <c r="J4" s="24" t="s">
        <v>180</v>
      </c>
      <c r="K4" s="7" t="s">
        <v>184</v>
      </c>
      <c r="L4" s="25" t="s">
        <v>298</v>
      </c>
      <c r="M4" s="26" t="s">
        <v>337</v>
      </c>
      <c r="N4" s="26" t="s">
        <v>338</v>
      </c>
      <c r="O4" s="7" t="s">
        <v>302</v>
      </c>
      <c r="P4" s="27" t="s">
        <v>303</v>
      </c>
      <c r="Q4" s="56" t="s">
        <v>304</v>
      </c>
      <c r="R4" s="57">
        <v>43585</v>
      </c>
      <c r="S4" s="68">
        <v>43861</v>
      </c>
      <c r="T4" s="57">
        <v>43871</v>
      </c>
      <c r="U4" s="7" t="s">
        <v>393</v>
      </c>
      <c r="V4" s="7" t="s">
        <v>456</v>
      </c>
      <c r="W4" s="67" t="s">
        <v>453</v>
      </c>
      <c r="X4" s="26">
        <v>0</v>
      </c>
      <c r="Y4" s="26">
        <v>0</v>
      </c>
      <c r="Z4" s="133">
        <f>1/3</f>
        <v>0.33333333333333331</v>
      </c>
    </row>
    <row r="5" spans="1:26" s="3" customFormat="1" ht="12" customHeight="1" x14ac:dyDescent="0.2">
      <c r="A5" s="19" t="s">
        <v>522</v>
      </c>
      <c r="B5" s="20" t="s">
        <v>53</v>
      </c>
      <c r="C5" s="21">
        <v>5</v>
      </c>
      <c r="D5" s="22">
        <v>2019</v>
      </c>
      <c r="E5" s="22" t="s">
        <v>176</v>
      </c>
      <c r="F5" s="23" t="s">
        <v>177</v>
      </c>
      <c r="G5" s="58">
        <v>43528</v>
      </c>
      <c r="H5" s="22" t="s">
        <v>182</v>
      </c>
      <c r="I5" s="22" t="s">
        <v>185</v>
      </c>
      <c r="J5" s="24" t="s">
        <v>180</v>
      </c>
      <c r="K5" s="7" t="s">
        <v>186</v>
      </c>
      <c r="L5" s="25" t="s">
        <v>298</v>
      </c>
      <c r="M5" s="26" t="s">
        <v>339</v>
      </c>
      <c r="N5" s="26">
        <v>0.6</v>
      </c>
      <c r="O5" s="7" t="s">
        <v>302</v>
      </c>
      <c r="P5" s="27" t="s">
        <v>303</v>
      </c>
      <c r="Q5" s="56" t="s">
        <v>304</v>
      </c>
      <c r="R5" s="57">
        <v>43585</v>
      </c>
      <c r="S5" s="68">
        <v>43861</v>
      </c>
      <c r="T5" s="57">
        <v>43899</v>
      </c>
      <c r="U5" s="7" t="s">
        <v>393</v>
      </c>
      <c r="V5" s="7" t="s">
        <v>544</v>
      </c>
      <c r="W5" s="67" t="s">
        <v>391</v>
      </c>
      <c r="X5" s="26">
        <v>0</v>
      </c>
      <c r="Y5" s="26">
        <v>0</v>
      </c>
      <c r="Z5" s="133"/>
    </row>
    <row r="6" spans="1:26" s="3" customFormat="1" ht="12" customHeight="1" x14ac:dyDescent="0.2">
      <c r="A6" s="19" t="s">
        <v>522</v>
      </c>
      <c r="B6" s="20" t="s">
        <v>52</v>
      </c>
      <c r="C6" s="21">
        <v>3</v>
      </c>
      <c r="D6" s="22">
        <v>2019</v>
      </c>
      <c r="E6" s="22" t="s">
        <v>176</v>
      </c>
      <c r="F6" s="23" t="s">
        <v>177</v>
      </c>
      <c r="G6" s="58">
        <v>43528</v>
      </c>
      <c r="H6" s="22" t="s">
        <v>178</v>
      </c>
      <c r="I6" s="22" t="s">
        <v>179</v>
      </c>
      <c r="J6" s="24" t="s">
        <v>180</v>
      </c>
      <c r="K6" s="7" t="s">
        <v>181</v>
      </c>
      <c r="L6" s="25" t="s">
        <v>298</v>
      </c>
      <c r="M6" s="26" t="s">
        <v>336</v>
      </c>
      <c r="N6" s="26">
        <v>1</v>
      </c>
      <c r="O6" s="7" t="s">
        <v>302</v>
      </c>
      <c r="P6" s="27" t="s">
        <v>303</v>
      </c>
      <c r="Q6" s="56" t="s">
        <v>304</v>
      </c>
      <c r="R6" s="57">
        <v>43585</v>
      </c>
      <c r="S6" s="68">
        <v>43861</v>
      </c>
      <c r="T6" s="57">
        <v>43899</v>
      </c>
      <c r="U6" s="7" t="s">
        <v>393</v>
      </c>
      <c r="V6" s="7" t="s">
        <v>543</v>
      </c>
      <c r="W6" s="67" t="s">
        <v>391</v>
      </c>
      <c r="X6" s="26">
        <v>0</v>
      </c>
      <c r="Y6" s="26">
        <v>0</v>
      </c>
      <c r="Z6" s="133"/>
    </row>
    <row r="7" spans="1:26" s="3" customFormat="1" ht="12" customHeight="1" x14ac:dyDescent="0.2">
      <c r="A7" s="78" t="s">
        <v>547</v>
      </c>
      <c r="B7" s="79" t="s">
        <v>417</v>
      </c>
      <c r="C7" s="80">
        <v>1</v>
      </c>
      <c r="D7" s="81">
        <v>2020</v>
      </c>
      <c r="E7" s="81" t="s">
        <v>176</v>
      </c>
      <c r="F7" s="82" t="s">
        <v>428</v>
      </c>
      <c r="G7" s="83">
        <v>43741</v>
      </c>
      <c r="H7" s="81" t="s">
        <v>498</v>
      </c>
      <c r="I7" s="81" t="s">
        <v>508</v>
      </c>
      <c r="J7" s="84" t="s">
        <v>512</v>
      </c>
      <c r="K7" s="85" t="s">
        <v>412</v>
      </c>
      <c r="L7" s="86" t="s">
        <v>275</v>
      </c>
      <c r="M7" s="87" t="s">
        <v>418</v>
      </c>
      <c r="N7" s="87">
        <v>1</v>
      </c>
      <c r="O7" s="85" t="s">
        <v>302</v>
      </c>
      <c r="P7" s="88" t="s">
        <v>303</v>
      </c>
      <c r="Q7" s="89" t="s">
        <v>423</v>
      </c>
      <c r="R7" s="90">
        <v>43829</v>
      </c>
      <c r="S7" s="68">
        <v>43890</v>
      </c>
      <c r="T7" s="90">
        <v>43899</v>
      </c>
      <c r="U7" s="85" t="s">
        <v>393</v>
      </c>
      <c r="V7" s="85" t="s">
        <v>545</v>
      </c>
      <c r="W7" s="67" t="s">
        <v>391</v>
      </c>
      <c r="X7" s="87">
        <v>0</v>
      </c>
      <c r="Y7" s="87">
        <v>0</v>
      </c>
      <c r="Z7" s="95">
        <f>0/1</f>
        <v>0</v>
      </c>
    </row>
    <row r="8" spans="1:26" s="3" customFormat="1" ht="12" customHeight="1" x14ac:dyDescent="0.2">
      <c r="A8" s="78" t="s">
        <v>547</v>
      </c>
      <c r="B8" s="79" t="s">
        <v>69</v>
      </c>
      <c r="C8" s="80">
        <v>3</v>
      </c>
      <c r="D8" s="81">
        <v>2019</v>
      </c>
      <c r="E8" s="81" t="s">
        <v>192</v>
      </c>
      <c r="F8" s="82" t="s">
        <v>430</v>
      </c>
      <c r="G8" s="83">
        <v>43812</v>
      </c>
      <c r="H8" s="81" t="s">
        <v>272</v>
      </c>
      <c r="I8" s="81" t="s">
        <v>269</v>
      </c>
      <c r="J8" s="84" t="s">
        <v>273</v>
      </c>
      <c r="K8" s="85" t="s">
        <v>274</v>
      </c>
      <c r="L8" s="86" t="s">
        <v>275</v>
      </c>
      <c r="M8" s="87" t="s">
        <v>389</v>
      </c>
      <c r="N8" s="87">
        <v>1</v>
      </c>
      <c r="O8" s="85" t="s">
        <v>317</v>
      </c>
      <c r="P8" s="88" t="s">
        <v>326</v>
      </c>
      <c r="Q8" s="89" t="s">
        <v>388</v>
      </c>
      <c r="R8" s="90">
        <v>43831</v>
      </c>
      <c r="S8" s="68">
        <v>43890</v>
      </c>
      <c r="T8" s="90"/>
      <c r="U8" s="85"/>
      <c r="V8" s="85"/>
      <c r="W8" s="67" t="s">
        <v>391</v>
      </c>
      <c r="X8" s="87">
        <v>0</v>
      </c>
      <c r="Y8" s="87">
        <v>0</v>
      </c>
      <c r="Z8" s="134">
        <f>0/2</f>
        <v>0</v>
      </c>
    </row>
    <row r="9" spans="1:26" s="3" customFormat="1" ht="12" customHeight="1" x14ac:dyDescent="0.2">
      <c r="A9" s="78" t="s">
        <v>547</v>
      </c>
      <c r="B9" s="79" t="s">
        <v>69</v>
      </c>
      <c r="C9" s="80">
        <v>2</v>
      </c>
      <c r="D9" s="81">
        <v>2019</v>
      </c>
      <c r="E9" s="81" t="s">
        <v>192</v>
      </c>
      <c r="F9" s="82" t="s">
        <v>430</v>
      </c>
      <c r="G9" s="83">
        <v>43812</v>
      </c>
      <c r="H9" s="81" t="s">
        <v>268</v>
      </c>
      <c r="I9" s="81" t="s">
        <v>269</v>
      </c>
      <c r="J9" s="84" t="s">
        <v>270</v>
      </c>
      <c r="K9" s="85" t="s">
        <v>271</v>
      </c>
      <c r="L9" s="86" t="s">
        <v>275</v>
      </c>
      <c r="M9" s="87" t="s">
        <v>387</v>
      </c>
      <c r="N9" s="87">
        <v>1</v>
      </c>
      <c r="O9" s="85" t="s">
        <v>317</v>
      </c>
      <c r="P9" s="88" t="s">
        <v>326</v>
      </c>
      <c r="Q9" s="89" t="s">
        <v>388</v>
      </c>
      <c r="R9" s="90">
        <v>43831</v>
      </c>
      <c r="S9" s="68">
        <v>43890</v>
      </c>
      <c r="T9" s="90"/>
      <c r="U9" s="85"/>
      <c r="V9" s="85"/>
      <c r="W9" s="67" t="s">
        <v>391</v>
      </c>
      <c r="X9" s="87">
        <v>0</v>
      </c>
      <c r="Y9" s="92">
        <v>0</v>
      </c>
      <c r="Z9" s="135"/>
    </row>
    <row r="10" spans="1:26" s="3" customFormat="1" ht="12" customHeight="1" x14ac:dyDescent="0.2">
      <c r="A10" s="19" t="s">
        <v>625</v>
      </c>
      <c r="B10" s="20" t="s">
        <v>67</v>
      </c>
      <c r="C10" s="21">
        <v>3</v>
      </c>
      <c r="D10" s="22">
        <v>2019</v>
      </c>
      <c r="E10" s="22" t="s">
        <v>252</v>
      </c>
      <c r="F10" s="23" t="s">
        <v>253</v>
      </c>
      <c r="G10" s="58">
        <v>43777</v>
      </c>
      <c r="H10" s="22" t="s">
        <v>254</v>
      </c>
      <c r="I10" s="22" t="s">
        <v>255</v>
      </c>
      <c r="J10" s="24" t="s">
        <v>256</v>
      </c>
      <c r="K10" s="7" t="s">
        <v>257</v>
      </c>
      <c r="L10" s="25" t="s">
        <v>275</v>
      </c>
      <c r="M10" s="26" t="s">
        <v>377</v>
      </c>
      <c r="N10" s="26" t="s">
        <v>378</v>
      </c>
      <c r="O10" s="7" t="s">
        <v>379</v>
      </c>
      <c r="P10" s="27" t="s">
        <v>379</v>
      </c>
      <c r="Q10" s="56" t="s">
        <v>380</v>
      </c>
      <c r="R10" s="57">
        <v>43800</v>
      </c>
      <c r="S10" s="68">
        <v>43918</v>
      </c>
      <c r="T10" s="57">
        <v>43927</v>
      </c>
      <c r="U10" s="7" t="s">
        <v>394</v>
      </c>
      <c r="V10" s="7" t="s">
        <v>572</v>
      </c>
      <c r="W10" s="67" t="s">
        <v>453</v>
      </c>
      <c r="X10" s="26">
        <v>0</v>
      </c>
      <c r="Y10" s="26">
        <v>0</v>
      </c>
      <c r="Z10" s="136">
        <v>1</v>
      </c>
    </row>
    <row r="11" spans="1:26" s="3" customFormat="1" ht="12" customHeight="1" x14ac:dyDescent="0.2">
      <c r="A11" s="19" t="s">
        <v>625</v>
      </c>
      <c r="B11" s="20" t="s">
        <v>533</v>
      </c>
      <c r="C11" s="21">
        <v>1</v>
      </c>
      <c r="D11" s="22">
        <v>2020</v>
      </c>
      <c r="E11" s="22" t="s">
        <v>534</v>
      </c>
      <c r="F11" s="23" t="s">
        <v>535</v>
      </c>
      <c r="G11" s="58">
        <v>43822</v>
      </c>
      <c r="H11" s="22" t="s">
        <v>523</v>
      </c>
      <c r="I11" s="22" t="s">
        <v>524</v>
      </c>
      <c r="J11" s="24" t="s">
        <v>525</v>
      </c>
      <c r="K11" s="7" t="s">
        <v>526</v>
      </c>
      <c r="L11" s="25" t="s">
        <v>527</v>
      </c>
      <c r="M11" s="26" t="s">
        <v>528</v>
      </c>
      <c r="N11" s="26">
        <v>1</v>
      </c>
      <c r="O11" s="7" t="s">
        <v>379</v>
      </c>
      <c r="P11" s="27" t="s">
        <v>379</v>
      </c>
      <c r="Q11" s="56" t="s">
        <v>380</v>
      </c>
      <c r="R11" s="57">
        <v>43850</v>
      </c>
      <c r="S11" s="68">
        <v>43920</v>
      </c>
      <c r="T11" s="57">
        <v>43927</v>
      </c>
      <c r="U11" s="7" t="s">
        <v>394</v>
      </c>
      <c r="V11" s="7" t="s">
        <v>573</v>
      </c>
      <c r="W11" s="67" t="s">
        <v>453</v>
      </c>
      <c r="X11" s="26">
        <v>0</v>
      </c>
      <c r="Y11" s="26">
        <v>0</v>
      </c>
      <c r="Z11" s="136"/>
    </row>
    <row r="12" spans="1:26" s="3" customFormat="1" ht="12" customHeight="1" x14ac:dyDescent="0.2">
      <c r="A12" s="19" t="s">
        <v>625</v>
      </c>
      <c r="B12" s="20" t="s">
        <v>36</v>
      </c>
      <c r="C12" s="21">
        <v>1</v>
      </c>
      <c r="D12" s="22">
        <v>2018</v>
      </c>
      <c r="E12" s="22" t="s">
        <v>70</v>
      </c>
      <c r="F12" s="23" t="s">
        <v>99</v>
      </c>
      <c r="G12" s="58">
        <v>43263</v>
      </c>
      <c r="H12" s="22" t="s">
        <v>100</v>
      </c>
      <c r="I12" s="22" t="s">
        <v>101</v>
      </c>
      <c r="J12" s="24" t="s">
        <v>102</v>
      </c>
      <c r="K12" s="7" t="s">
        <v>103</v>
      </c>
      <c r="L12" s="25" t="s">
        <v>298</v>
      </c>
      <c r="M12" s="26" t="s">
        <v>299</v>
      </c>
      <c r="N12" s="26" t="s">
        <v>300</v>
      </c>
      <c r="O12" s="7" t="s">
        <v>277</v>
      </c>
      <c r="P12" s="27" t="s">
        <v>278</v>
      </c>
      <c r="Q12" s="56" t="s">
        <v>279</v>
      </c>
      <c r="R12" s="57">
        <v>43304</v>
      </c>
      <c r="S12" s="68">
        <v>43921</v>
      </c>
      <c r="T12" s="57">
        <v>43922</v>
      </c>
      <c r="U12" s="7" t="s">
        <v>392</v>
      </c>
      <c r="V12" s="7" t="s">
        <v>579</v>
      </c>
      <c r="W12" s="67" t="s">
        <v>453</v>
      </c>
      <c r="X12" s="26">
        <v>4</v>
      </c>
      <c r="Y12" s="26">
        <v>1</v>
      </c>
      <c r="Z12" s="128">
        <f>3/3</f>
        <v>1</v>
      </c>
    </row>
    <row r="13" spans="1:26" s="3" customFormat="1" ht="12" customHeight="1" x14ac:dyDescent="0.2">
      <c r="A13" s="19" t="s">
        <v>625</v>
      </c>
      <c r="B13" s="20" t="s">
        <v>58</v>
      </c>
      <c r="C13" s="21">
        <v>2</v>
      </c>
      <c r="D13" s="22">
        <v>2019</v>
      </c>
      <c r="E13" s="22" t="s">
        <v>70</v>
      </c>
      <c r="F13" s="23" t="s">
        <v>431</v>
      </c>
      <c r="G13" s="58">
        <v>43586</v>
      </c>
      <c r="H13" s="22" t="s">
        <v>210</v>
      </c>
      <c r="I13" s="22" t="s">
        <v>73</v>
      </c>
      <c r="J13" s="24" t="s">
        <v>211</v>
      </c>
      <c r="K13" s="7" t="s">
        <v>212</v>
      </c>
      <c r="L13" s="25" t="s">
        <v>275</v>
      </c>
      <c r="M13" s="26" t="s">
        <v>352</v>
      </c>
      <c r="N13" s="26" t="s">
        <v>353</v>
      </c>
      <c r="O13" s="7" t="s">
        <v>277</v>
      </c>
      <c r="P13" s="27" t="s">
        <v>278</v>
      </c>
      <c r="Q13" s="56" t="s">
        <v>354</v>
      </c>
      <c r="R13" s="57">
        <v>43626</v>
      </c>
      <c r="S13" s="68">
        <v>43921</v>
      </c>
      <c r="T13" s="57">
        <v>43838</v>
      </c>
      <c r="U13" s="7" t="s">
        <v>392</v>
      </c>
      <c r="V13" s="7" t="s">
        <v>396</v>
      </c>
      <c r="W13" s="67" t="s">
        <v>391</v>
      </c>
      <c r="X13" s="26">
        <v>0</v>
      </c>
      <c r="Y13" s="26">
        <v>0</v>
      </c>
      <c r="Z13" s="129"/>
    </row>
    <row r="14" spans="1:26" s="3" customFormat="1" ht="12" customHeight="1" x14ac:dyDescent="0.2">
      <c r="A14" s="19" t="s">
        <v>625</v>
      </c>
      <c r="B14" s="20" t="s">
        <v>59</v>
      </c>
      <c r="C14" s="21">
        <v>1</v>
      </c>
      <c r="D14" s="22">
        <v>2019</v>
      </c>
      <c r="E14" s="22" t="s">
        <v>70</v>
      </c>
      <c r="F14" s="23" t="s">
        <v>213</v>
      </c>
      <c r="G14" s="58">
        <v>43657</v>
      </c>
      <c r="H14" s="22" t="s">
        <v>214</v>
      </c>
      <c r="I14" s="22"/>
      <c r="J14" s="24" t="s">
        <v>215</v>
      </c>
      <c r="K14" s="7" t="s">
        <v>216</v>
      </c>
      <c r="L14" s="25" t="s">
        <v>298</v>
      </c>
      <c r="M14" s="26" t="s">
        <v>355</v>
      </c>
      <c r="N14" s="26" t="s">
        <v>356</v>
      </c>
      <c r="O14" s="7" t="s">
        <v>277</v>
      </c>
      <c r="P14" s="27" t="s">
        <v>278</v>
      </c>
      <c r="Q14" s="56" t="s">
        <v>357</v>
      </c>
      <c r="R14" s="57">
        <v>43664</v>
      </c>
      <c r="S14" s="68">
        <v>43920</v>
      </c>
      <c r="T14" s="57">
        <v>43838</v>
      </c>
      <c r="U14" s="7" t="s">
        <v>397</v>
      </c>
      <c r="V14" s="7" t="s">
        <v>398</v>
      </c>
      <c r="W14" s="67" t="s">
        <v>391</v>
      </c>
      <c r="X14" s="26">
        <v>1</v>
      </c>
      <c r="Y14" s="26">
        <v>0</v>
      </c>
      <c r="Z14" s="130"/>
    </row>
    <row r="15" spans="1:26" s="3" customFormat="1" ht="12" customHeight="1" x14ac:dyDescent="0.2">
      <c r="A15" s="19" t="s">
        <v>625</v>
      </c>
      <c r="B15" s="20" t="s">
        <v>37</v>
      </c>
      <c r="C15" s="21">
        <v>2</v>
      </c>
      <c r="D15" s="22">
        <v>2018</v>
      </c>
      <c r="E15" s="22" t="s">
        <v>104</v>
      </c>
      <c r="F15" s="23" t="s">
        <v>105</v>
      </c>
      <c r="G15" s="58">
        <v>43364</v>
      </c>
      <c r="H15" s="22" t="s">
        <v>106</v>
      </c>
      <c r="I15" s="22" t="s">
        <v>107</v>
      </c>
      <c r="J15" s="24" t="s">
        <v>108</v>
      </c>
      <c r="K15" s="7" t="s">
        <v>454</v>
      </c>
      <c r="L15" s="25" t="s">
        <v>275</v>
      </c>
      <c r="M15" s="26" t="s">
        <v>455</v>
      </c>
      <c r="N15" s="26">
        <v>0.9</v>
      </c>
      <c r="O15" s="7" t="s">
        <v>302</v>
      </c>
      <c r="P15" s="27" t="s">
        <v>303</v>
      </c>
      <c r="Q15" s="56" t="s">
        <v>304</v>
      </c>
      <c r="R15" s="57">
        <v>43388</v>
      </c>
      <c r="S15" s="68">
        <v>43921</v>
      </c>
      <c r="T15" s="57">
        <v>43928</v>
      </c>
      <c r="U15" s="7" t="s">
        <v>393</v>
      </c>
      <c r="V15" s="7" t="s">
        <v>609</v>
      </c>
      <c r="W15" s="67" t="s">
        <v>391</v>
      </c>
      <c r="X15" s="26">
        <v>1</v>
      </c>
      <c r="Y15" s="26">
        <v>1</v>
      </c>
      <c r="Z15" s="128">
        <f>0/7</f>
        <v>0</v>
      </c>
    </row>
    <row r="16" spans="1:26" s="3" customFormat="1" ht="12" customHeight="1" x14ac:dyDescent="0.2">
      <c r="A16" s="19" t="s">
        <v>625</v>
      </c>
      <c r="B16" s="20" t="s">
        <v>42</v>
      </c>
      <c r="C16" s="21">
        <v>1</v>
      </c>
      <c r="D16" s="22">
        <v>2018</v>
      </c>
      <c r="E16" s="22" t="s">
        <v>117</v>
      </c>
      <c r="F16" s="23" t="s">
        <v>429</v>
      </c>
      <c r="G16" s="58">
        <v>43418</v>
      </c>
      <c r="H16" s="22" t="s">
        <v>126</v>
      </c>
      <c r="I16" s="22" t="s">
        <v>127</v>
      </c>
      <c r="J16" s="24" t="s">
        <v>128</v>
      </c>
      <c r="K16" s="7" t="s">
        <v>129</v>
      </c>
      <c r="L16" s="25" t="s">
        <v>275</v>
      </c>
      <c r="M16" s="26" t="s">
        <v>315</v>
      </c>
      <c r="N16" s="26">
        <v>0.8</v>
      </c>
      <c r="O16" s="7" t="s">
        <v>302</v>
      </c>
      <c r="P16" s="27" t="s">
        <v>303</v>
      </c>
      <c r="Q16" s="56" t="s">
        <v>304</v>
      </c>
      <c r="R16" s="57">
        <v>43466</v>
      </c>
      <c r="S16" s="68">
        <v>43921</v>
      </c>
      <c r="T16" s="57">
        <v>43928</v>
      </c>
      <c r="U16" s="7" t="s">
        <v>393</v>
      </c>
      <c r="V16" s="7" t="s">
        <v>610</v>
      </c>
      <c r="W16" s="67" t="s">
        <v>391</v>
      </c>
      <c r="X16" s="26">
        <v>1</v>
      </c>
      <c r="Y16" s="26">
        <v>0</v>
      </c>
      <c r="Z16" s="129"/>
    </row>
    <row r="17" spans="1:26" s="3" customFormat="1" ht="12" customHeight="1" x14ac:dyDescent="0.2">
      <c r="A17" s="19" t="s">
        <v>625</v>
      </c>
      <c r="B17" s="20" t="s">
        <v>424</v>
      </c>
      <c r="C17" s="21">
        <v>1</v>
      </c>
      <c r="D17" s="22">
        <v>2020</v>
      </c>
      <c r="E17" s="22" t="s">
        <v>176</v>
      </c>
      <c r="F17" s="23" t="s">
        <v>428</v>
      </c>
      <c r="G17" s="58">
        <v>43741</v>
      </c>
      <c r="H17" s="22" t="s">
        <v>499</v>
      </c>
      <c r="I17" s="22" t="s">
        <v>509</v>
      </c>
      <c r="J17" s="24" t="s">
        <v>513</v>
      </c>
      <c r="K17" s="7" t="s">
        <v>413</v>
      </c>
      <c r="L17" s="25" t="s">
        <v>275</v>
      </c>
      <c r="M17" s="26" t="s">
        <v>419</v>
      </c>
      <c r="N17" s="26">
        <v>1</v>
      </c>
      <c r="O17" s="7" t="s">
        <v>302</v>
      </c>
      <c r="P17" s="27" t="s">
        <v>303</v>
      </c>
      <c r="Q17" s="56" t="s">
        <v>423</v>
      </c>
      <c r="R17" s="57">
        <v>43829</v>
      </c>
      <c r="S17" s="68">
        <v>43921</v>
      </c>
      <c r="T17" s="57">
        <v>43928</v>
      </c>
      <c r="U17" s="7" t="s">
        <v>393</v>
      </c>
      <c r="V17" s="7" t="s">
        <v>611</v>
      </c>
      <c r="W17" s="67" t="s">
        <v>391</v>
      </c>
      <c r="X17" s="26">
        <v>0</v>
      </c>
      <c r="Y17" s="26">
        <v>0</v>
      </c>
      <c r="Z17" s="129"/>
    </row>
    <row r="18" spans="1:26" s="3" customFormat="1" ht="12" customHeight="1" x14ac:dyDescent="0.2">
      <c r="A18" s="19" t="s">
        <v>625</v>
      </c>
      <c r="B18" s="20" t="s">
        <v>425</v>
      </c>
      <c r="C18" s="21">
        <v>1</v>
      </c>
      <c r="D18" s="22">
        <v>2020</v>
      </c>
      <c r="E18" s="22" t="s">
        <v>176</v>
      </c>
      <c r="F18" s="23" t="s">
        <v>428</v>
      </c>
      <c r="G18" s="58">
        <v>43741</v>
      </c>
      <c r="H18" s="22" t="s">
        <v>500</v>
      </c>
      <c r="I18" s="22" t="s">
        <v>509</v>
      </c>
      <c r="J18" s="24" t="s">
        <v>513</v>
      </c>
      <c r="K18" s="7" t="s">
        <v>413</v>
      </c>
      <c r="L18" s="25" t="s">
        <v>275</v>
      </c>
      <c r="M18" s="26" t="s">
        <v>419</v>
      </c>
      <c r="N18" s="26">
        <v>1</v>
      </c>
      <c r="O18" s="7" t="s">
        <v>302</v>
      </c>
      <c r="P18" s="27" t="s">
        <v>303</v>
      </c>
      <c r="Q18" s="56" t="s">
        <v>423</v>
      </c>
      <c r="R18" s="57">
        <v>43829</v>
      </c>
      <c r="S18" s="68">
        <v>43921</v>
      </c>
      <c r="T18" s="57">
        <v>43928</v>
      </c>
      <c r="U18" s="7" t="s">
        <v>393</v>
      </c>
      <c r="V18" s="7" t="s">
        <v>612</v>
      </c>
      <c r="W18" s="67" t="s">
        <v>391</v>
      </c>
      <c r="X18" s="26">
        <v>0</v>
      </c>
      <c r="Y18" s="26">
        <v>0</v>
      </c>
      <c r="Z18" s="129"/>
    </row>
    <row r="19" spans="1:26" s="3" customFormat="1" ht="12" customHeight="1" x14ac:dyDescent="0.2">
      <c r="A19" s="19" t="s">
        <v>625</v>
      </c>
      <c r="B19" s="20" t="s">
        <v>426</v>
      </c>
      <c r="C19" s="21">
        <v>1</v>
      </c>
      <c r="D19" s="22">
        <v>2020</v>
      </c>
      <c r="E19" s="22" t="s">
        <v>176</v>
      </c>
      <c r="F19" s="23" t="s">
        <v>428</v>
      </c>
      <c r="G19" s="58">
        <v>43741</v>
      </c>
      <c r="H19" s="22" t="s">
        <v>501</v>
      </c>
      <c r="I19" s="22" t="s">
        <v>509</v>
      </c>
      <c r="J19" s="24" t="s">
        <v>514</v>
      </c>
      <c r="K19" s="7" t="s">
        <v>414</v>
      </c>
      <c r="L19" s="25" t="s">
        <v>275</v>
      </c>
      <c r="M19" s="26" t="s">
        <v>420</v>
      </c>
      <c r="N19" s="26">
        <v>1</v>
      </c>
      <c r="O19" s="7" t="s">
        <v>302</v>
      </c>
      <c r="P19" s="27" t="s">
        <v>303</v>
      </c>
      <c r="Q19" s="56" t="s">
        <v>423</v>
      </c>
      <c r="R19" s="57">
        <v>43829</v>
      </c>
      <c r="S19" s="68">
        <v>43921</v>
      </c>
      <c r="T19" s="57">
        <v>43928</v>
      </c>
      <c r="U19" s="7" t="s">
        <v>393</v>
      </c>
      <c r="V19" s="7" t="s">
        <v>613</v>
      </c>
      <c r="W19" s="67" t="s">
        <v>391</v>
      </c>
      <c r="X19" s="26">
        <v>0</v>
      </c>
      <c r="Y19" s="26">
        <v>0</v>
      </c>
      <c r="Z19" s="129"/>
    </row>
    <row r="20" spans="1:26" s="3" customFormat="1" ht="12" customHeight="1" x14ac:dyDescent="0.2">
      <c r="A20" s="19" t="s">
        <v>625</v>
      </c>
      <c r="B20" s="20" t="s">
        <v>427</v>
      </c>
      <c r="C20" s="21">
        <v>1</v>
      </c>
      <c r="D20" s="22">
        <v>2020</v>
      </c>
      <c r="E20" s="22" t="s">
        <v>176</v>
      </c>
      <c r="F20" s="23" t="s">
        <v>428</v>
      </c>
      <c r="G20" s="58">
        <v>43741</v>
      </c>
      <c r="H20" s="22" t="s">
        <v>502</v>
      </c>
      <c r="I20" s="22" t="s">
        <v>510</v>
      </c>
      <c r="J20" s="24" t="s">
        <v>515</v>
      </c>
      <c r="K20" s="7" t="s">
        <v>415</v>
      </c>
      <c r="L20" s="25" t="s">
        <v>275</v>
      </c>
      <c r="M20" s="26" t="s">
        <v>421</v>
      </c>
      <c r="N20" s="26">
        <v>1</v>
      </c>
      <c r="O20" s="7" t="s">
        <v>302</v>
      </c>
      <c r="P20" s="27" t="s">
        <v>303</v>
      </c>
      <c r="Q20" s="56" t="s">
        <v>423</v>
      </c>
      <c r="R20" s="57">
        <v>43829</v>
      </c>
      <c r="S20" s="68">
        <v>43921</v>
      </c>
      <c r="T20" s="57">
        <v>43899</v>
      </c>
      <c r="U20" s="7" t="s">
        <v>393</v>
      </c>
      <c r="V20" s="7" t="s">
        <v>546</v>
      </c>
      <c r="W20" s="67" t="s">
        <v>391</v>
      </c>
      <c r="X20" s="26">
        <v>0</v>
      </c>
      <c r="Y20" s="26">
        <v>0</v>
      </c>
      <c r="Z20" s="129"/>
    </row>
    <row r="21" spans="1:26" s="3" customFormat="1" ht="12" customHeight="1" x14ac:dyDescent="0.2">
      <c r="A21" s="19" t="s">
        <v>625</v>
      </c>
      <c r="B21" s="20" t="s">
        <v>427</v>
      </c>
      <c r="C21" s="21">
        <v>2</v>
      </c>
      <c r="D21" s="22">
        <v>2020</v>
      </c>
      <c r="E21" s="22" t="s">
        <v>176</v>
      </c>
      <c r="F21" s="23" t="s">
        <v>428</v>
      </c>
      <c r="G21" s="58">
        <v>43741</v>
      </c>
      <c r="H21" s="22" t="s">
        <v>502</v>
      </c>
      <c r="I21" s="22" t="s">
        <v>510</v>
      </c>
      <c r="J21" s="24" t="s">
        <v>515</v>
      </c>
      <c r="K21" s="7" t="s">
        <v>416</v>
      </c>
      <c r="L21" s="25" t="s">
        <v>275</v>
      </c>
      <c r="M21" s="26" t="s">
        <v>422</v>
      </c>
      <c r="N21" s="26">
        <v>0.8</v>
      </c>
      <c r="O21" s="7" t="s">
        <v>302</v>
      </c>
      <c r="P21" s="27" t="s">
        <v>303</v>
      </c>
      <c r="Q21" s="56" t="s">
        <v>423</v>
      </c>
      <c r="R21" s="57">
        <v>43829</v>
      </c>
      <c r="S21" s="68">
        <v>43921</v>
      </c>
      <c r="T21" s="57">
        <v>43928</v>
      </c>
      <c r="U21" s="7" t="s">
        <v>393</v>
      </c>
      <c r="V21" s="7" t="s">
        <v>614</v>
      </c>
      <c r="W21" s="67" t="s">
        <v>391</v>
      </c>
      <c r="X21" s="26">
        <v>0</v>
      </c>
      <c r="Y21" s="26">
        <v>0</v>
      </c>
      <c r="Z21" s="130"/>
    </row>
    <row r="22" spans="1:26" s="3" customFormat="1" ht="12" customHeight="1" x14ac:dyDescent="0.2">
      <c r="A22" s="19" t="s">
        <v>625</v>
      </c>
      <c r="B22" s="20" t="s">
        <v>65</v>
      </c>
      <c r="C22" s="21">
        <v>1</v>
      </c>
      <c r="D22" s="22">
        <v>2019</v>
      </c>
      <c r="E22" s="22" t="s">
        <v>192</v>
      </c>
      <c r="F22" s="23" t="s">
        <v>229</v>
      </c>
      <c r="G22" s="58">
        <v>43714</v>
      </c>
      <c r="H22" s="22" t="s">
        <v>238</v>
      </c>
      <c r="I22" s="22" t="s">
        <v>239</v>
      </c>
      <c r="J22" s="24" t="s">
        <v>240</v>
      </c>
      <c r="K22" s="7" t="s">
        <v>241</v>
      </c>
      <c r="L22" s="25" t="s">
        <v>275</v>
      </c>
      <c r="M22" s="26" t="s">
        <v>366</v>
      </c>
      <c r="N22" s="26">
        <v>1</v>
      </c>
      <c r="O22" s="7" t="s">
        <v>317</v>
      </c>
      <c r="P22" s="27" t="s">
        <v>326</v>
      </c>
      <c r="Q22" s="56" t="s">
        <v>411</v>
      </c>
      <c r="R22" s="57">
        <v>43714</v>
      </c>
      <c r="S22" s="68">
        <v>43920</v>
      </c>
      <c r="T22" s="57">
        <v>43924</v>
      </c>
      <c r="U22" s="7" t="s">
        <v>395</v>
      </c>
      <c r="V22" s="7" t="s">
        <v>619</v>
      </c>
      <c r="W22" s="67" t="s">
        <v>453</v>
      </c>
      <c r="X22" s="26">
        <v>2</v>
      </c>
      <c r="Y22" s="26">
        <v>0</v>
      </c>
      <c r="Z22" s="93">
        <v>1</v>
      </c>
    </row>
    <row r="23" spans="1:26" s="3" customFormat="1" ht="12" customHeight="1" x14ac:dyDescent="0.2">
      <c r="A23" s="78" t="s">
        <v>670</v>
      </c>
      <c r="B23" s="79" t="s">
        <v>30</v>
      </c>
      <c r="C23" s="80">
        <v>1</v>
      </c>
      <c r="D23" s="81">
        <v>2016</v>
      </c>
      <c r="E23" s="81" t="s">
        <v>70</v>
      </c>
      <c r="F23" s="82" t="s">
        <v>71</v>
      </c>
      <c r="G23" s="94">
        <v>42047</v>
      </c>
      <c r="H23" s="81" t="s">
        <v>76</v>
      </c>
      <c r="I23" s="81" t="s">
        <v>77</v>
      </c>
      <c r="J23" s="84" t="s">
        <v>78</v>
      </c>
      <c r="K23" s="85" t="s">
        <v>79</v>
      </c>
      <c r="L23" s="86" t="s">
        <v>275</v>
      </c>
      <c r="M23" s="87" t="s">
        <v>280</v>
      </c>
      <c r="N23" s="87" t="s">
        <v>281</v>
      </c>
      <c r="O23" s="85" t="s">
        <v>277</v>
      </c>
      <c r="P23" s="88" t="s">
        <v>278</v>
      </c>
      <c r="Q23" s="89" t="s">
        <v>279</v>
      </c>
      <c r="R23" s="90">
        <v>42492</v>
      </c>
      <c r="S23" s="68">
        <v>43951</v>
      </c>
      <c r="T23" s="90">
        <v>43927</v>
      </c>
      <c r="U23" s="85" t="s">
        <v>390</v>
      </c>
      <c r="V23" s="85" t="s">
        <v>623</v>
      </c>
      <c r="W23" s="67" t="s">
        <v>391</v>
      </c>
      <c r="X23" s="87">
        <v>5</v>
      </c>
      <c r="Y23" s="87">
        <v>1</v>
      </c>
      <c r="Z23" s="140">
        <f>0/3%</f>
        <v>0</v>
      </c>
    </row>
    <row r="24" spans="1:26" s="3" customFormat="1" ht="12" customHeight="1" x14ac:dyDescent="0.2">
      <c r="A24" s="78" t="s">
        <v>670</v>
      </c>
      <c r="B24" s="79" t="s">
        <v>32</v>
      </c>
      <c r="C24" s="80">
        <v>1</v>
      </c>
      <c r="D24" s="81">
        <v>2016</v>
      </c>
      <c r="E24" s="81" t="s">
        <v>70</v>
      </c>
      <c r="F24" s="82" t="s">
        <v>83</v>
      </c>
      <c r="G24" s="94">
        <v>42724</v>
      </c>
      <c r="H24" s="81" t="s">
        <v>84</v>
      </c>
      <c r="I24" s="81" t="s">
        <v>73</v>
      </c>
      <c r="J24" s="84" t="s">
        <v>85</v>
      </c>
      <c r="K24" s="85" t="s">
        <v>86</v>
      </c>
      <c r="L24" s="86" t="s">
        <v>275</v>
      </c>
      <c r="M24" s="87" t="s">
        <v>283</v>
      </c>
      <c r="N24" s="87" t="s">
        <v>284</v>
      </c>
      <c r="O24" s="85" t="s">
        <v>285</v>
      </c>
      <c r="P24" s="88" t="s">
        <v>286</v>
      </c>
      <c r="Q24" s="89" t="s">
        <v>287</v>
      </c>
      <c r="R24" s="90">
        <v>42781</v>
      </c>
      <c r="S24" s="68">
        <v>43951</v>
      </c>
      <c r="T24" s="90">
        <v>43922</v>
      </c>
      <c r="U24" s="85" t="s">
        <v>392</v>
      </c>
      <c r="V24" s="85" t="s">
        <v>577</v>
      </c>
      <c r="W24" s="67" t="s">
        <v>391</v>
      </c>
      <c r="X24" s="87">
        <v>4</v>
      </c>
      <c r="Y24" s="87">
        <v>0</v>
      </c>
      <c r="Z24" s="140"/>
    </row>
    <row r="25" spans="1:26" s="3" customFormat="1" ht="12" customHeight="1" x14ac:dyDescent="0.2">
      <c r="A25" s="78" t="s">
        <v>670</v>
      </c>
      <c r="B25" s="79" t="s">
        <v>38</v>
      </c>
      <c r="C25" s="80">
        <v>1</v>
      </c>
      <c r="D25" s="81">
        <v>2018</v>
      </c>
      <c r="E25" s="81" t="s">
        <v>70</v>
      </c>
      <c r="F25" s="82" t="s">
        <v>109</v>
      </c>
      <c r="G25" s="94">
        <v>43395</v>
      </c>
      <c r="H25" s="81" t="s">
        <v>110</v>
      </c>
      <c r="I25" s="81" t="s">
        <v>111</v>
      </c>
      <c r="J25" s="84" t="s">
        <v>112</v>
      </c>
      <c r="K25" s="85" t="s">
        <v>113</v>
      </c>
      <c r="L25" s="86" t="s">
        <v>275</v>
      </c>
      <c r="M25" s="87" t="s">
        <v>306</v>
      </c>
      <c r="N25" s="87" t="s">
        <v>307</v>
      </c>
      <c r="O25" s="85" t="s">
        <v>277</v>
      </c>
      <c r="P25" s="88" t="s">
        <v>278</v>
      </c>
      <c r="Q25" s="89" t="s">
        <v>279</v>
      </c>
      <c r="R25" s="90">
        <v>43497</v>
      </c>
      <c r="S25" s="68">
        <v>43951</v>
      </c>
      <c r="T25" s="90">
        <v>43927</v>
      </c>
      <c r="U25" s="85" t="s">
        <v>390</v>
      </c>
      <c r="V25" s="85" t="s">
        <v>624</v>
      </c>
      <c r="W25" s="67" t="s">
        <v>391</v>
      </c>
      <c r="X25" s="87">
        <v>1</v>
      </c>
      <c r="Y25" s="87">
        <v>0</v>
      </c>
      <c r="Z25" s="140"/>
    </row>
    <row r="26" spans="1:26" s="3" customFormat="1" ht="12" customHeight="1" x14ac:dyDescent="0.2">
      <c r="A26" s="78" t="s">
        <v>670</v>
      </c>
      <c r="B26" s="79" t="s">
        <v>533</v>
      </c>
      <c r="C26" s="80">
        <v>2</v>
      </c>
      <c r="D26" s="81">
        <v>2020</v>
      </c>
      <c r="E26" s="81" t="s">
        <v>534</v>
      </c>
      <c r="F26" s="82" t="s">
        <v>535</v>
      </c>
      <c r="G26" s="94">
        <v>43822</v>
      </c>
      <c r="H26" s="81" t="s">
        <v>523</v>
      </c>
      <c r="I26" s="81" t="s">
        <v>524</v>
      </c>
      <c r="J26" s="84" t="s">
        <v>525</v>
      </c>
      <c r="K26" s="85" t="s">
        <v>529</v>
      </c>
      <c r="L26" s="86" t="s">
        <v>298</v>
      </c>
      <c r="M26" s="87" t="s">
        <v>530</v>
      </c>
      <c r="N26" s="87">
        <v>1</v>
      </c>
      <c r="O26" s="85" t="s">
        <v>379</v>
      </c>
      <c r="P26" s="88" t="s">
        <v>379</v>
      </c>
      <c r="Q26" s="89" t="s">
        <v>380</v>
      </c>
      <c r="R26" s="90">
        <v>43905</v>
      </c>
      <c r="S26" s="68">
        <v>43951</v>
      </c>
      <c r="T26" s="90">
        <v>43951</v>
      </c>
      <c r="U26" s="85" t="s">
        <v>394</v>
      </c>
      <c r="V26" s="85" t="s">
        <v>666</v>
      </c>
      <c r="W26" s="67" t="s">
        <v>542</v>
      </c>
      <c r="X26" s="87">
        <v>0</v>
      </c>
      <c r="Y26" s="87">
        <v>0</v>
      </c>
      <c r="Z26" s="97">
        <v>1</v>
      </c>
    </row>
    <row r="27" spans="1:26" s="3" customFormat="1" ht="12" customHeight="1" x14ac:dyDescent="0.2">
      <c r="A27" s="19" t="s">
        <v>845</v>
      </c>
      <c r="B27" s="20" t="s">
        <v>38</v>
      </c>
      <c r="C27" s="21">
        <v>1</v>
      </c>
      <c r="D27" s="22">
        <v>2018</v>
      </c>
      <c r="E27" s="22" t="s">
        <v>70</v>
      </c>
      <c r="F27" s="23" t="s">
        <v>109</v>
      </c>
      <c r="G27" s="58">
        <v>43395</v>
      </c>
      <c r="H27" s="22" t="s">
        <v>110</v>
      </c>
      <c r="I27" s="22" t="s">
        <v>111</v>
      </c>
      <c r="J27" s="24" t="s">
        <v>112</v>
      </c>
      <c r="K27" s="7" t="s">
        <v>113</v>
      </c>
      <c r="L27" s="25" t="s">
        <v>275</v>
      </c>
      <c r="M27" s="26" t="s">
        <v>306</v>
      </c>
      <c r="N27" s="26" t="s">
        <v>307</v>
      </c>
      <c r="O27" s="7" t="s">
        <v>277</v>
      </c>
      <c r="P27" s="27" t="s">
        <v>278</v>
      </c>
      <c r="Q27" s="56" t="s">
        <v>279</v>
      </c>
      <c r="R27" s="57">
        <v>43497</v>
      </c>
      <c r="S27" s="68">
        <v>43981</v>
      </c>
      <c r="T27" s="57">
        <v>43980</v>
      </c>
      <c r="U27" s="7" t="s">
        <v>390</v>
      </c>
      <c r="V27" s="7" t="s">
        <v>844</v>
      </c>
      <c r="W27" s="67" t="s">
        <v>542</v>
      </c>
      <c r="X27" s="26">
        <v>2</v>
      </c>
      <c r="Y27" s="26">
        <v>0</v>
      </c>
      <c r="Z27" s="93">
        <v>1</v>
      </c>
    </row>
    <row r="28" spans="1:26" s="3" customFormat="1" ht="12" customHeight="1" x14ac:dyDescent="0.2">
      <c r="A28" s="19" t="s">
        <v>845</v>
      </c>
      <c r="B28" s="20" t="s">
        <v>56</v>
      </c>
      <c r="C28" s="21">
        <v>1</v>
      </c>
      <c r="D28" s="22">
        <v>2019</v>
      </c>
      <c r="E28" s="22" t="s">
        <v>198</v>
      </c>
      <c r="F28" s="23" t="s">
        <v>199</v>
      </c>
      <c r="G28" s="58">
        <v>43528</v>
      </c>
      <c r="H28" s="22" t="s">
        <v>200</v>
      </c>
      <c r="I28" s="22" t="s">
        <v>201</v>
      </c>
      <c r="J28" s="24" t="s">
        <v>202</v>
      </c>
      <c r="K28" s="7" t="s">
        <v>203</v>
      </c>
      <c r="L28" s="25" t="s">
        <v>298</v>
      </c>
      <c r="M28" s="26" t="s">
        <v>347</v>
      </c>
      <c r="N28" s="26">
        <v>1</v>
      </c>
      <c r="O28" s="7" t="s">
        <v>485</v>
      </c>
      <c r="P28" s="27" t="s">
        <v>348</v>
      </c>
      <c r="Q28" s="56" t="s">
        <v>349</v>
      </c>
      <c r="R28" s="57">
        <v>43600</v>
      </c>
      <c r="S28" s="68">
        <v>43965</v>
      </c>
      <c r="T28" s="57">
        <v>43974</v>
      </c>
      <c r="U28" s="7" t="s">
        <v>392</v>
      </c>
      <c r="V28" s="7" t="s">
        <v>673</v>
      </c>
      <c r="W28" s="67" t="s">
        <v>391</v>
      </c>
      <c r="X28" s="26">
        <v>0</v>
      </c>
      <c r="Y28" s="26">
        <v>0</v>
      </c>
      <c r="Z28" s="137">
        <v>0</v>
      </c>
    </row>
    <row r="29" spans="1:26" s="3" customFormat="1" ht="12" customHeight="1" x14ac:dyDescent="0.2">
      <c r="A29" s="19" t="s">
        <v>845</v>
      </c>
      <c r="B29" s="20" t="s">
        <v>56</v>
      </c>
      <c r="C29" s="21">
        <v>2</v>
      </c>
      <c r="D29" s="22">
        <v>2019</v>
      </c>
      <c r="E29" s="22" t="s">
        <v>198</v>
      </c>
      <c r="F29" s="23" t="s">
        <v>199</v>
      </c>
      <c r="G29" s="58">
        <v>43528</v>
      </c>
      <c r="H29" s="22" t="s">
        <v>200</v>
      </c>
      <c r="I29" s="22" t="s">
        <v>201</v>
      </c>
      <c r="J29" s="24" t="s">
        <v>204</v>
      </c>
      <c r="K29" s="7" t="s">
        <v>205</v>
      </c>
      <c r="L29" s="25" t="s">
        <v>275</v>
      </c>
      <c r="M29" s="26" t="s">
        <v>350</v>
      </c>
      <c r="N29" s="26">
        <v>1</v>
      </c>
      <c r="O29" s="7" t="s">
        <v>485</v>
      </c>
      <c r="P29" s="27" t="s">
        <v>348</v>
      </c>
      <c r="Q29" s="56" t="s">
        <v>349</v>
      </c>
      <c r="R29" s="57">
        <v>43600</v>
      </c>
      <c r="S29" s="68">
        <v>43965</v>
      </c>
      <c r="T29" s="57">
        <v>43974</v>
      </c>
      <c r="U29" s="7" t="s">
        <v>392</v>
      </c>
      <c r="V29" s="7" t="s">
        <v>673</v>
      </c>
      <c r="W29" s="67" t="s">
        <v>391</v>
      </c>
      <c r="X29" s="26">
        <v>0</v>
      </c>
      <c r="Y29" s="26">
        <v>0</v>
      </c>
      <c r="Z29" s="138"/>
    </row>
    <row r="30" spans="1:26" s="3" customFormat="1" ht="12" customHeight="1" x14ac:dyDescent="0.2">
      <c r="A30" s="19" t="s">
        <v>845</v>
      </c>
      <c r="B30" s="20" t="s">
        <v>57</v>
      </c>
      <c r="C30" s="21">
        <v>1</v>
      </c>
      <c r="D30" s="22">
        <v>2019</v>
      </c>
      <c r="E30" s="22" t="s">
        <v>198</v>
      </c>
      <c r="F30" s="23" t="s">
        <v>199</v>
      </c>
      <c r="G30" s="58">
        <v>43528</v>
      </c>
      <c r="H30" s="22" t="s">
        <v>206</v>
      </c>
      <c r="I30" s="22" t="s">
        <v>201</v>
      </c>
      <c r="J30" s="24" t="s">
        <v>207</v>
      </c>
      <c r="K30" s="7" t="s">
        <v>208</v>
      </c>
      <c r="L30" s="25" t="s">
        <v>298</v>
      </c>
      <c r="M30" s="26" t="s">
        <v>350</v>
      </c>
      <c r="N30" s="26">
        <v>1</v>
      </c>
      <c r="O30" s="7" t="s">
        <v>485</v>
      </c>
      <c r="P30" s="27" t="s">
        <v>348</v>
      </c>
      <c r="Q30" s="56" t="s">
        <v>349</v>
      </c>
      <c r="R30" s="57">
        <v>43600</v>
      </c>
      <c r="S30" s="68">
        <v>43965</v>
      </c>
      <c r="T30" s="57">
        <v>43974</v>
      </c>
      <c r="U30" s="7" t="s">
        <v>392</v>
      </c>
      <c r="V30" s="7" t="s">
        <v>673</v>
      </c>
      <c r="W30" s="67" t="s">
        <v>391</v>
      </c>
      <c r="X30" s="26">
        <v>0</v>
      </c>
      <c r="Y30" s="26">
        <v>0</v>
      </c>
      <c r="Z30" s="138"/>
    </row>
    <row r="31" spans="1:26" s="3" customFormat="1" ht="12" customHeight="1" x14ac:dyDescent="0.2">
      <c r="A31" s="19" t="s">
        <v>845</v>
      </c>
      <c r="B31" s="20" t="s">
        <v>57</v>
      </c>
      <c r="C31" s="21">
        <v>2</v>
      </c>
      <c r="D31" s="22">
        <v>2019</v>
      </c>
      <c r="E31" s="22" t="s">
        <v>198</v>
      </c>
      <c r="F31" s="23" t="s">
        <v>199</v>
      </c>
      <c r="G31" s="58">
        <v>43528</v>
      </c>
      <c r="H31" s="22" t="s">
        <v>206</v>
      </c>
      <c r="I31" s="22" t="s">
        <v>201</v>
      </c>
      <c r="J31" s="24" t="s">
        <v>207</v>
      </c>
      <c r="K31" s="7" t="s">
        <v>209</v>
      </c>
      <c r="L31" s="25" t="s">
        <v>275</v>
      </c>
      <c r="M31" s="26" t="s">
        <v>351</v>
      </c>
      <c r="N31" s="26">
        <v>1</v>
      </c>
      <c r="O31" s="7" t="s">
        <v>485</v>
      </c>
      <c r="P31" s="27" t="s">
        <v>348</v>
      </c>
      <c r="Q31" s="56" t="s">
        <v>349</v>
      </c>
      <c r="R31" s="57">
        <v>43600</v>
      </c>
      <c r="S31" s="68">
        <v>43965</v>
      </c>
      <c r="T31" s="57">
        <v>43974</v>
      </c>
      <c r="U31" s="7" t="s">
        <v>392</v>
      </c>
      <c r="V31" s="7" t="s">
        <v>673</v>
      </c>
      <c r="W31" s="67" t="s">
        <v>391</v>
      </c>
      <c r="X31" s="26">
        <v>0</v>
      </c>
      <c r="Y31" s="26">
        <v>0</v>
      </c>
      <c r="Z31" s="139"/>
    </row>
    <row r="32" spans="1:26" s="3" customFormat="1" ht="12" customHeight="1" x14ac:dyDescent="0.2">
      <c r="A32" s="19" t="s">
        <v>845</v>
      </c>
      <c r="B32" s="20" t="s">
        <v>66</v>
      </c>
      <c r="C32" s="21">
        <v>1</v>
      </c>
      <c r="D32" s="22">
        <v>2019</v>
      </c>
      <c r="E32" s="22" t="s">
        <v>242</v>
      </c>
      <c r="F32" s="23" t="s">
        <v>243</v>
      </c>
      <c r="G32" s="58">
        <v>43796</v>
      </c>
      <c r="H32" s="22" t="s">
        <v>244</v>
      </c>
      <c r="I32" s="22" t="s">
        <v>245</v>
      </c>
      <c r="J32" s="24" t="s">
        <v>246</v>
      </c>
      <c r="K32" s="7" t="s">
        <v>247</v>
      </c>
      <c r="L32" s="25" t="s">
        <v>275</v>
      </c>
      <c r="M32" s="26" t="s">
        <v>367</v>
      </c>
      <c r="N32" s="26" t="s">
        <v>368</v>
      </c>
      <c r="O32" s="7" t="s">
        <v>293</v>
      </c>
      <c r="P32" s="27" t="s">
        <v>369</v>
      </c>
      <c r="Q32" s="56" t="s">
        <v>370</v>
      </c>
      <c r="R32" s="57">
        <v>43826</v>
      </c>
      <c r="S32" s="68">
        <v>43978</v>
      </c>
      <c r="T32" s="57">
        <v>43971</v>
      </c>
      <c r="U32" s="7" t="s">
        <v>390</v>
      </c>
      <c r="V32" s="7" t="s">
        <v>671</v>
      </c>
      <c r="W32" s="67" t="s">
        <v>391</v>
      </c>
      <c r="X32" s="26">
        <v>0</v>
      </c>
      <c r="Y32" s="26">
        <v>0</v>
      </c>
      <c r="Z32" s="137">
        <v>0</v>
      </c>
    </row>
    <row r="33" spans="1:26" s="3" customFormat="1" ht="12" customHeight="1" x14ac:dyDescent="0.2">
      <c r="A33" s="19" t="s">
        <v>845</v>
      </c>
      <c r="B33" s="20" t="s">
        <v>66</v>
      </c>
      <c r="C33" s="21">
        <v>2</v>
      </c>
      <c r="D33" s="22">
        <v>2019</v>
      </c>
      <c r="E33" s="22" t="s">
        <v>242</v>
      </c>
      <c r="F33" s="23" t="s">
        <v>243</v>
      </c>
      <c r="G33" s="58">
        <v>43796</v>
      </c>
      <c r="H33" s="22" t="s">
        <v>244</v>
      </c>
      <c r="I33" s="22" t="s">
        <v>245</v>
      </c>
      <c r="J33" s="24" t="s">
        <v>248</v>
      </c>
      <c r="K33" s="7" t="s">
        <v>249</v>
      </c>
      <c r="L33" s="25" t="s">
        <v>275</v>
      </c>
      <c r="M33" s="26" t="s">
        <v>371</v>
      </c>
      <c r="N33" s="26" t="s">
        <v>372</v>
      </c>
      <c r="O33" s="7" t="s">
        <v>293</v>
      </c>
      <c r="P33" s="27" t="s">
        <v>369</v>
      </c>
      <c r="Q33" s="56" t="s">
        <v>373</v>
      </c>
      <c r="R33" s="57">
        <v>43826</v>
      </c>
      <c r="S33" s="68">
        <v>43978</v>
      </c>
      <c r="T33" s="57">
        <v>43971</v>
      </c>
      <c r="U33" s="7" t="s">
        <v>390</v>
      </c>
      <c r="V33" s="7" t="s">
        <v>672</v>
      </c>
      <c r="W33" s="67" t="s">
        <v>391</v>
      </c>
      <c r="X33" s="26">
        <v>0</v>
      </c>
      <c r="Y33" s="26">
        <v>0</v>
      </c>
      <c r="Z33" s="138"/>
    </row>
    <row r="34" spans="1:26" s="3" customFormat="1" ht="12" customHeight="1" x14ac:dyDescent="0.2">
      <c r="A34" s="19" t="s">
        <v>845</v>
      </c>
      <c r="B34" s="20" t="s">
        <v>560</v>
      </c>
      <c r="C34" s="21">
        <v>1</v>
      </c>
      <c r="D34" s="22">
        <v>2020</v>
      </c>
      <c r="E34" s="22" t="s">
        <v>563</v>
      </c>
      <c r="F34" s="23" t="s">
        <v>565</v>
      </c>
      <c r="G34" s="58">
        <v>43901</v>
      </c>
      <c r="H34" s="22" t="s">
        <v>566</v>
      </c>
      <c r="I34" s="22" t="s">
        <v>549</v>
      </c>
      <c r="J34" s="24" t="s">
        <v>550</v>
      </c>
      <c r="K34" s="7" t="s">
        <v>551</v>
      </c>
      <c r="L34" s="25" t="s">
        <v>305</v>
      </c>
      <c r="M34" s="26" t="s">
        <v>552</v>
      </c>
      <c r="N34" s="26">
        <v>1</v>
      </c>
      <c r="O34" s="7" t="s">
        <v>293</v>
      </c>
      <c r="P34" s="27" t="s">
        <v>569</v>
      </c>
      <c r="Q34" s="56" t="s">
        <v>553</v>
      </c>
      <c r="R34" s="57">
        <v>43908</v>
      </c>
      <c r="S34" s="68">
        <v>43980</v>
      </c>
      <c r="T34" s="57">
        <v>43955</v>
      </c>
      <c r="U34" s="7" t="s">
        <v>390</v>
      </c>
      <c r="V34" s="7" t="s">
        <v>665</v>
      </c>
      <c r="W34" s="67" t="s">
        <v>391</v>
      </c>
      <c r="X34" s="26">
        <v>0</v>
      </c>
      <c r="Y34" s="26">
        <v>0</v>
      </c>
      <c r="Z34" s="138"/>
    </row>
    <row r="35" spans="1:26" s="3" customFormat="1" ht="11.25" customHeight="1" x14ac:dyDescent="0.2">
      <c r="A35" s="19" t="s">
        <v>845</v>
      </c>
      <c r="B35" s="20" t="s">
        <v>561</v>
      </c>
      <c r="C35" s="21">
        <v>1</v>
      </c>
      <c r="D35" s="22">
        <v>2020</v>
      </c>
      <c r="E35" s="22" t="s">
        <v>563</v>
      </c>
      <c r="F35" s="23" t="s">
        <v>565</v>
      </c>
      <c r="G35" s="58">
        <v>43901</v>
      </c>
      <c r="H35" s="22" t="s">
        <v>567</v>
      </c>
      <c r="I35" s="22" t="s">
        <v>549</v>
      </c>
      <c r="J35" s="24" t="s">
        <v>554</v>
      </c>
      <c r="K35" s="7" t="s">
        <v>551</v>
      </c>
      <c r="L35" s="25" t="s">
        <v>305</v>
      </c>
      <c r="M35" s="26" t="s">
        <v>552</v>
      </c>
      <c r="N35" s="26">
        <v>1</v>
      </c>
      <c r="O35" s="7" t="s">
        <v>293</v>
      </c>
      <c r="P35" s="27" t="s">
        <v>569</v>
      </c>
      <c r="Q35" s="56" t="s">
        <v>553</v>
      </c>
      <c r="R35" s="57">
        <v>43908</v>
      </c>
      <c r="S35" s="68">
        <v>43980</v>
      </c>
      <c r="T35" s="57">
        <v>43955</v>
      </c>
      <c r="U35" s="7" t="s">
        <v>390</v>
      </c>
      <c r="V35" s="7" t="s">
        <v>665</v>
      </c>
      <c r="W35" s="67" t="s">
        <v>391</v>
      </c>
      <c r="X35" s="26">
        <v>0</v>
      </c>
      <c r="Y35" s="26">
        <v>0</v>
      </c>
      <c r="Z35" s="139"/>
    </row>
    <row r="36" spans="1:26" s="3" customFormat="1" ht="12" customHeight="1" x14ac:dyDescent="0.2">
      <c r="A36" s="19" t="s">
        <v>845</v>
      </c>
      <c r="B36" s="20" t="s">
        <v>660</v>
      </c>
      <c r="C36" s="21">
        <v>1</v>
      </c>
      <c r="D36" s="22">
        <v>2020</v>
      </c>
      <c r="E36" s="22" t="s">
        <v>657</v>
      </c>
      <c r="F36" s="23" t="s">
        <v>663</v>
      </c>
      <c r="G36" s="58">
        <v>43934</v>
      </c>
      <c r="H36" s="22" t="s">
        <v>641</v>
      </c>
      <c r="I36" s="22" t="s">
        <v>627</v>
      </c>
      <c r="J36" s="24" t="s">
        <v>642</v>
      </c>
      <c r="K36" s="7" t="s">
        <v>643</v>
      </c>
      <c r="L36" s="25" t="s">
        <v>305</v>
      </c>
      <c r="M36" s="26" t="s">
        <v>644</v>
      </c>
      <c r="N36" s="26">
        <v>1</v>
      </c>
      <c r="O36" s="7" t="s">
        <v>608</v>
      </c>
      <c r="P36" s="27" t="s">
        <v>664</v>
      </c>
      <c r="Q36" s="56" t="s">
        <v>631</v>
      </c>
      <c r="R36" s="57">
        <v>43955</v>
      </c>
      <c r="S36" s="68">
        <v>43980</v>
      </c>
      <c r="T36" s="57"/>
      <c r="U36" s="7"/>
      <c r="V36" s="7"/>
      <c r="W36" s="67" t="s">
        <v>391</v>
      </c>
      <c r="X36" s="26">
        <v>0</v>
      </c>
      <c r="Y36" s="26">
        <v>0</v>
      </c>
      <c r="Z36" s="131">
        <v>0.5</v>
      </c>
    </row>
    <row r="37" spans="1:26" s="3" customFormat="1" ht="12" customHeight="1" x14ac:dyDescent="0.2">
      <c r="A37" s="19" t="s">
        <v>845</v>
      </c>
      <c r="B37" s="20" t="s">
        <v>662</v>
      </c>
      <c r="C37" s="21">
        <v>1</v>
      </c>
      <c r="D37" s="22">
        <v>2020</v>
      </c>
      <c r="E37" s="22" t="s">
        <v>657</v>
      </c>
      <c r="F37" s="23" t="s">
        <v>663</v>
      </c>
      <c r="G37" s="58">
        <v>43934</v>
      </c>
      <c r="H37" s="22" t="s">
        <v>651</v>
      </c>
      <c r="I37" s="22" t="s">
        <v>627</v>
      </c>
      <c r="J37" s="24" t="s">
        <v>652</v>
      </c>
      <c r="K37" s="7" t="s">
        <v>653</v>
      </c>
      <c r="L37" s="25" t="s">
        <v>305</v>
      </c>
      <c r="M37" s="26" t="s">
        <v>654</v>
      </c>
      <c r="N37" s="26">
        <v>1</v>
      </c>
      <c r="O37" s="7" t="s">
        <v>608</v>
      </c>
      <c r="P37" s="27" t="s">
        <v>664</v>
      </c>
      <c r="Q37" s="56" t="s">
        <v>631</v>
      </c>
      <c r="R37" s="57">
        <v>43955</v>
      </c>
      <c r="S37" s="68">
        <v>43966</v>
      </c>
      <c r="T37" s="57">
        <v>43987</v>
      </c>
      <c r="U37" s="7" t="s">
        <v>732</v>
      </c>
      <c r="V37" s="7" t="s">
        <v>733</v>
      </c>
      <c r="W37" s="67" t="s">
        <v>542</v>
      </c>
      <c r="X37" s="26">
        <v>0</v>
      </c>
      <c r="Y37" s="26">
        <v>0</v>
      </c>
      <c r="Z37" s="132"/>
    </row>
    <row r="38" spans="1:26" s="3" customFormat="1" ht="12" customHeight="1" x14ac:dyDescent="0.2">
      <c r="A38" s="78" t="s">
        <v>1115</v>
      </c>
      <c r="B38" s="79" t="s">
        <v>44</v>
      </c>
      <c r="C38" s="80">
        <v>2</v>
      </c>
      <c r="D38" s="81">
        <v>2019</v>
      </c>
      <c r="E38" s="81" t="s">
        <v>130</v>
      </c>
      <c r="F38" s="82" t="s">
        <v>131</v>
      </c>
      <c r="G38" s="94">
        <v>43434</v>
      </c>
      <c r="H38" s="81" t="s">
        <v>136</v>
      </c>
      <c r="I38" s="81" t="s">
        <v>133</v>
      </c>
      <c r="J38" s="84" t="s">
        <v>137</v>
      </c>
      <c r="K38" s="85" t="s">
        <v>138</v>
      </c>
      <c r="L38" s="86" t="s">
        <v>298</v>
      </c>
      <c r="M38" s="87" t="s">
        <v>320</v>
      </c>
      <c r="N38" s="87">
        <v>0.95</v>
      </c>
      <c r="O38" s="85" t="s">
        <v>317</v>
      </c>
      <c r="P38" s="88" t="s">
        <v>321</v>
      </c>
      <c r="Q38" s="89" t="s">
        <v>322</v>
      </c>
      <c r="R38" s="90">
        <v>43479</v>
      </c>
      <c r="S38" s="68">
        <v>44012</v>
      </c>
      <c r="T38" s="90">
        <v>44018</v>
      </c>
      <c r="U38" s="85" t="s">
        <v>395</v>
      </c>
      <c r="V38" s="85" t="s">
        <v>1086</v>
      </c>
      <c r="W38" s="67" t="s">
        <v>542</v>
      </c>
      <c r="X38" s="87">
        <v>2</v>
      </c>
      <c r="Y38" s="87">
        <v>0</v>
      </c>
      <c r="Z38" s="127">
        <f>4/4</f>
        <v>1</v>
      </c>
    </row>
    <row r="39" spans="1:26" s="3" customFormat="1" ht="12" customHeight="1" x14ac:dyDescent="0.2">
      <c r="A39" s="78" t="s">
        <v>1115</v>
      </c>
      <c r="B39" s="79" t="s">
        <v>44</v>
      </c>
      <c r="C39" s="80">
        <v>4</v>
      </c>
      <c r="D39" s="81">
        <v>2019</v>
      </c>
      <c r="E39" s="81" t="s">
        <v>130</v>
      </c>
      <c r="F39" s="82" t="s">
        <v>131</v>
      </c>
      <c r="G39" s="94">
        <v>43434</v>
      </c>
      <c r="H39" s="81" t="s">
        <v>136</v>
      </c>
      <c r="I39" s="81" t="s">
        <v>133</v>
      </c>
      <c r="J39" s="84" t="s">
        <v>137</v>
      </c>
      <c r="K39" s="85" t="s">
        <v>139</v>
      </c>
      <c r="L39" s="86" t="s">
        <v>298</v>
      </c>
      <c r="M39" s="87" t="s">
        <v>323</v>
      </c>
      <c r="N39" s="87">
        <v>0.7</v>
      </c>
      <c r="O39" s="85" t="s">
        <v>317</v>
      </c>
      <c r="P39" s="88" t="s">
        <v>321</v>
      </c>
      <c r="Q39" s="89" t="s">
        <v>322</v>
      </c>
      <c r="R39" s="90">
        <v>43479</v>
      </c>
      <c r="S39" s="68">
        <v>44012</v>
      </c>
      <c r="T39" s="90">
        <v>44018</v>
      </c>
      <c r="U39" s="85" t="s">
        <v>395</v>
      </c>
      <c r="V39" s="85" t="s">
        <v>1087</v>
      </c>
      <c r="W39" s="67" t="s">
        <v>542</v>
      </c>
      <c r="X39" s="87">
        <v>2</v>
      </c>
      <c r="Y39" s="87">
        <v>0</v>
      </c>
      <c r="Z39" s="127"/>
    </row>
    <row r="40" spans="1:26" s="3" customFormat="1" ht="12" customHeight="1" x14ac:dyDescent="0.2">
      <c r="A40" s="78" t="s">
        <v>1115</v>
      </c>
      <c r="B40" s="79" t="s">
        <v>68</v>
      </c>
      <c r="C40" s="80">
        <v>2</v>
      </c>
      <c r="D40" s="81">
        <v>2019</v>
      </c>
      <c r="E40" s="81" t="s">
        <v>192</v>
      </c>
      <c r="F40" s="82" t="s">
        <v>430</v>
      </c>
      <c r="G40" s="94">
        <v>43812</v>
      </c>
      <c r="H40" s="81" t="s">
        <v>259</v>
      </c>
      <c r="I40" s="81" t="s">
        <v>260</v>
      </c>
      <c r="J40" s="84" t="s">
        <v>263</v>
      </c>
      <c r="K40" s="85" t="s">
        <v>264</v>
      </c>
      <c r="L40" s="86" t="s">
        <v>275</v>
      </c>
      <c r="M40" s="87" t="s">
        <v>383</v>
      </c>
      <c r="N40" s="87">
        <v>1</v>
      </c>
      <c r="O40" s="85" t="s">
        <v>317</v>
      </c>
      <c r="P40" s="88" t="s">
        <v>326</v>
      </c>
      <c r="Q40" s="89" t="s">
        <v>384</v>
      </c>
      <c r="R40" s="90">
        <v>43831</v>
      </c>
      <c r="S40" s="68">
        <v>44012</v>
      </c>
      <c r="T40" s="90">
        <v>44018</v>
      </c>
      <c r="U40" s="85" t="s">
        <v>395</v>
      </c>
      <c r="V40" s="85" t="s">
        <v>1091</v>
      </c>
      <c r="W40" s="67" t="s">
        <v>542</v>
      </c>
      <c r="X40" s="87">
        <v>0</v>
      </c>
      <c r="Y40" s="87">
        <v>0</v>
      </c>
      <c r="Z40" s="127"/>
    </row>
    <row r="41" spans="1:26" s="3" customFormat="1" ht="12" customHeight="1" x14ac:dyDescent="0.2">
      <c r="A41" s="78" t="s">
        <v>1115</v>
      </c>
      <c r="B41" s="79" t="s">
        <v>69</v>
      </c>
      <c r="C41" s="80">
        <v>1</v>
      </c>
      <c r="D41" s="81">
        <v>2019</v>
      </c>
      <c r="E41" s="81" t="s">
        <v>192</v>
      </c>
      <c r="F41" s="82" t="s">
        <v>430</v>
      </c>
      <c r="G41" s="94">
        <v>43812</v>
      </c>
      <c r="H41" s="81" t="s">
        <v>265</v>
      </c>
      <c r="I41" s="81" t="s">
        <v>260</v>
      </c>
      <c r="J41" s="84" t="s">
        <v>266</v>
      </c>
      <c r="K41" s="85" t="s">
        <v>267</v>
      </c>
      <c r="L41" s="86" t="s">
        <v>275</v>
      </c>
      <c r="M41" s="87" t="s">
        <v>385</v>
      </c>
      <c r="N41" s="87">
        <v>1</v>
      </c>
      <c r="O41" s="85" t="s">
        <v>317</v>
      </c>
      <c r="P41" s="88" t="s">
        <v>326</v>
      </c>
      <c r="Q41" s="89" t="s">
        <v>386</v>
      </c>
      <c r="R41" s="90">
        <v>43831</v>
      </c>
      <c r="S41" s="68">
        <v>44012</v>
      </c>
      <c r="T41" s="90">
        <v>44018</v>
      </c>
      <c r="U41" s="85" t="s">
        <v>395</v>
      </c>
      <c r="V41" s="85" t="s">
        <v>1092</v>
      </c>
      <c r="W41" s="67" t="s">
        <v>542</v>
      </c>
      <c r="X41" s="87">
        <v>0</v>
      </c>
      <c r="Y41" s="87">
        <v>0</v>
      </c>
      <c r="Z41" s="127"/>
    </row>
    <row r="42" spans="1:26" s="3" customFormat="1" ht="12" customHeight="1" x14ac:dyDescent="0.2">
      <c r="A42" s="78" t="s">
        <v>1115</v>
      </c>
      <c r="B42" s="79" t="s">
        <v>54</v>
      </c>
      <c r="C42" s="80">
        <v>1</v>
      </c>
      <c r="D42" s="81">
        <v>2019</v>
      </c>
      <c r="E42" s="81" t="s">
        <v>187</v>
      </c>
      <c r="F42" s="82" t="s">
        <v>177</v>
      </c>
      <c r="G42" s="94">
        <v>43528</v>
      </c>
      <c r="H42" s="81" t="s">
        <v>188</v>
      </c>
      <c r="I42" s="81" t="s">
        <v>189</v>
      </c>
      <c r="J42" s="84" t="s">
        <v>190</v>
      </c>
      <c r="K42" s="85" t="s">
        <v>191</v>
      </c>
      <c r="L42" s="86" t="s">
        <v>298</v>
      </c>
      <c r="M42" s="87" t="s">
        <v>340</v>
      </c>
      <c r="N42" s="87" t="s">
        <v>341</v>
      </c>
      <c r="O42" s="85" t="s">
        <v>342</v>
      </c>
      <c r="P42" s="88" t="s">
        <v>343</v>
      </c>
      <c r="Q42" s="89" t="s">
        <v>344</v>
      </c>
      <c r="R42" s="90">
        <v>43556</v>
      </c>
      <c r="S42" s="68">
        <v>44012</v>
      </c>
      <c r="T42" s="90">
        <v>44013</v>
      </c>
      <c r="U42" s="85" t="s">
        <v>394</v>
      </c>
      <c r="V42" s="85" t="s">
        <v>1042</v>
      </c>
      <c r="W42" s="67" t="s">
        <v>542</v>
      </c>
      <c r="X42" s="87">
        <v>1</v>
      </c>
      <c r="Y42" s="87">
        <v>0</v>
      </c>
      <c r="Z42" s="104">
        <f>1/1</f>
        <v>1</v>
      </c>
    </row>
    <row r="43" spans="1:26" s="3" customFormat="1" ht="12" customHeight="1" x14ac:dyDescent="0.2">
      <c r="A43" s="78" t="s">
        <v>1115</v>
      </c>
      <c r="B43" s="79" t="s">
        <v>56</v>
      </c>
      <c r="C43" s="80">
        <v>1</v>
      </c>
      <c r="D43" s="81">
        <v>2019</v>
      </c>
      <c r="E43" s="81" t="s">
        <v>886</v>
      </c>
      <c r="F43" s="82" t="s">
        <v>199</v>
      </c>
      <c r="G43" s="94">
        <v>43528</v>
      </c>
      <c r="H43" s="81" t="s">
        <v>200</v>
      </c>
      <c r="I43" s="81" t="s">
        <v>201</v>
      </c>
      <c r="J43" s="84" t="s">
        <v>202</v>
      </c>
      <c r="K43" s="85" t="s">
        <v>203</v>
      </c>
      <c r="L43" s="86" t="s">
        <v>298</v>
      </c>
      <c r="M43" s="87" t="s">
        <v>347</v>
      </c>
      <c r="N43" s="87">
        <v>1</v>
      </c>
      <c r="O43" s="85" t="s">
        <v>485</v>
      </c>
      <c r="P43" s="88" t="s">
        <v>348</v>
      </c>
      <c r="Q43" s="89" t="s">
        <v>349</v>
      </c>
      <c r="R43" s="90">
        <v>43600</v>
      </c>
      <c r="S43" s="68">
        <v>44012</v>
      </c>
      <c r="T43" s="90">
        <v>44015</v>
      </c>
      <c r="U43" s="85" t="s">
        <v>392</v>
      </c>
      <c r="V43" s="85" t="s">
        <v>1064</v>
      </c>
      <c r="W43" s="67" t="s">
        <v>391</v>
      </c>
      <c r="X43" s="87">
        <v>1</v>
      </c>
      <c r="Y43" s="87">
        <v>0</v>
      </c>
      <c r="Z43" s="127">
        <f>0/5</f>
        <v>0</v>
      </c>
    </row>
    <row r="44" spans="1:26" s="3" customFormat="1" ht="12" customHeight="1" x14ac:dyDescent="0.2">
      <c r="A44" s="78" t="s">
        <v>1115</v>
      </c>
      <c r="B44" s="79" t="s">
        <v>56</v>
      </c>
      <c r="C44" s="80">
        <v>2</v>
      </c>
      <c r="D44" s="81">
        <v>2019</v>
      </c>
      <c r="E44" s="81" t="s">
        <v>886</v>
      </c>
      <c r="F44" s="82" t="s">
        <v>199</v>
      </c>
      <c r="G44" s="94">
        <v>43528</v>
      </c>
      <c r="H44" s="81" t="s">
        <v>200</v>
      </c>
      <c r="I44" s="81" t="s">
        <v>201</v>
      </c>
      <c r="J44" s="84" t="s">
        <v>204</v>
      </c>
      <c r="K44" s="85" t="s">
        <v>205</v>
      </c>
      <c r="L44" s="86" t="s">
        <v>275</v>
      </c>
      <c r="M44" s="87" t="s">
        <v>350</v>
      </c>
      <c r="N44" s="87">
        <v>1</v>
      </c>
      <c r="O44" s="85" t="s">
        <v>485</v>
      </c>
      <c r="P44" s="88" t="s">
        <v>348</v>
      </c>
      <c r="Q44" s="89" t="s">
        <v>349</v>
      </c>
      <c r="R44" s="90">
        <v>43600</v>
      </c>
      <c r="S44" s="68">
        <v>44012</v>
      </c>
      <c r="T44" s="90">
        <v>44015</v>
      </c>
      <c r="U44" s="85" t="s">
        <v>392</v>
      </c>
      <c r="V44" s="85" t="s">
        <v>1065</v>
      </c>
      <c r="W44" s="67" t="s">
        <v>391</v>
      </c>
      <c r="X44" s="87">
        <v>1</v>
      </c>
      <c r="Y44" s="87">
        <v>0</v>
      </c>
      <c r="Z44" s="127"/>
    </row>
    <row r="45" spans="1:26" s="3" customFormat="1" ht="12" customHeight="1" x14ac:dyDescent="0.2">
      <c r="A45" s="78" t="s">
        <v>1115</v>
      </c>
      <c r="B45" s="79" t="s">
        <v>57</v>
      </c>
      <c r="C45" s="80">
        <v>1</v>
      </c>
      <c r="D45" s="81">
        <v>2019</v>
      </c>
      <c r="E45" s="81" t="s">
        <v>886</v>
      </c>
      <c r="F45" s="82" t="s">
        <v>199</v>
      </c>
      <c r="G45" s="94">
        <v>43528</v>
      </c>
      <c r="H45" s="81" t="s">
        <v>206</v>
      </c>
      <c r="I45" s="81" t="s">
        <v>201</v>
      </c>
      <c r="J45" s="84" t="s">
        <v>207</v>
      </c>
      <c r="K45" s="85" t="s">
        <v>208</v>
      </c>
      <c r="L45" s="86" t="s">
        <v>298</v>
      </c>
      <c r="M45" s="87" t="s">
        <v>350</v>
      </c>
      <c r="N45" s="87">
        <v>1</v>
      </c>
      <c r="O45" s="85" t="s">
        <v>485</v>
      </c>
      <c r="P45" s="88" t="s">
        <v>348</v>
      </c>
      <c r="Q45" s="89" t="s">
        <v>349</v>
      </c>
      <c r="R45" s="90">
        <v>43600</v>
      </c>
      <c r="S45" s="68">
        <v>44012</v>
      </c>
      <c r="T45" s="90">
        <v>44015</v>
      </c>
      <c r="U45" s="85" t="s">
        <v>392</v>
      </c>
      <c r="V45" s="85" t="s">
        <v>1064</v>
      </c>
      <c r="W45" s="67" t="s">
        <v>391</v>
      </c>
      <c r="X45" s="87">
        <v>1</v>
      </c>
      <c r="Y45" s="87">
        <v>0</v>
      </c>
      <c r="Z45" s="127"/>
    </row>
    <row r="46" spans="1:26" s="3" customFormat="1" ht="12" customHeight="1" x14ac:dyDescent="0.2">
      <c r="A46" s="78" t="s">
        <v>1115</v>
      </c>
      <c r="B46" s="79" t="s">
        <v>57</v>
      </c>
      <c r="C46" s="80">
        <v>2</v>
      </c>
      <c r="D46" s="81">
        <v>2019</v>
      </c>
      <c r="E46" s="81" t="s">
        <v>886</v>
      </c>
      <c r="F46" s="82" t="s">
        <v>199</v>
      </c>
      <c r="G46" s="94">
        <v>43528</v>
      </c>
      <c r="H46" s="81" t="s">
        <v>206</v>
      </c>
      <c r="I46" s="81" t="s">
        <v>201</v>
      </c>
      <c r="J46" s="84" t="s">
        <v>207</v>
      </c>
      <c r="K46" s="85" t="s">
        <v>209</v>
      </c>
      <c r="L46" s="86" t="s">
        <v>275</v>
      </c>
      <c r="M46" s="87" t="s">
        <v>351</v>
      </c>
      <c r="N46" s="87">
        <v>1</v>
      </c>
      <c r="O46" s="85" t="s">
        <v>485</v>
      </c>
      <c r="P46" s="88" t="s">
        <v>348</v>
      </c>
      <c r="Q46" s="89" t="s">
        <v>349</v>
      </c>
      <c r="R46" s="90">
        <v>43600</v>
      </c>
      <c r="S46" s="68">
        <v>44012</v>
      </c>
      <c r="T46" s="90">
        <v>44015</v>
      </c>
      <c r="U46" s="85" t="s">
        <v>392</v>
      </c>
      <c r="V46" s="85" t="s">
        <v>1064</v>
      </c>
      <c r="W46" s="67" t="s">
        <v>391</v>
      </c>
      <c r="X46" s="87">
        <v>1</v>
      </c>
      <c r="Y46" s="87">
        <v>0</v>
      </c>
      <c r="Z46" s="127"/>
    </row>
    <row r="47" spans="1:26" s="3" customFormat="1" ht="12" customHeight="1" x14ac:dyDescent="0.2">
      <c r="A47" s="78" t="s">
        <v>1115</v>
      </c>
      <c r="B47" s="79" t="s">
        <v>59</v>
      </c>
      <c r="C47" s="80">
        <v>1</v>
      </c>
      <c r="D47" s="81">
        <v>2019</v>
      </c>
      <c r="E47" s="81" t="s">
        <v>70</v>
      </c>
      <c r="F47" s="82" t="s">
        <v>213</v>
      </c>
      <c r="G47" s="94">
        <v>43657</v>
      </c>
      <c r="H47" s="81" t="s">
        <v>214</v>
      </c>
      <c r="I47" s="81"/>
      <c r="J47" s="84" t="s">
        <v>215</v>
      </c>
      <c r="K47" s="85" t="s">
        <v>216</v>
      </c>
      <c r="L47" s="86" t="s">
        <v>298</v>
      </c>
      <c r="M47" s="87" t="s">
        <v>355</v>
      </c>
      <c r="N47" s="87" t="s">
        <v>356</v>
      </c>
      <c r="O47" s="85" t="s">
        <v>277</v>
      </c>
      <c r="P47" s="88" t="s">
        <v>278</v>
      </c>
      <c r="Q47" s="89" t="s">
        <v>357</v>
      </c>
      <c r="R47" s="90">
        <v>43664</v>
      </c>
      <c r="S47" s="68">
        <v>44012</v>
      </c>
      <c r="T47" s="90">
        <v>43974</v>
      </c>
      <c r="U47" s="85" t="s">
        <v>392</v>
      </c>
      <c r="V47" s="85" t="s">
        <v>675</v>
      </c>
      <c r="W47" s="67" t="s">
        <v>391</v>
      </c>
      <c r="X47" s="87">
        <v>1</v>
      </c>
      <c r="Y47" s="87">
        <v>0</v>
      </c>
      <c r="Z47" s="127"/>
    </row>
    <row r="48" spans="1:26" s="3" customFormat="1" ht="12" customHeight="1" x14ac:dyDescent="0.2">
      <c r="A48" s="78" t="s">
        <v>1115</v>
      </c>
      <c r="B48" s="79" t="s">
        <v>562</v>
      </c>
      <c r="C48" s="80">
        <v>1</v>
      </c>
      <c r="D48" s="81">
        <v>2020</v>
      </c>
      <c r="E48" s="81" t="s">
        <v>564</v>
      </c>
      <c r="F48" s="82" t="s">
        <v>565</v>
      </c>
      <c r="G48" s="94">
        <v>43901</v>
      </c>
      <c r="H48" s="81" t="s">
        <v>568</v>
      </c>
      <c r="I48" s="81" t="s">
        <v>555</v>
      </c>
      <c r="J48" s="84" t="s">
        <v>556</v>
      </c>
      <c r="K48" s="85" t="s">
        <v>557</v>
      </c>
      <c r="L48" s="86" t="s">
        <v>558</v>
      </c>
      <c r="M48" s="87" t="s">
        <v>552</v>
      </c>
      <c r="N48" s="87">
        <v>1</v>
      </c>
      <c r="O48" s="85" t="s">
        <v>570</v>
      </c>
      <c r="P48" s="88" t="s">
        <v>570</v>
      </c>
      <c r="Q48" s="89" t="s">
        <v>559</v>
      </c>
      <c r="R48" s="90">
        <v>43903</v>
      </c>
      <c r="S48" s="68">
        <v>44012</v>
      </c>
      <c r="T48" s="90">
        <v>44012</v>
      </c>
      <c r="U48" s="85" t="s">
        <v>394</v>
      </c>
      <c r="V48" s="85" t="s">
        <v>1043</v>
      </c>
      <c r="W48" s="67" t="s">
        <v>542</v>
      </c>
      <c r="X48" s="87">
        <v>0</v>
      </c>
      <c r="Y48" s="87">
        <v>0</v>
      </c>
      <c r="Z48" s="104">
        <f>1/1</f>
        <v>1</v>
      </c>
    </row>
    <row r="49" spans="1:26" s="3" customFormat="1" ht="12" customHeight="1" x14ac:dyDescent="0.2">
      <c r="A49" s="78" t="s">
        <v>1115</v>
      </c>
      <c r="B49" s="79" t="s">
        <v>659</v>
      </c>
      <c r="C49" s="80">
        <v>1</v>
      </c>
      <c r="D49" s="81">
        <v>2020</v>
      </c>
      <c r="E49" s="81" t="s">
        <v>657</v>
      </c>
      <c r="F49" s="82" t="s">
        <v>663</v>
      </c>
      <c r="G49" s="94">
        <v>43934</v>
      </c>
      <c r="H49" s="81" t="s">
        <v>634</v>
      </c>
      <c r="I49" s="81" t="s">
        <v>627</v>
      </c>
      <c r="J49" s="84" t="s">
        <v>635</v>
      </c>
      <c r="K49" s="85" t="s">
        <v>636</v>
      </c>
      <c r="L49" s="86" t="s">
        <v>637</v>
      </c>
      <c r="M49" s="87" t="s">
        <v>638</v>
      </c>
      <c r="N49" s="87">
        <v>1</v>
      </c>
      <c r="O49" s="85" t="s">
        <v>608</v>
      </c>
      <c r="P49" s="88" t="s">
        <v>664</v>
      </c>
      <c r="Q49" s="89" t="s">
        <v>631</v>
      </c>
      <c r="R49" s="90">
        <v>43955</v>
      </c>
      <c r="S49" s="68">
        <v>44012</v>
      </c>
      <c r="T49" s="90">
        <v>44019</v>
      </c>
      <c r="U49" s="85" t="s">
        <v>732</v>
      </c>
      <c r="V49" s="85" t="s">
        <v>1066</v>
      </c>
      <c r="W49" s="67" t="s">
        <v>542</v>
      </c>
      <c r="X49" s="87">
        <v>0</v>
      </c>
      <c r="Y49" s="87">
        <v>0</v>
      </c>
      <c r="Z49" s="127">
        <f>2/2</f>
        <v>1</v>
      </c>
    </row>
    <row r="50" spans="1:26" s="3" customFormat="1" ht="12" customHeight="1" x14ac:dyDescent="0.2">
      <c r="A50" s="78" t="s">
        <v>1115</v>
      </c>
      <c r="B50" s="79" t="s">
        <v>661</v>
      </c>
      <c r="C50" s="80">
        <v>1</v>
      </c>
      <c r="D50" s="81">
        <v>2020</v>
      </c>
      <c r="E50" s="81" t="s">
        <v>657</v>
      </c>
      <c r="F50" s="82" t="s">
        <v>663</v>
      </c>
      <c r="G50" s="94">
        <v>43934</v>
      </c>
      <c r="H50" s="81" t="s">
        <v>645</v>
      </c>
      <c r="I50" s="81" t="s">
        <v>627</v>
      </c>
      <c r="J50" s="84" t="s">
        <v>646</v>
      </c>
      <c r="K50" s="85" t="s">
        <v>647</v>
      </c>
      <c r="L50" s="86" t="s">
        <v>637</v>
      </c>
      <c r="M50" s="87" t="s">
        <v>648</v>
      </c>
      <c r="N50" s="87">
        <v>1</v>
      </c>
      <c r="O50" s="85" t="s">
        <v>608</v>
      </c>
      <c r="P50" s="88" t="s">
        <v>664</v>
      </c>
      <c r="Q50" s="89" t="s">
        <v>631</v>
      </c>
      <c r="R50" s="90">
        <v>43955</v>
      </c>
      <c r="S50" s="68">
        <v>44012</v>
      </c>
      <c r="T50" s="90">
        <v>44000</v>
      </c>
      <c r="U50" s="85" t="s">
        <v>732</v>
      </c>
      <c r="V50" s="85" t="s">
        <v>899</v>
      </c>
      <c r="W50" s="67" t="s">
        <v>542</v>
      </c>
      <c r="X50" s="87">
        <v>0</v>
      </c>
      <c r="Y50" s="87">
        <v>0</v>
      </c>
      <c r="Z50" s="127"/>
    </row>
    <row r="51" spans="1:26" s="3" customFormat="1" ht="12" customHeight="1" x14ac:dyDescent="0.2">
      <c r="A51" s="78" t="s">
        <v>1115</v>
      </c>
      <c r="B51" s="79" t="s">
        <v>802</v>
      </c>
      <c r="C51" s="80">
        <v>1</v>
      </c>
      <c r="D51" s="81">
        <v>2020</v>
      </c>
      <c r="E51" s="81" t="s">
        <v>252</v>
      </c>
      <c r="F51" s="82" t="s">
        <v>727</v>
      </c>
      <c r="G51" s="94">
        <v>43972</v>
      </c>
      <c r="H51" s="81" t="s">
        <v>753</v>
      </c>
      <c r="I51" s="81" t="s">
        <v>754</v>
      </c>
      <c r="J51" s="84" t="s">
        <v>755</v>
      </c>
      <c r="K51" s="85" t="s">
        <v>756</v>
      </c>
      <c r="L51" s="86" t="s">
        <v>298</v>
      </c>
      <c r="M51" s="87" t="s">
        <v>757</v>
      </c>
      <c r="N51" s="87">
        <v>1</v>
      </c>
      <c r="O51" s="85" t="s">
        <v>379</v>
      </c>
      <c r="P51" s="88" t="s">
        <v>379</v>
      </c>
      <c r="Q51" s="89" t="s">
        <v>380</v>
      </c>
      <c r="R51" s="90">
        <v>43979</v>
      </c>
      <c r="S51" s="68">
        <v>44012</v>
      </c>
      <c r="T51" s="90">
        <v>44012</v>
      </c>
      <c r="U51" s="85" t="s">
        <v>394</v>
      </c>
      <c r="V51" s="85" t="s">
        <v>1044</v>
      </c>
      <c r="W51" s="67" t="s">
        <v>542</v>
      </c>
      <c r="X51" s="87">
        <v>0</v>
      </c>
      <c r="Y51" s="87">
        <v>0</v>
      </c>
      <c r="Z51" s="128">
        <f>3/3</f>
        <v>1</v>
      </c>
    </row>
    <row r="52" spans="1:26" s="3" customFormat="1" ht="12" customHeight="1" x14ac:dyDescent="0.2">
      <c r="A52" s="78" t="s">
        <v>1115</v>
      </c>
      <c r="B52" s="79" t="s">
        <v>802</v>
      </c>
      <c r="C52" s="80">
        <v>2</v>
      </c>
      <c r="D52" s="81">
        <v>2020</v>
      </c>
      <c r="E52" s="81" t="s">
        <v>252</v>
      </c>
      <c r="F52" s="82" t="s">
        <v>727</v>
      </c>
      <c r="G52" s="94">
        <v>43972</v>
      </c>
      <c r="H52" s="81" t="s">
        <v>753</v>
      </c>
      <c r="I52" s="81" t="s">
        <v>754</v>
      </c>
      <c r="J52" s="84" t="s">
        <v>755</v>
      </c>
      <c r="K52" s="85" t="s">
        <v>758</v>
      </c>
      <c r="L52" s="86" t="s">
        <v>527</v>
      </c>
      <c r="M52" s="87" t="s">
        <v>757</v>
      </c>
      <c r="N52" s="87">
        <v>1</v>
      </c>
      <c r="O52" s="85" t="s">
        <v>379</v>
      </c>
      <c r="P52" s="88" t="s">
        <v>379</v>
      </c>
      <c r="Q52" s="89" t="s">
        <v>380</v>
      </c>
      <c r="R52" s="90">
        <v>43979</v>
      </c>
      <c r="S52" s="68">
        <v>44012</v>
      </c>
      <c r="T52" s="90">
        <v>44012</v>
      </c>
      <c r="U52" s="85" t="s">
        <v>394</v>
      </c>
      <c r="V52" s="85" t="s">
        <v>1045</v>
      </c>
      <c r="W52" s="67" t="s">
        <v>542</v>
      </c>
      <c r="X52" s="87">
        <v>0</v>
      </c>
      <c r="Y52" s="87">
        <v>0</v>
      </c>
      <c r="Z52" s="129"/>
    </row>
    <row r="53" spans="1:26" s="3" customFormat="1" ht="12" customHeight="1" x14ac:dyDescent="0.2">
      <c r="A53" s="78" t="s">
        <v>1115</v>
      </c>
      <c r="B53" s="79" t="s">
        <v>1060</v>
      </c>
      <c r="C53" s="80">
        <v>1</v>
      </c>
      <c r="D53" s="81">
        <v>2020</v>
      </c>
      <c r="E53" s="81" t="s">
        <v>252</v>
      </c>
      <c r="F53" s="82" t="s">
        <v>1061</v>
      </c>
      <c r="G53" s="94">
        <v>43969</v>
      </c>
      <c r="H53" s="81" t="s">
        <v>1046</v>
      </c>
      <c r="I53" s="81" t="s">
        <v>1047</v>
      </c>
      <c r="J53" s="84" t="s">
        <v>1059</v>
      </c>
      <c r="K53" s="85" t="s">
        <v>1048</v>
      </c>
      <c r="L53" s="86" t="s">
        <v>527</v>
      </c>
      <c r="M53" s="87" t="s">
        <v>1049</v>
      </c>
      <c r="N53" s="87">
        <v>1</v>
      </c>
      <c r="O53" s="85" t="s">
        <v>379</v>
      </c>
      <c r="P53" s="88" t="s">
        <v>379</v>
      </c>
      <c r="Q53" s="89" t="s">
        <v>380</v>
      </c>
      <c r="R53" s="90">
        <v>44001</v>
      </c>
      <c r="S53" s="68">
        <v>44012</v>
      </c>
      <c r="T53" s="90">
        <v>44015</v>
      </c>
      <c r="U53" s="85" t="s">
        <v>394</v>
      </c>
      <c r="V53" s="85" t="s">
        <v>1050</v>
      </c>
      <c r="W53" s="67" t="s">
        <v>542</v>
      </c>
      <c r="X53" s="87">
        <v>0</v>
      </c>
      <c r="Y53" s="87">
        <v>0</v>
      </c>
      <c r="Z53" s="130"/>
    </row>
    <row r="54" spans="1:26" s="3" customFormat="1" ht="12" customHeight="1" x14ac:dyDescent="0.2">
      <c r="A54" s="78" t="s">
        <v>1115</v>
      </c>
      <c r="B54" s="79" t="s">
        <v>1060</v>
      </c>
      <c r="C54" s="80">
        <v>3</v>
      </c>
      <c r="D54" s="81">
        <v>2020</v>
      </c>
      <c r="E54" s="81" t="s">
        <v>252</v>
      </c>
      <c r="F54" s="82" t="s">
        <v>1061</v>
      </c>
      <c r="G54" s="94">
        <v>43969</v>
      </c>
      <c r="H54" s="81" t="s">
        <v>1046</v>
      </c>
      <c r="I54" s="81" t="s">
        <v>1047</v>
      </c>
      <c r="J54" s="84" t="s">
        <v>1059</v>
      </c>
      <c r="K54" s="85" t="s">
        <v>1054</v>
      </c>
      <c r="L54" s="86" t="s">
        <v>527</v>
      </c>
      <c r="M54" s="87" t="s">
        <v>1055</v>
      </c>
      <c r="N54" s="87">
        <v>1</v>
      </c>
      <c r="O54" s="85" t="s">
        <v>1063</v>
      </c>
      <c r="P54" s="88" t="s">
        <v>1063</v>
      </c>
      <c r="Q54" s="89" t="s">
        <v>1056</v>
      </c>
      <c r="R54" s="90">
        <v>44001</v>
      </c>
      <c r="S54" s="68">
        <v>44012</v>
      </c>
      <c r="T54" s="90">
        <v>44015</v>
      </c>
      <c r="U54" s="85" t="s">
        <v>394</v>
      </c>
      <c r="V54" s="85" t="s">
        <v>1057</v>
      </c>
      <c r="W54" s="67" t="s">
        <v>542</v>
      </c>
      <c r="X54" s="87">
        <v>0</v>
      </c>
      <c r="Y54" s="87">
        <v>0</v>
      </c>
      <c r="Z54" s="104">
        <f>1/1</f>
        <v>1</v>
      </c>
    </row>
    <row r="55" spans="1:26" s="3" customFormat="1" ht="12" customHeight="1" x14ac:dyDescent="0.2">
      <c r="A55" s="19" t="s">
        <v>1136</v>
      </c>
      <c r="B55" s="20" t="s">
        <v>67</v>
      </c>
      <c r="C55" s="21">
        <v>4</v>
      </c>
      <c r="D55" s="22">
        <v>2019</v>
      </c>
      <c r="E55" s="22" t="s">
        <v>252</v>
      </c>
      <c r="F55" s="23" t="s">
        <v>253</v>
      </c>
      <c r="G55" s="58">
        <v>43777</v>
      </c>
      <c r="H55" s="22" t="s">
        <v>254</v>
      </c>
      <c r="I55" s="22" t="s">
        <v>255</v>
      </c>
      <c r="J55" s="24" t="s">
        <v>256</v>
      </c>
      <c r="K55" s="7" t="s">
        <v>258</v>
      </c>
      <c r="L55" s="25" t="s">
        <v>275</v>
      </c>
      <c r="M55" s="26" t="s">
        <v>377</v>
      </c>
      <c r="N55" s="26" t="s">
        <v>1123</v>
      </c>
      <c r="O55" s="7" t="s">
        <v>379</v>
      </c>
      <c r="P55" s="27" t="s">
        <v>379</v>
      </c>
      <c r="Q55" s="56" t="s">
        <v>380</v>
      </c>
      <c r="R55" s="57">
        <v>43800</v>
      </c>
      <c r="S55" s="68">
        <v>44042</v>
      </c>
      <c r="T55" s="57">
        <v>44037</v>
      </c>
      <c r="U55" s="7" t="s">
        <v>394</v>
      </c>
      <c r="V55" s="7" t="s">
        <v>1124</v>
      </c>
      <c r="W55" s="67" t="s">
        <v>542</v>
      </c>
      <c r="X55" s="26">
        <v>0</v>
      </c>
      <c r="Y55" s="26">
        <v>0</v>
      </c>
      <c r="Z55" s="104">
        <f>1/1</f>
        <v>1</v>
      </c>
    </row>
    <row r="56" spans="1:26" s="3" customFormat="1" ht="12" customHeight="1" x14ac:dyDescent="0.2">
      <c r="A56" s="19" t="s">
        <v>1136</v>
      </c>
      <c r="B56" s="20" t="s">
        <v>539</v>
      </c>
      <c r="C56" s="21">
        <v>1</v>
      </c>
      <c r="D56" s="22">
        <v>2020</v>
      </c>
      <c r="E56" s="22" t="s">
        <v>252</v>
      </c>
      <c r="F56" s="23" t="s">
        <v>535</v>
      </c>
      <c r="G56" s="58">
        <v>43822</v>
      </c>
      <c r="H56" s="22" t="s">
        <v>536</v>
      </c>
      <c r="I56" s="22" t="s">
        <v>537</v>
      </c>
      <c r="J56" s="24" t="s">
        <v>574</v>
      </c>
      <c r="K56" s="7" t="s">
        <v>575</v>
      </c>
      <c r="L56" s="25" t="s">
        <v>527</v>
      </c>
      <c r="M56" s="26" t="s">
        <v>576</v>
      </c>
      <c r="N56" s="26">
        <v>1</v>
      </c>
      <c r="O56" s="7" t="s">
        <v>540</v>
      </c>
      <c r="P56" s="27" t="s">
        <v>540</v>
      </c>
      <c r="Q56" s="56" t="s">
        <v>538</v>
      </c>
      <c r="R56" s="57">
        <v>43832</v>
      </c>
      <c r="S56" s="68">
        <v>44042</v>
      </c>
      <c r="T56" s="57">
        <v>44037</v>
      </c>
      <c r="U56" s="7" t="s">
        <v>394</v>
      </c>
      <c r="V56" s="7" t="s">
        <v>1125</v>
      </c>
      <c r="W56" s="67" t="s">
        <v>542</v>
      </c>
      <c r="X56" s="26">
        <v>1</v>
      </c>
      <c r="Y56" s="26">
        <v>1</v>
      </c>
      <c r="Z56" s="104">
        <f>1/1</f>
        <v>1</v>
      </c>
    </row>
    <row r="57" spans="1:26" s="3" customFormat="1" ht="12" customHeight="1" x14ac:dyDescent="0.2">
      <c r="A57" s="19" t="s">
        <v>1136</v>
      </c>
      <c r="B57" s="20" t="s">
        <v>728</v>
      </c>
      <c r="C57" s="21">
        <v>1</v>
      </c>
      <c r="D57" s="22">
        <v>2020</v>
      </c>
      <c r="E57" s="22" t="s">
        <v>726</v>
      </c>
      <c r="F57" s="23" t="s">
        <v>229</v>
      </c>
      <c r="G57" s="58">
        <v>43971</v>
      </c>
      <c r="H57" s="22" t="s">
        <v>713</v>
      </c>
      <c r="I57" s="22" t="s">
        <v>714</v>
      </c>
      <c r="J57" s="24" t="s">
        <v>715</v>
      </c>
      <c r="K57" s="7" t="s">
        <v>716</v>
      </c>
      <c r="L57" s="25" t="s">
        <v>527</v>
      </c>
      <c r="M57" s="26" t="s">
        <v>717</v>
      </c>
      <c r="N57" s="26">
        <v>1</v>
      </c>
      <c r="O57" s="7" t="s">
        <v>730</v>
      </c>
      <c r="P57" s="27" t="s">
        <v>730</v>
      </c>
      <c r="Q57" s="56" t="s">
        <v>718</v>
      </c>
      <c r="R57" s="57">
        <v>43983</v>
      </c>
      <c r="S57" s="68">
        <v>44042</v>
      </c>
      <c r="T57" s="57">
        <v>44027</v>
      </c>
      <c r="U57" s="7" t="s">
        <v>1131</v>
      </c>
      <c r="V57" s="7" t="s">
        <v>1132</v>
      </c>
      <c r="W57" s="67" t="s">
        <v>542</v>
      </c>
      <c r="X57" s="26">
        <v>0</v>
      </c>
      <c r="Y57" s="26">
        <v>0</v>
      </c>
      <c r="Z57" s="127">
        <f>1/2</f>
        <v>0.5</v>
      </c>
    </row>
    <row r="58" spans="1:26" s="3" customFormat="1" ht="12" customHeight="1" x14ac:dyDescent="0.2">
      <c r="A58" s="19" t="s">
        <v>1136</v>
      </c>
      <c r="B58" s="20" t="s">
        <v>728</v>
      </c>
      <c r="C58" s="21">
        <v>2</v>
      </c>
      <c r="D58" s="22">
        <v>2020</v>
      </c>
      <c r="E58" s="22" t="s">
        <v>726</v>
      </c>
      <c r="F58" s="23" t="s">
        <v>229</v>
      </c>
      <c r="G58" s="58">
        <v>43971</v>
      </c>
      <c r="H58" s="22" t="s">
        <v>713</v>
      </c>
      <c r="I58" s="22" t="s">
        <v>714</v>
      </c>
      <c r="J58" s="24" t="s">
        <v>715</v>
      </c>
      <c r="K58" s="7" t="s">
        <v>719</v>
      </c>
      <c r="L58" s="25" t="s">
        <v>527</v>
      </c>
      <c r="M58" s="26" t="s">
        <v>720</v>
      </c>
      <c r="N58" s="26">
        <v>1</v>
      </c>
      <c r="O58" s="7" t="s">
        <v>730</v>
      </c>
      <c r="P58" s="27" t="s">
        <v>730</v>
      </c>
      <c r="Q58" s="56" t="s">
        <v>718</v>
      </c>
      <c r="R58" s="57">
        <v>43983</v>
      </c>
      <c r="S58" s="68">
        <v>44042</v>
      </c>
      <c r="T58" s="57">
        <v>44027</v>
      </c>
      <c r="U58" s="7" t="s">
        <v>1131</v>
      </c>
      <c r="V58" s="7" t="s">
        <v>1133</v>
      </c>
      <c r="W58" s="67" t="s">
        <v>391</v>
      </c>
      <c r="X58" s="26">
        <v>0</v>
      </c>
      <c r="Y58" s="26">
        <v>0</v>
      </c>
      <c r="Z58" s="127"/>
    </row>
    <row r="59" spans="1:26" s="3" customFormat="1" ht="12" customHeight="1" x14ac:dyDescent="0.2">
      <c r="A59" s="19" t="s">
        <v>1136</v>
      </c>
      <c r="B59" s="20" t="s">
        <v>1060</v>
      </c>
      <c r="C59" s="21">
        <v>2</v>
      </c>
      <c r="D59" s="22">
        <v>2020</v>
      </c>
      <c r="E59" s="22" t="s">
        <v>252</v>
      </c>
      <c r="F59" s="23" t="s">
        <v>1061</v>
      </c>
      <c r="G59" s="58">
        <v>43969</v>
      </c>
      <c r="H59" s="22" t="s">
        <v>1046</v>
      </c>
      <c r="I59" s="22" t="s">
        <v>1047</v>
      </c>
      <c r="J59" s="24" t="s">
        <v>1059</v>
      </c>
      <c r="K59" s="7" t="s">
        <v>1051</v>
      </c>
      <c r="L59" s="25" t="s">
        <v>527</v>
      </c>
      <c r="M59" s="26" t="s">
        <v>1052</v>
      </c>
      <c r="N59" s="26">
        <v>1</v>
      </c>
      <c r="O59" s="7" t="s">
        <v>1062</v>
      </c>
      <c r="P59" s="27" t="s">
        <v>1062</v>
      </c>
      <c r="Q59" s="56" t="s">
        <v>1053</v>
      </c>
      <c r="R59" s="57">
        <v>44001</v>
      </c>
      <c r="S59" s="68">
        <v>44042</v>
      </c>
      <c r="T59" s="57">
        <v>44027</v>
      </c>
      <c r="U59" s="7" t="s">
        <v>1131</v>
      </c>
      <c r="V59" s="7" t="s">
        <v>1135</v>
      </c>
      <c r="W59" s="67" t="s">
        <v>391</v>
      </c>
      <c r="X59" s="26">
        <v>0</v>
      </c>
      <c r="Y59" s="26">
        <v>0</v>
      </c>
      <c r="Z59" s="104">
        <v>0</v>
      </c>
    </row>
    <row r="60" spans="1:26" s="3" customFormat="1" ht="12" customHeight="1" x14ac:dyDescent="0.2">
      <c r="A60" s="19" t="s">
        <v>1136</v>
      </c>
      <c r="B60" s="20" t="s">
        <v>884</v>
      </c>
      <c r="C60" s="21">
        <v>1</v>
      </c>
      <c r="D60" s="22">
        <v>2020</v>
      </c>
      <c r="E60" s="22" t="s">
        <v>70</v>
      </c>
      <c r="F60" s="23" t="s">
        <v>727</v>
      </c>
      <c r="G60" s="58">
        <v>43972</v>
      </c>
      <c r="H60" s="22" t="s">
        <v>875</v>
      </c>
      <c r="I60" s="22" t="s">
        <v>876</v>
      </c>
      <c r="J60" s="24" t="s">
        <v>877</v>
      </c>
      <c r="K60" s="7" t="s">
        <v>878</v>
      </c>
      <c r="L60" s="25" t="s">
        <v>275</v>
      </c>
      <c r="M60" s="26" t="s">
        <v>879</v>
      </c>
      <c r="N60" s="26" t="s">
        <v>879</v>
      </c>
      <c r="O60" s="7" t="s">
        <v>277</v>
      </c>
      <c r="P60" s="27" t="s">
        <v>278</v>
      </c>
      <c r="Q60" s="56"/>
      <c r="R60" s="57">
        <v>43983</v>
      </c>
      <c r="S60" s="68">
        <v>44042</v>
      </c>
      <c r="T60" s="57"/>
      <c r="U60" s="7"/>
      <c r="V60" s="7"/>
      <c r="W60" s="67" t="s">
        <v>391</v>
      </c>
      <c r="X60" s="26">
        <v>0</v>
      </c>
      <c r="Y60" s="26">
        <v>0</v>
      </c>
      <c r="Z60" s="104">
        <v>0</v>
      </c>
    </row>
    <row r="61" spans="1:26" s="3" customFormat="1" ht="12" customHeight="1" x14ac:dyDescent="0.2">
      <c r="A61" s="19" t="s">
        <v>1136</v>
      </c>
      <c r="B61" s="20" t="s">
        <v>708</v>
      </c>
      <c r="C61" s="21">
        <v>1</v>
      </c>
      <c r="D61" s="22">
        <v>2020</v>
      </c>
      <c r="E61" s="22" t="s">
        <v>705</v>
      </c>
      <c r="F61" s="23" t="s">
        <v>1095</v>
      </c>
      <c r="G61" s="58">
        <v>43948</v>
      </c>
      <c r="H61" s="22" t="s">
        <v>691</v>
      </c>
      <c r="I61" s="22" t="s">
        <v>487</v>
      </c>
      <c r="J61" s="24" t="s">
        <v>692</v>
      </c>
      <c r="K61" s="7" t="s">
        <v>693</v>
      </c>
      <c r="L61" s="25" t="s">
        <v>694</v>
      </c>
      <c r="M61" s="26" t="s">
        <v>695</v>
      </c>
      <c r="N61" s="26">
        <v>1</v>
      </c>
      <c r="O61" s="7" t="s">
        <v>317</v>
      </c>
      <c r="P61" s="27" t="s">
        <v>326</v>
      </c>
      <c r="Q61" s="56" t="s">
        <v>696</v>
      </c>
      <c r="R61" s="57">
        <v>43977</v>
      </c>
      <c r="S61" s="68">
        <v>44043</v>
      </c>
      <c r="T61" s="57">
        <v>44046</v>
      </c>
      <c r="U61" s="7" t="s">
        <v>395</v>
      </c>
      <c r="V61" s="7" t="s">
        <v>1128</v>
      </c>
      <c r="W61" s="67" t="s">
        <v>542</v>
      </c>
      <c r="X61" s="26">
        <v>0</v>
      </c>
      <c r="Y61" s="26">
        <v>0</v>
      </c>
      <c r="Z61" s="127">
        <f>2/2</f>
        <v>1</v>
      </c>
    </row>
    <row r="62" spans="1:26" s="3" customFormat="1" ht="12" customHeight="1" x14ac:dyDescent="0.2">
      <c r="A62" s="19" t="s">
        <v>1136</v>
      </c>
      <c r="B62" s="20" t="s">
        <v>1083</v>
      </c>
      <c r="C62" s="21">
        <v>1</v>
      </c>
      <c r="D62" s="22">
        <v>2020</v>
      </c>
      <c r="E62" s="22" t="s">
        <v>192</v>
      </c>
      <c r="F62" s="23" t="s">
        <v>1094</v>
      </c>
      <c r="G62" s="58">
        <v>43952</v>
      </c>
      <c r="H62" s="22" t="s">
        <v>1073</v>
      </c>
      <c r="I62" s="22" t="s">
        <v>1074</v>
      </c>
      <c r="J62" s="24" t="s">
        <v>1075</v>
      </c>
      <c r="K62" s="7" t="s">
        <v>1076</v>
      </c>
      <c r="L62" s="25" t="s">
        <v>1077</v>
      </c>
      <c r="M62" s="26" t="s">
        <v>1078</v>
      </c>
      <c r="N62" s="26">
        <v>1</v>
      </c>
      <c r="O62" s="7" t="s">
        <v>317</v>
      </c>
      <c r="P62" s="27" t="s">
        <v>326</v>
      </c>
      <c r="Q62" s="56" t="s">
        <v>1079</v>
      </c>
      <c r="R62" s="57">
        <v>43987</v>
      </c>
      <c r="S62" s="68">
        <v>44042</v>
      </c>
      <c r="T62" s="57">
        <v>44046</v>
      </c>
      <c r="U62" s="7" t="s">
        <v>395</v>
      </c>
      <c r="V62" s="7" t="s">
        <v>1129</v>
      </c>
      <c r="W62" s="67" t="s">
        <v>542</v>
      </c>
      <c r="X62" s="26">
        <v>0</v>
      </c>
      <c r="Y62" s="26">
        <v>0</v>
      </c>
      <c r="Z62" s="127"/>
    </row>
    <row r="63" spans="1:26" s="3" customFormat="1" ht="12" customHeight="1" x14ac:dyDescent="0.2">
      <c r="A63" s="78" t="s">
        <v>1223</v>
      </c>
      <c r="B63" s="79" t="s">
        <v>533</v>
      </c>
      <c r="C63" s="80">
        <v>3</v>
      </c>
      <c r="D63" s="81">
        <v>2020</v>
      </c>
      <c r="E63" s="81" t="s">
        <v>252</v>
      </c>
      <c r="F63" s="82" t="s">
        <v>535</v>
      </c>
      <c r="G63" s="94">
        <v>43822</v>
      </c>
      <c r="H63" s="81" t="s">
        <v>523</v>
      </c>
      <c r="I63" s="81" t="s">
        <v>524</v>
      </c>
      <c r="J63" s="84" t="s">
        <v>525</v>
      </c>
      <c r="K63" s="85" t="s">
        <v>531</v>
      </c>
      <c r="L63" s="86" t="s">
        <v>527</v>
      </c>
      <c r="M63" s="87" t="s">
        <v>532</v>
      </c>
      <c r="N63" s="87">
        <v>1</v>
      </c>
      <c r="O63" s="85" t="s">
        <v>379</v>
      </c>
      <c r="P63" s="88" t="s">
        <v>379</v>
      </c>
      <c r="Q63" s="89" t="s">
        <v>380</v>
      </c>
      <c r="R63" s="90">
        <v>43952</v>
      </c>
      <c r="S63" s="68">
        <v>44073</v>
      </c>
      <c r="T63" s="90">
        <v>44070</v>
      </c>
      <c r="U63" s="85" t="s">
        <v>394</v>
      </c>
      <c r="V63" s="85" t="s">
        <v>1151</v>
      </c>
      <c r="W63" s="67" t="s">
        <v>542</v>
      </c>
      <c r="X63" s="87">
        <v>0</v>
      </c>
      <c r="Y63" s="87">
        <v>0</v>
      </c>
      <c r="Z63" s="104">
        <v>1</v>
      </c>
    </row>
    <row r="64" spans="1:26" s="3" customFormat="1" ht="12" customHeight="1" x14ac:dyDescent="0.2">
      <c r="A64" s="78" t="s">
        <v>1223</v>
      </c>
      <c r="B64" s="79" t="s">
        <v>30</v>
      </c>
      <c r="C64" s="80">
        <v>1</v>
      </c>
      <c r="D64" s="81">
        <v>2016</v>
      </c>
      <c r="E64" s="81" t="s">
        <v>70</v>
      </c>
      <c r="F64" s="82" t="s">
        <v>71</v>
      </c>
      <c r="G64" s="94">
        <v>42047</v>
      </c>
      <c r="H64" s="81" t="s">
        <v>76</v>
      </c>
      <c r="I64" s="81" t="s">
        <v>77</v>
      </c>
      <c r="J64" s="84" t="s">
        <v>78</v>
      </c>
      <c r="K64" s="85" t="s">
        <v>79</v>
      </c>
      <c r="L64" s="86" t="s">
        <v>275</v>
      </c>
      <c r="M64" s="87" t="s">
        <v>280</v>
      </c>
      <c r="N64" s="87" t="s">
        <v>281</v>
      </c>
      <c r="O64" s="85" t="s">
        <v>277</v>
      </c>
      <c r="P64" s="88" t="s">
        <v>278</v>
      </c>
      <c r="Q64" s="89" t="s">
        <v>279</v>
      </c>
      <c r="R64" s="90">
        <v>42492</v>
      </c>
      <c r="S64" s="68">
        <v>44073</v>
      </c>
      <c r="T64" s="90">
        <v>44078</v>
      </c>
      <c r="U64" s="85" t="s">
        <v>390</v>
      </c>
      <c r="V64" s="85" t="s">
        <v>1143</v>
      </c>
      <c r="W64" s="67" t="s">
        <v>542</v>
      </c>
      <c r="X64" s="87">
        <v>6</v>
      </c>
      <c r="Y64" s="87">
        <v>1</v>
      </c>
      <c r="Z64" s="128">
        <f>3/4</f>
        <v>0.75</v>
      </c>
    </row>
    <row r="65" spans="1:26" s="3" customFormat="1" ht="12" customHeight="1" x14ac:dyDescent="0.2">
      <c r="A65" s="78" t="s">
        <v>1223</v>
      </c>
      <c r="B65" s="79" t="s">
        <v>39</v>
      </c>
      <c r="C65" s="80">
        <v>1</v>
      </c>
      <c r="D65" s="81">
        <v>2018</v>
      </c>
      <c r="E65" s="81" t="s">
        <v>70</v>
      </c>
      <c r="F65" s="82" t="s">
        <v>109</v>
      </c>
      <c r="G65" s="94">
        <v>43395</v>
      </c>
      <c r="H65" s="81" t="s">
        <v>114</v>
      </c>
      <c r="I65" s="81" t="s">
        <v>111</v>
      </c>
      <c r="J65" s="84" t="s">
        <v>115</v>
      </c>
      <c r="K65" s="85" t="s">
        <v>116</v>
      </c>
      <c r="L65" s="86" t="s">
        <v>275</v>
      </c>
      <c r="M65" s="87" t="s">
        <v>308</v>
      </c>
      <c r="N65" s="87" t="s">
        <v>309</v>
      </c>
      <c r="O65" s="85" t="s">
        <v>277</v>
      </c>
      <c r="P65" s="88" t="s">
        <v>278</v>
      </c>
      <c r="Q65" s="89" t="s">
        <v>279</v>
      </c>
      <c r="R65" s="90">
        <v>43497</v>
      </c>
      <c r="S65" s="68">
        <v>44073</v>
      </c>
      <c r="T65" s="90">
        <v>44078</v>
      </c>
      <c r="U65" s="85" t="s">
        <v>390</v>
      </c>
      <c r="V65" s="85" t="s">
        <v>1224</v>
      </c>
      <c r="W65" s="67" t="s">
        <v>391</v>
      </c>
      <c r="X65" s="87">
        <v>4</v>
      </c>
      <c r="Y65" s="87">
        <v>0</v>
      </c>
      <c r="Z65" s="129"/>
    </row>
    <row r="66" spans="1:26" s="3" customFormat="1" ht="12" customHeight="1" x14ac:dyDescent="0.2">
      <c r="A66" s="78" t="s">
        <v>1223</v>
      </c>
      <c r="B66" s="79" t="s">
        <v>744</v>
      </c>
      <c r="C66" s="80">
        <v>1</v>
      </c>
      <c r="D66" s="81">
        <v>2020</v>
      </c>
      <c r="E66" s="81" t="s">
        <v>745</v>
      </c>
      <c r="F66" s="82" t="s">
        <v>1095</v>
      </c>
      <c r="G66" s="94">
        <v>43948</v>
      </c>
      <c r="H66" s="81" t="s">
        <v>734</v>
      </c>
      <c r="I66" s="81" t="s">
        <v>735</v>
      </c>
      <c r="J66" s="84" t="s">
        <v>736</v>
      </c>
      <c r="K66" s="85" t="s">
        <v>737</v>
      </c>
      <c r="L66" s="86" t="s">
        <v>305</v>
      </c>
      <c r="M66" s="87" t="s">
        <v>738</v>
      </c>
      <c r="N66" s="87">
        <v>1</v>
      </c>
      <c r="O66" s="85" t="s">
        <v>277</v>
      </c>
      <c r="P66" s="88" t="s">
        <v>746</v>
      </c>
      <c r="Q66" s="89" t="s">
        <v>739</v>
      </c>
      <c r="R66" s="90">
        <v>43991</v>
      </c>
      <c r="S66" s="68">
        <v>44073</v>
      </c>
      <c r="T66" s="90">
        <v>44081</v>
      </c>
      <c r="U66" s="85" t="s">
        <v>1176</v>
      </c>
      <c r="V66" s="85" t="s">
        <v>1181</v>
      </c>
      <c r="W66" s="67" t="s">
        <v>542</v>
      </c>
      <c r="X66" s="87">
        <v>0</v>
      </c>
      <c r="Y66" s="87">
        <v>0</v>
      </c>
      <c r="Z66" s="129"/>
    </row>
    <row r="67" spans="1:26" s="3" customFormat="1" ht="12" customHeight="1" x14ac:dyDescent="0.2">
      <c r="A67" s="78" t="s">
        <v>1223</v>
      </c>
      <c r="B67" s="79" t="s">
        <v>897</v>
      </c>
      <c r="C67" s="80">
        <v>1</v>
      </c>
      <c r="D67" s="81">
        <v>2020</v>
      </c>
      <c r="E67" s="81" t="s">
        <v>745</v>
      </c>
      <c r="F67" s="82" t="s">
        <v>1096</v>
      </c>
      <c r="G67" s="94">
        <v>43952</v>
      </c>
      <c r="H67" s="81" t="s">
        <v>887</v>
      </c>
      <c r="I67" s="81" t="s">
        <v>888</v>
      </c>
      <c r="J67" s="84" t="s">
        <v>889</v>
      </c>
      <c r="K67" s="85" t="s">
        <v>890</v>
      </c>
      <c r="L67" s="86" t="s">
        <v>305</v>
      </c>
      <c r="M67" s="87" t="s">
        <v>891</v>
      </c>
      <c r="N67" s="87">
        <v>1</v>
      </c>
      <c r="O67" s="85" t="s">
        <v>277</v>
      </c>
      <c r="P67" s="88" t="s">
        <v>746</v>
      </c>
      <c r="Q67" s="89" t="s">
        <v>892</v>
      </c>
      <c r="R67" s="90">
        <v>44013</v>
      </c>
      <c r="S67" s="68">
        <v>44074</v>
      </c>
      <c r="T67" s="90">
        <v>44081</v>
      </c>
      <c r="U67" s="85" t="s">
        <v>1176</v>
      </c>
      <c r="V67" s="85" t="s">
        <v>1185</v>
      </c>
      <c r="W67" s="67" t="s">
        <v>542</v>
      </c>
      <c r="X67" s="87">
        <v>0</v>
      </c>
      <c r="Y67" s="87">
        <v>0</v>
      </c>
      <c r="Z67" s="130"/>
    </row>
    <row r="68" spans="1:26" s="3" customFormat="1" ht="12" customHeight="1" x14ac:dyDescent="0.2">
      <c r="A68" s="78" t="s">
        <v>1223</v>
      </c>
      <c r="B68" s="79" t="s">
        <v>941</v>
      </c>
      <c r="C68" s="80">
        <v>1</v>
      </c>
      <c r="D68" s="81">
        <v>2020</v>
      </c>
      <c r="E68" s="81" t="s">
        <v>940</v>
      </c>
      <c r="F68" s="82" t="s">
        <v>727</v>
      </c>
      <c r="G68" s="94">
        <v>43972</v>
      </c>
      <c r="H68" s="81" t="s">
        <v>924</v>
      </c>
      <c r="I68" s="81" t="s">
        <v>925</v>
      </c>
      <c r="J68" s="84" t="s">
        <v>926</v>
      </c>
      <c r="K68" s="85" t="s">
        <v>927</v>
      </c>
      <c r="L68" s="86" t="s">
        <v>305</v>
      </c>
      <c r="M68" s="87" t="s">
        <v>928</v>
      </c>
      <c r="N68" s="87">
        <v>1</v>
      </c>
      <c r="O68" s="85" t="s">
        <v>302</v>
      </c>
      <c r="P68" s="88" t="s">
        <v>303</v>
      </c>
      <c r="Q68" s="89" t="s">
        <v>1116</v>
      </c>
      <c r="R68" s="90">
        <v>44014</v>
      </c>
      <c r="S68" s="68">
        <v>44073</v>
      </c>
      <c r="T68" s="90">
        <v>44082</v>
      </c>
      <c r="U68" s="85" t="s">
        <v>393</v>
      </c>
      <c r="V68" s="85" t="s">
        <v>1203</v>
      </c>
      <c r="W68" s="67" t="s">
        <v>542</v>
      </c>
      <c r="X68" s="87">
        <v>0</v>
      </c>
      <c r="Y68" s="87">
        <v>0</v>
      </c>
      <c r="Z68" s="128">
        <f>2/2</f>
        <v>1</v>
      </c>
    </row>
    <row r="69" spans="1:26" s="3" customFormat="1" ht="12" customHeight="1" x14ac:dyDescent="0.2">
      <c r="A69" s="78" t="s">
        <v>1223</v>
      </c>
      <c r="B69" s="79" t="s">
        <v>942</v>
      </c>
      <c r="C69" s="80">
        <v>1</v>
      </c>
      <c r="D69" s="81">
        <v>2020</v>
      </c>
      <c r="E69" s="81" t="s">
        <v>940</v>
      </c>
      <c r="F69" s="82" t="s">
        <v>727</v>
      </c>
      <c r="G69" s="94">
        <v>43972</v>
      </c>
      <c r="H69" s="81" t="s">
        <v>931</v>
      </c>
      <c r="I69" s="81" t="s">
        <v>932</v>
      </c>
      <c r="J69" s="84" t="s">
        <v>933</v>
      </c>
      <c r="K69" s="85" t="s">
        <v>934</v>
      </c>
      <c r="L69" s="86" t="s">
        <v>305</v>
      </c>
      <c r="M69" s="87" t="s">
        <v>935</v>
      </c>
      <c r="N69" s="87">
        <v>1</v>
      </c>
      <c r="O69" s="85" t="s">
        <v>302</v>
      </c>
      <c r="P69" s="88" t="s">
        <v>303</v>
      </c>
      <c r="Q69" s="89" t="s">
        <v>1116</v>
      </c>
      <c r="R69" s="90">
        <v>44014</v>
      </c>
      <c r="S69" s="68">
        <v>44073</v>
      </c>
      <c r="T69" s="90">
        <v>44082</v>
      </c>
      <c r="U69" s="85" t="s">
        <v>393</v>
      </c>
      <c r="V69" s="85" t="s">
        <v>1205</v>
      </c>
      <c r="W69" s="67" t="s">
        <v>542</v>
      </c>
      <c r="X69" s="87">
        <v>0</v>
      </c>
      <c r="Y69" s="87">
        <v>0</v>
      </c>
      <c r="Z69" s="130"/>
    </row>
    <row r="70" spans="1:26" s="3" customFormat="1" ht="12" customHeight="1" x14ac:dyDescent="0.2">
      <c r="A70" s="78" t="s">
        <v>1223</v>
      </c>
      <c r="B70" s="79" t="s">
        <v>604</v>
      </c>
      <c r="C70" s="80">
        <v>1</v>
      </c>
      <c r="D70" s="81">
        <v>2020</v>
      </c>
      <c r="E70" s="81" t="s">
        <v>580</v>
      </c>
      <c r="F70" s="82" t="s">
        <v>229</v>
      </c>
      <c r="G70" s="94">
        <v>43921</v>
      </c>
      <c r="H70" s="81" t="s">
        <v>581</v>
      </c>
      <c r="I70" s="81" t="s">
        <v>582</v>
      </c>
      <c r="J70" s="84" t="s">
        <v>583</v>
      </c>
      <c r="K70" s="85" t="s">
        <v>584</v>
      </c>
      <c r="L70" s="86" t="s">
        <v>298</v>
      </c>
      <c r="M70" s="87" t="s">
        <v>585</v>
      </c>
      <c r="N70" s="87">
        <v>1</v>
      </c>
      <c r="O70" s="85" t="s">
        <v>608</v>
      </c>
      <c r="P70" s="88" t="s">
        <v>615</v>
      </c>
      <c r="Q70" s="89" t="s">
        <v>586</v>
      </c>
      <c r="R70" s="90">
        <v>43917</v>
      </c>
      <c r="S70" s="68">
        <v>44073</v>
      </c>
      <c r="T70" s="90">
        <v>44076</v>
      </c>
      <c r="U70" s="85" t="s">
        <v>732</v>
      </c>
      <c r="V70" s="85" t="s">
        <v>1149</v>
      </c>
      <c r="W70" s="67" t="s">
        <v>542</v>
      </c>
      <c r="X70" s="87">
        <v>0</v>
      </c>
      <c r="Y70" s="87">
        <v>0</v>
      </c>
      <c r="Z70" s="104">
        <v>1</v>
      </c>
    </row>
    <row r="71" spans="1:26" s="3" customFormat="1" ht="12" customHeight="1" x14ac:dyDescent="0.2">
      <c r="A71" s="78" t="s">
        <v>1223</v>
      </c>
      <c r="B71" s="79" t="s">
        <v>1028</v>
      </c>
      <c r="C71" s="80">
        <v>1</v>
      </c>
      <c r="D71" s="81">
        <v>2020</v>
      </c>
      <c r="E71" s="81" t="s">
        <v>192</v>
      </c>
      <c r="F71" s="82" t="s">
        <v>727</v>
      </c>
      <c r="G71" s="94">
        <v>43972</v>
      </c>
      <c r="H71" s="81" t="s">
        <v>973</v>
      </c>
      <c r="I71" s="81" t="s">
        <v>964</v>
      </c>
      <c r="J71" s="84" t="s">
        <v>974</v>
      </c>
      <c r="K71" s="85" t="s">
        <v>975</v>
      </c>
      <c r="L71" s="86" t="s">
        <v>298</v>
      </c>
      <c r="M71" s="87" t="s">
        <v>976</v>
      </c>
      <c r="N71" s="87">
        <v>1</v>
      </c>
      <c r="O71" s="85" t="s">
        <v>317</v>
      </c>
      <c r="P71" s="88" t="s">
        <v>326</v>
      </c>
      <c r="Q71" s="89" t="s">
        <v>968</v>
      </c>
      <c r="R71" s="90">
        <v>44013</v>
      </c>
      <c r="S71" s="68">
        <v>44074</v>
      </c>
      <c r="T71" s="90">
        <v>44081</v>
      </c>
      <c r="U71" s="85" t="s">
        <v>395</v>
      </c>
      <c r="V71" s="85" t="s">
        <v>1214</v>
      </c>
      <c r="W71" s="67" t="s">
        <v>542</v>
      </c>
      <c r="X71" s="87">
        <v>0</v>
      </c>
      <c r="Y71" s="87">
        <v>0</v>
      </c>
      <c r="Z71" s="104">
        <v>1</v>
      </c>
    </row>
  </sheetData>
  <sortState ref="A63:Z71">
    <sortCondition ref="O63:O71"/>
  </sortState>
  <mergeCells count="17">
    <mergeCell ref="Z64:Z67"/>
    <mergeCell ref="Z68:Z69"/>
    <mergeCell ref="Z4:Z6"/>
    <mergeCell ref="Z8:Z9"/>
    <mergeCell ref="Z10:Z11"/>
    <mergeCell ref="Z38:Z41"/>
    <mergeCell ref="Z43:Z47"/>
    <mergeCell ref="Z28:Z31"/>
    <mergeCell ref="Z32:Z35"/>
    <mergeCell ref="Z23:Z25"/>
    <mergeCell ref="Z12:Z14"/>
    <mergeCell ref="Z15:Z21"/>
    <mergeCell ref="Z61:Z62"/>
    <mergeCell ref="Z57:Z58"/>
    <mergeCell ref="Z49:Z50"/>
    <mergeCell ref="Z51:Z53"/>
    <mergeCell ref="Z36:Z3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B12" sqref="B12"/>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50" customWidth="1"/>
    <col min="9" max="9" width="22.140625" style="64" customWidth="1"/>
    <col min="10" max="10" width="18.28515625" customWidth="1"/>
    <col min="11" max="11" width="16.5703125" customWidth="1"/>
    <col min="12" max="12" width="19.5703125" customWidth="1"/>
    <col min="13" max="13" width="0" style="64" hidden="1" customWidth="1"/>
    <col min="14" max="14" width="29.140625" customWidth="1"/>
    <col min="15" max="15" width="20.7109375" bestFit="1" customWidth="1"/>
  </cols>
  <sheetData>
    <row r="1" spans="1:7" hidden="1" x14ac:dyDescent="0.2">
      <c r="A1" s="42" t="s">
        <v>435</v>
      </c>
      <c r="C1" s="42">
        <v>2016</v>
      </c>
      <c r="D1" s="42">
        <v>2017</v>
      </c>
      <c r="E1" s="42">
        <v>2018</v>
      </c>
      <c r="F1" s="42">
        <v>2019</v>
      </c>
      <c r="G1" s="42">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417</v>
      </c>
      <c r="G43">
        <v>1</v>
      </c>
    </row>
    <row r="44" spans="1:8" hidden="1" x14ac:dyDescent="0.2">
      <c r="A44" t="s">
        <v>424</v>
      </c>
      <c r="G44">
        <v>1</v>
      </c>
    </row>
    <row r="45" spans="1:8" hidden="1" x14ac:dyDescent="0.2">
      <c r="A45" t="s">
        <v>425</v>
      </c>
      <c r="G45">
        <v>1</v>
      </c>
    </row>
    <row r="46" spans="1:8" hidden="1" x14ac:dyDescent="0.2">
      <c r="A46" t="s">
        <v>426</v>
      </c>
      <c r="G46">
        <v>1</v>
      </c>
    </row>
    <row r="47" spans="1:8" hidden="1" x14ac:dyDescent="0.2">
      <c r="A47" t="s">
        <v>427</v>
      </c>
      <c r="G47">
        <v>1</v>
      </c>
    </row>
    <row r="48" spans="1:8" hidden="1" x14ac:dyDescent="0.2">
      <c r="A48" s="42" t="s">
        <v>436</v>
      </c>
      <c r="C48" s="42">
        <f>SUM(C2:C47)</f>
        <v>2</v>
      </c>
      <c r="D48" s="42">
        <f>SUM(D2:D47)</f>
        <v>5</v>
      </c>
      <c r="E48" s="42">
        <f>SUM(E2:E47)</f>
        <v>7</v>
      </c>
      <c r="F48" s="42">
        <f>SUM(F2:F47)</f>
        <v>27</v>
      </c>
      <c r="G48" s="42">
        <f>SUM(G2:G47)</f>
        <v>5</v>
      </c>
      <c r="H48" s="51">
        <f>SUM(C48:G48)</f>
        <v>46</v>
      </c>
    </row>
    <row r="49" spans="1:15" hidden="1" x14ac:dyDescent="0.2">
      <c r="A49" s="42" t="s">
        <v>26</v>
      </c>
      <c r="C49" s="42">
        <v>2016</v>
      </c>
      <c r="D49" s="42">
        <v>2017</v>
      </c>
      <c r="E49" s="42">
        <v>2018</v>
      </c>
      <c r="F49" s="42">
        <v>2019</v>
      </c>
      <c r="G49" s="42">
        <v>2020</v>
      </c>
      <c r="H49" s="52" t="s">
        <v>434</v>
      </c>
    </row>
    <row r="50" spans="1:15" x14ac:dyDescent="0.2">
      <c r="H50" s="53" t="s">
        <v>26</v>
      </c>
      <c r="I50" s="64" t="s">
        <v>443</v>
      </c>
      <c r="L50" s="53" t="s">
        <v>437</v>
      </c>
      <c r="M50" s="110" t="s">
        <v>439</v>
      </c>
      <c r="N50" s="44" t="s">
        <v>441</v>
      </c>
      <c r="O50" s="44" t="s">
        <v>440</v>
      </c>
    </row>
    <row r="51" spans="1:15" x14ac:dyDescent="0.2">
      <c r="L51" s="48">
        <v>2016</v>
      </c>
      <c r="M51" s="108">
        <v>3</v>
      </c>
      <c r="N51" s="45">
        <v>2</v>
      </c>
      <c r="O51" s="45">
        <v>2</v>
      </c>
    </row>
    <row r="52" spans="1:15" x14ac:dyDescent="0.2">
      <c r="H52" s="53" t="s">
        <v>437</v>
      </c>
      <c r="I52" s="64" t="s">
        <v>438</v>
      </c>
      <c r="L52" s="48">
        <v>2017</v>
      </c>
      <c r="M52" s="108">
        <v>1</v>
      </c>
      <c r="N52" s="45">
        <v>5</v>
      </c>
      <c r="O52" s="45">
        <v>5</v>
      </c>
    </row>
    <row r="53" spans="1:15" x14ac:dyDescent="0.2">
      <c r="H53" s="111" t="s">
        <v>429</v>
      </c>
      <c r="I53" s="112">
        <v>3</v>
      </c>
      <c r="L53" s="48">
        <v>2018</v>
      </c>
      <c r="M53" s="108">
        <v>5</v>
      </c>
      <c r="N53" s="45">
        <v>12</v>
      </c>
      <c r="O53" s="45">
        <v>7</v>
      </c>
    </row>
    <row r="54" spans="1:15" x14ac:dyDescent="0.2">
      <c r="H54" s="38" t="s">
        <v>126</v>
      </c>
      <c r="I54" s="112">
        <v>1</v>
      </c>
      <c r="L54" s="48">
        <v>2019</v>
      </c>
      <c r="M54" s="108">
        <v>12</v>
      </c>
      <c r="N54" s="45">
        <v>45</v>
      </c>
      <c r="O54" s="45">
        <v>27</v>
      </c>
    </row>
    <row r="55" spans="1:15" x14ac:dyDescent="0.2">
      <c r="H55" s="38" t="s">
        <v>118</v>
      </c>
      <c r="I55" s="112">
        <v>2</v>
      </c>
      <c r="L55" s="49">
        <v>2020</v>
      </c>
      <c r="M55" s="109">
        <v>12</v>
      </c>
      <c r="N55" s="46">
        <v>16</v>
      </c>
      <c r="O55" s="46">
        <v>10</v>
      </c>
    </row>
    <row r="56" spans="1:15" x14ac:dyDescent="0.2">
      <c r="H56" s="107" t="s">
        <v>428</v>
      </c>
      <c r="I56" s="113">
        <v>5</v>
      </c>
      <c r="L56" s="48" t="s">
        <v>405</v>
      </c>
      <c r="M56" s="108">
        <v>33</v>
      </c>
      <c r="N56" s="47">
        <f>SUM(N51:N55)</f>
        <v>80</v>
      </c>
      <c r="O56" s="47">
        <f>SUM(O51:O55)</f>
        <v>51</v>
      </c>
    </row>
    <row r="57" spans="1:15" x14ac:dyDescent="0.2">
      <c r="H57" s="38" t="s">
        <v>498</v>
      </c>
      <c r="I57" s="112">
        <v>1</v>
      </c>
      <c r="L57" s="51" t="s">
        <v>442</v>
      </c>
      <c r="M57" s="65"/>
      <c r="N57" s="43">
        <f>+SUM(N51:N54)</f>
        <v>64</v>
      </c>
      <c r="O57" s="43">
        <f>+SUM(O51:O54)</f>
        <v>41</v>
      </c>
    </row>
    <row r="58" spans="1:15" x14ac:dyDescent="0.2">
      <c r="H58" s="38" t="s">
        <v>499</v>
      </c>
      <c r="I58" s="112">
        <v>1</v>
      </c>
      <c r="N58" s="37"/>
      <c r="O58" s="36"/>
    </row>
    <row r="59" spans="1:15" x14ac:dyDescent="0.2">
      <c r="H59" s="38" t="s">
        <v>501</v>
      </c>
      <c r="I59" s="112">
        <v>1</v>
      </c>
      <c r="N59" s="37"/>
      <c r="O59" s="36"/>
    </row>
    <row r="60" spans="1:15" ht="12.75" customHeight="1" x14ac:dyDescent="0.2">
      <c r="H60" s="38" t="s">
        <v>500</v>
      </c>
      <c r="I60" s="112">
        <v>1</v>
      </c>
      <c r="N60" s="37"/>
      <c r="O60" s="36"/>
    </row>
    <row r="61" spans="1:15" x14ac:dyDescent="0.2">
      <c r="H61" s="38" t="s">
        <v>502</v>
      </c>
      <c r="I61" s="112">
        <v>1</v>
      </c>
      <c r="N61" s="37"/>
      <c r="O61" s="36"/>
    </row>
    <row r="62" spans="1:15" x14ac:dyDescent="0.2">
      <c r="H62" s="105" t="s">
        <v>141</v>
      </c>
      <c r="I62" s="112">
        <v>3</v>
      </c>
      <c r="N62" s="37"/>
      <c r="O62" s="36"/>
    </row>
    <row r="63" spans="1:15" x14ac:dyDescent="0.2">
      <c r="H63" s="38" t="s">
        <v>163</v>
      </c>
      <c r="I63" s="112">
        <v>2</v>
      </c>
      <c r="N63" s="37"/>
      <c r="O63" s="36"/>
    </row>
    <row r="64" spans="1:15" x14ac:dyDescent="0.2">
      <c r="H64" s="38" t="s">
        <v>160</v>
      </c>
      <c r="I64" s="112">
        <v>1</v>
      </c>
      <c r="N64" s="37"/>
      <c r="O64" s="36"/>
    </row>
    <row r="65" spans="8:15" x14ac:dyDescent="0.2">
      <c r="H65" s="111" t="s">
        <v>87</v>
      </c>
      <c r="I65" s="112">
        <v>1</v>
      </c>
      <c r="N65" s="37"/>
      <c r="O65" s="36"/>
    </row>
    <row r="66" spans="8:15" x14ac:dyDescent="0.2">
      <c r="H66" s="38" t="s">
        <v>88</v>
      </c>
      <c r="I66" s="112">
        <v>1</v>
      </c>
      <c r="N66" s="37"/>
      <c r="O66" s="36"/>
    </row>
    <row r="67" spans="8:15" x14ac:dyDescent="0.2">
      <c r="H67" s="111" t="s">
        <v>253</v>
      </c>
      <c r="I67" s="112">
        <v>1</v>
      </c>
      <c r="N67" s="37"/>
      <c r="O67" s="36"/>
    </row>
    <row r="68" spans="8:15" x14ac:dyDescent="0.2">
      <c r="H68" s="38" t="s">
        <v>254</v>
      </c>
      <c r="I68" s="112">
        <v>1</v>
      </c>
      <c r="N68" s="37"/>
      <c r="O68" s="36"/>
    </row>
    <row r="69" spans="8:15" ht="24" x14ac:dyDescent="0.2">
      <c r="H69" s="106" t="s">
        <v>213</v>
      </c>
      <c r="I69" s="112">
        <v>1</v>
      </c>
      <c r="N69" s="37"/>
      <c r="O69" s="36"/>
    </row>
    <row r="70" spans="8:15" x14ac:dyDescent="0.2">
      <c r="H70" s="38" t="s">
        <v>214</v>
      </c>
      <c r="I70" s="112">
        <v>1</v>
      </c>
      <c r="N70" s="37"/>
      <c r="O70" s="36"/>
    </row>
    <row r="71" spans="8:15" x14ac:dyDescent="0.2">
      <c r="H71" s="111" t="s">
        <v>83</v>
      </c>
      <c r="I71" s="112">
        <v>1</v>
      </c>
      <c r="N71" s="37"/>
      <c r="O71" s="36"/>
    </row>
    <row r="72" spans="8:15" x14ac:dyDescent="0.2">
      <c r="H72" s="38" t="s">
        <v>84</v>
      </c>
      <c r="I72" s="112">
        <v>1</v>
      </c>
      <c r="N72" s="37"/>
      <c r="O72" s="36"/>
    </row>
    <row r="73" spans="8:15" x14ac:dyDescent="0.2">
      <c r="H73" s="111" t="s">
        <v>177</v>
      </c>
      <c r="I73" s="112">
        <v>2</v>
      </c>
      <c r="N73" s="37"/>
      <c r="O73" s="36"/>
    </row>
    <row r="74" spans="8:15" x14ac:dyDescent="0.2">
      <c r="H74" s="38" t="s">
        <v>178</v>
      </c>
      <c r="I74" s="112">
        <v>1</v>
      </c>
      <c r="N74" s="37"/>
      <c r="O74" s="36"/>
    </row>
    <row r="75" spans="8:15" x14ac:dyDescent="0.2">
      <c r="H75" s="38" t="s">
        <v>182</v>
      </c>
      <c r="I75" s="112">
        <v>1</v>
      </c>
      <c r="N75" s="37"/>
      <c r="O75" s="36"/>
    </row>
    <row r="76" spans="8:15" x14ac:dyDescent="0.2">
      <c r="H76" s="111" t="s">
        <v>199</v>
      </c>
      <c r="I76" s="112">
        <v>4</v>
      </c>
      <c r="N76" s="37"/>
      <c r="O76" s="36"/>
    </row>
    <row r="77" spans="8:15" x14ac:dyDescent="0.2">
      <c r="H77" s="38" t="s">
        <v>200</v>
      </c>
      <c r="I77" s="112">
        <v>2</v>
      </c>
      <c r="N77" s="37"/>
      <c r="O77" s="36"/>
    </row>
    <row r="78" spans="8:15" x14ac:dyDescent="0.2">
      <c r="H78" s="38" t="s">
        <v>206</v>
      </c>
      <c r="I78" s="112">
        <v>2</v>
      </c>
      <c r="N78" s="37"/>
      <c r="O78" s="36"/>
    </row>
    <row r="79" spans="8:15" x14ac:dyDescent="0.2">
      <c r="H79" s="111" t="s">
        <v>71</v>
      </c>
      <c r="I79" s="112">
        <v>2</v>
      </c>
      <c r="N79" s="37"/>
      <c r="O79" s="36"/>
    </row>
    <row r="80" spans="8:15" x14ac:dyDescent="0.2">
      <c r="H80" s="38" t="s">
        <v>76</v>
      </c>
      <c r="I80" s="112">
        <v>1</v>
      </c>
      <c r="N80" s="37"/>
      <c r="O80" s="36"/>
    </row>
    <row r="81" spans="8:15" x14ac:dyDescent="0.2">
      <c r="H81" s="38" t="s">
        <v>72</v>
      </c>
      <c r="I81" s="112">
        <v>1</v>
      </c>
      <c r="N81" s="37"/>
      <c r="O81" s="36"/>
    </row>
    <row r="82" spans="8:15" x14ac:dyDescent="0.2">
      <c r="H82" s="111" t="s">
        <v>109</v>
      </c>
      <c r="I82" s="112">
        <v>1</v>
      </c>
      <c r="N82" s="37"/>
      <c r="O82" s="36"/>
    </row>
    <row r="83" spans="8:15" x14ac:dyDescent="0.2">
      <c r="H83" s="38" t="s">
        <v>114</v>
      </c>
      <c r="I83" s="112">
        <v>1</v>
      </c>
      <c r="N83" s="37"/>
      <c r="O83" s="36"/>
    </row>
    <row r="84" spans="8:15" x14ac:dyDescent="0.2">
      <c r="H84" s="111" t="s">
        <v>105</v>
      </c>
      <c r="I84" s="112">
        <v>1</v>
      </c>
      <c r="N84" s="37"/>
      <c r="O84" s="36"/>
    </row>
    <row r="85" spans="8:15" x14ac:dyDescent="0.2">
      <c r="H85" s="38" t="s">
        <v>106</v>
      </c>
      <c r="I85" s="112">
        <v>1</v>
      </c>
      <c r="N85" s="37"/>
      <c r="O85" s="36"/>
    </row>
    <row r="86" spans="8:15" x14ac:dyDescent="0.2">
      <c r="H86" s="111" t="s">
        <v>171</v>
      </c>
      <c r="I86" s="112">
        <v>1</v>
      </c>
      <c r="N86" s="37"/>
      <c r="O86" s="36"/>
    </row>
    <row r="87" spans="8:15" x14ac:dyDescent="0.2">
      <c r="H87" s="38" t="s">
        <v>172</v>
      </c>
      <c r="I87" s="112">
        <v>1</v>
      </c>
      <c r="N87" s="37"/>
      <c r="O87" s="36"/>
    </row>
    <row r="88" spans="8:15" x14ac:dyDescent="0.2">
      <c r="H88" s="111" t="s">
        <v>484</v>
      </c>
      <c r="I88" s="112">
        <v>7</v>
      </c>
      <c r="N88" s="37"/>
      <c r="O88" s="36"/>
    </row>
    <row r="89" spans="8:15" x14ac:dyDescent="0.2">
      <c r="H89" s="38" t="s">
        <v>503</v>
      </c>
      <c r="I89" s="112">
        <v>2</v>
      </c>
      <c r="N89" s="37"/>
      <c r="O89" s="36"/>
    </row>
    <row r="90" spans="8:15" x14ac:dyDescent="0.2">
      <c r="H90" s="38" t="s">
        <v>504</v>
      </c>
      <c r="I90" s="112">
        <v>1</v>
      </c>
      <c r="N90" s="37"/>
      <c r="O90" s="36"/>
    </row>
    <row r="91" spans="8:15" x14ac:dyDescent="0.2">
      <c r="H91" s="38" t="s">
        <v>505</v>
      </c>
      <c r="I91" s="112">
        <v>2</v>
      </c>
      <c r="N91" s="37"/>
      <c r="O91" s="36"/>
    </row>
    <row r="92" spans="8:15" x14ac:dyDescent="0.2">
      <c r="H92" s="38" t="s">
        <v>506</v>
      </c>
      <c r="I92" s="112">
        <v>1</v>
      </c>
      <c r="N92" s="37"/>
      <c r="O92" s="36"/>
    </row>
    <row r="93" spans="8:15" x14ac:dyDescent="0.2">
      <c r="H93" s="38" t="s">
        <v>507</v>
      </c>
      <c r="I93" s="112">
        <v>1</v>
      </c>
      <c r="N93" s="37"/>
      <c r="O93" s="36"/>
    </row>
    <row r="94" spans="8:15" x14ac:dyDescent="0.2">
      <c r="H94" s="48" t="s">
        <v>405</v>
      </c>
      <c r="I94" s="112">
        <v>33</v>
      </c>
      <c r="N94" s="37"/>
      <c r="O94" s="36"/>
    </row>
    <row r="95" spans="8:15" x14ac:dyDescent="0.2">
      <c r="H95"/>
      <c r="I95"/>
      <c r="N95" s="37"/>
      <c r="O95" s="36"/>
    </row>
    <row r="96" spans="8:15" x14ac:dyDescent="0.2">
      <c r="H96"/>
      <c r="I96"/>
      <c r="N96" s="37"/>
      <c r="O96" s="36"/>
    </row>
    <row r="97" spans="8:15" x14ac:dyDescent="0.2">
      <c r="H97"/>
      <c r="I97"/>
      <c r="N97" s="37"/>
      <c r="O97" s="36"/>
    </row>
    <row r="98" spans="8:15" x14ac:dyDescent="0.2">
      <c r="H98"/>
      <c r="I98"/>
      <c r="N98" s="37"/>
      <c r="O98" s="36"/>
    </row>
    <row r="99" spans="8:15" x14ac:dyDescent="0.2">
      <c r="H99"/>
      <c r="I99"/>
      <c r="N99" s="37"/>
      <c r="O99" s="36"/>
    </row>
    <row r="100" spans="8:15" x14ac:dyDescent="0.2">
      <c r="H100"/>
      <c r="I100"/>
      <c r="N100" s="37"/>
      <c r="O100" s="36"/>
    </row>
    <row r="101" spans="8:15" x14ac:dyDescent="0.2">
      <c r="H101"/>
      <c r="I101"/>
      <c r="N101" s="37"/>
      <c r="O101" s="36"/>
    </row>
    <row r="102" spans="8:15" x14ac:dyDescent="0.2">
      <c r="H102"/>
      <c r="I102"/>
      <c r="N102" s="37"/>
      <c r="O102" s="36"/>
    </row>
    <row r="103" spans="8:15" x14ac:dyDescent="0.2">
      <c r="H103"/>
      <c r="I103"/>
      <c r="N103" s="37"/>
      <c r="O103" s="36"/>
    </row>
    <row r="104" spans="8:15" x14ac:dyDescent="0.2">
      <c r="H104"/>
      <c r="I104"/>
      <c r="N104" s="37"/>
      <c r="O104" s="36"/>
    </row>
    <row r="105" spans="8:15" x14ac:dyDescent="0.2">
      <c r="H105"/>
      <c r="I105"/>
      <c r="N105" s="37"/>
      <c r="O105" s="36"/>
    </row>
    <row r="106" spans="8:15" x14ac:dyDescent="0.2">
      <c r="H106"/>
      <c r="I106"/>
      <c r="N106" s="37"/>
      <c r="O106" s="36"/>
    </row>
    <row r="107" spans="8:15" x14ac:dyDescent="0.2">
      <c r="H107"/>
      <c r="I107"/>
      <c r="N107" s="37"/>
      <c r="O107" s="36"/>
    </row>
    <row r="108" spans="8:15" x14ac:dyDescent="0.2">
      <c r="H108"/>
      <c r="I108"/>
      <c r="N108" s="37"/>
      <c r="O108" s="36"/>
    </row>
    <row r="109" spans="8:15" x14ac:dyDescent="0.2">
      <c r="H109"/>
      <c r="I109"/>
      <c r="N109" s="37"/>
      <c r="O109" s="36"/>
    </row>
    <row r="110" spans="8:15" x14ac:dyDescent="0.2">
      <c r="H110"/>
      <c r="I110"/>
      <c r="N110" s="37"/>
      <c r="O110" s="36"/>
    </row>
    <row r="111" spans="8:15" x14ac:dyDescent="0.2">
      <c r="H111"/>
      <c r="I111"/>
      <c r="N111" s="37"/>
      <c r="O111" s="36"/>
    </row>
    <row r="112" spans="8:15" x14ac:dyDescent="0.2">
      <c r="H112"/>
      <c r="I112"/>
      <c r="N112" s="37"/>
      <c r="O112" s="36"/>
    </row>
    <row r="113" spans="8:15" x14ac:dyDescent="0.2">
      <c r="H113"/>
      <c r="I113"/>
      <c r="N113" s="37"/>
      <c r="O113" s="36"/>
    </row>
    <row r="114" spans="8:15" x14ac:dyDescent="0.2">
      <c r="H114"/>
      <c r="I114"/>
      <c r="N114" s="37"/>
      <c r="O114" s="36"/>
    </row>
    <row r="115" spans="8:15" x14ac:dyDescent="0.2">
      <c r="H115"/>
      <c r="I115"/>
      <c r="N115" s="37"/>
      <c r="O115" s="36"/>
    </row>
    <row r="116" spans="8:15" x14ac:dyDescent="0.2">
      <c r="H116"/>
      <c r="I116"/>
      <c r="N116" s="37"/>
      <c r="O116" s="36"/>
    </row>
    <row r="117" spans="8:15" x14ac:dyDescent="0.2">
      <c r="H117"/>
      <c r="I117"/>
      <c r="N117" s="37"/>
      <c r="O117" s="36"/>
    </row>
    <row r="118" spans="8:15" x14ac:dyDescent="0.2">
      <c r="H118"/>
      <c r="I118"/>
      <c r="N118" s="37"/>
      <c r="O118" s="36"/>
    </row>
    <row r="119" spans="8:15" x14ac:dyDescent="0.2">
      <c r="H119"/>
      <c r="I119"/>
      <c r="N119" s="37"/>
      <c r="O119" s="36"/>
    </row>
    <row r="120" spans="8:15" x14ac:dyDescent="0.2">
      <c r="H120"/>
      <c r="I120"/>
      <c r="N120" s="37"/>
      <c r="O120" s="36"/>
    </row>
    <row r="121" spans="8:15" x14ac:dyDescent="0.2">
      <c r="H121"/>
      <c r="I121"/>
      <c r="N121" s="37"/>
      <c r="O121" s="36"/>
    </row>
    <row r="122" spans="8:15" x14ac:dyDescent="0.2">
      <c r="H122"/>
      <c r="I122"/>
      <c r="N122" s="37"/>
      <c r="O122" s="36"/>
    </row>
    <row r="123" spans="8:15" x14ac:dyDescent="0.2">
      <c r="H123"/>
      <c r="I123"/>
      <c r="N123" s="37"/>
      <c r="O123" s="36"/>
    </row>
    <row r="124" spans="8:15" x14ac:dyDescent="0.2">
      <c r="H124"/>
      <c r="I124"/>
      <c r="N124" s="37"/>
      <c r="O124" s="36"/>
    </row>
    <row r="125" spans="8:15" x14ac:dyDescent="0.2">
      <c r="H125"/>
      <c r="I125"/>
      <c r="N125" s="37"/>
      <c r="O125" s="36"/>
    </row>
    <row r="126" spans="8:15" x14ac:dyDescent="0.2">
      <c r="H126"/>
      <c r="I126"/>
      <c r="N126" s="37"/>
      <c r="O126" s="36"/>
    </row>
    <row r="127" spans="8:15" x14ac:dyDescent="0.2">
      <c r="H127"/>
      <c r="I127"/>
      <c r="N127" s="37"/>
      <c r="O127" s="36"/>
    </row>
    <row r="128" spans="8:15" x14ac:dyDescent="0.2">
      <c r="H128"/>
      <c r="I128"/>
      <c r="N128" s="37"/>
      <c r="O128" s="36"/>
    </row>
    <row r="129" spans="8:15" x14ac:dyDescent="0.2">
      <c r="H129"/>
      <c r="I129"/>
      <c r="N129" s="37"/>
      <c r="O129" s="36"/>
    </row>
    <row r="130" spans="8:15" x14ac:dyDescent="0.2">
      <c r="H130"/>
      <c r="I130"/>
      <c r="N130" s="37"/>
      <c r="O130" s="36"/>
    </row>
    <row r="131" spans="8:15" x14ac:dyDescent="0.2">
      <c r="H131"/>
      <c r="I131"/>
      <c r="N131" s="37"/>
      <c r="O131" s="36"/>
    </row>
    <row r="132" spans="8:15" x14ac:dyDescent="0.2">
      <c r="H132"/>
      <c r="I132"/>
      <c r="N132" s="37"/>
      <c r="O132" s="36"/>
    </row>
    <row r="133" spans="8:15" x14ac:dyDescent="0.2">
      <c r="H133"/>
      <c r="N133" s="37"/>
      <c r="O133" s="36"/>
    </row>
    <row r="134" spans="8:15" x14ac:dyDescent="0.2">
      <c r="H134"/>
      <c r="N134" s="37"/>
      <c r="O134" s="36"/>
    </row>
    <row r="135" spans="8:15" x14ac:dyDescent="0.2">
      <c r="H135"/>
      <c r="N135" s="37"/>
      <c r="O135" s="36"/>
    </row>
    <row r="136" spans="8:15" x14ac:dyDescent="0.2">
      <c r="N136" s="37"/>
      <c r="O136" s="36"/>
    </row>
    <row r="137" spans="8:15" x14ac:dyDescent="0.2">
      <c r="N137" s="37"/>
      <c r="O137" s="36"/>
    </row>
    <row r="138" spans="8:15" x14ac:dyDescent="0.2">
      <c r="N138" s="37"/>
      <c r="O138" s="36"/>
    </row>
    <row r="139" spans="8:15" x14ac:dyDescent="0.2">
      <c r="N139" s="37"/>
      <c r="O139" s="36"/>
    </row>
    <row r="140" spans="8:15" x14ac:dyDescent="0.2">
      <c r="N140" s="37"/>
      <c r="O140" s="36"/>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Estadisticas</vt:lpstr>
      <vt:lpstr>Consolidado Agosto  2020</vt:lpstr>
      <vt:lpstr>Acciones Cerradas</vt:lpstr>
      <vt:lpstr>Estadistica Cumpl mensual PMP</vt:lpstr>
      <vt:lpstr>Inicio Vigencia</vt:lpstr>
      <vt:lpstr>'Consolidado Agosto  2020'!Área_de_impresión</vt:lpstr>
      <vt:lpstr>CERRADA</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2020-09-08T23:22:42Z</dcterms:modified>
</cp:coreProperties>
</file>