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i unidad\Trabajo\Trabajo SDM\PubliWeb\2022\Junio\"/>
    </mc:Choice>
  </mc:AlternateContent>
  <xr:revisionPtr revIDLastSave="0" documentId="13_ncr:1_{2E43A0ED-729A-4173-9DA0-1D9BB967A67C}" xr6:coauthVersionLast="47" xr6:coauthVersionMax="47" xr10:uidLastSave="{00000000-0000-0000-0000-000000000000}"/>
  <bookViews>
    <workbookView xWindow="-120" yWindow="-120" windowWidth="29040" windowHeight="15840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91" l="1"/>
  <c r="F23" i="62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J34" i="62"/>
  <c r="H34" i="62"/>
  <c r="F34" i="62"/>
  <c r="E34" i="62"/>
  <c r="L33" i="62"/>
  <c r="K33" i="62"/>
  <c r="I33" i="62"/>
  <c r="G33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L28" i="62"/>
  <c r="K28" i="62"/>
  <c r="I28" i="62"/>
  <c r="G28" i="62"/>
  <c r="L27" i="62"/>
  <c r="K27" i="62"/>
  <c r="I27" i="62"/>
  <c r="G27" i="62"/>
  <c r="J26" i="62"/>
  <c r="H26" i="62"/>
  <c r="F26" i="62"/>
  <c r="E26" i="62"/>
  <c r="L25" i="62"/>
  <c r="K25" i="62"/>
  <c r="I25" i="62"/>
  <c r="G25" i="62"/>
  <c r="L24" i="62"/>
  <c r="K24" i="62"/>
  <c r="I24" i="62"/>
  <c r="G24" i="62"/>
  <c r="J23" i="62"/>
  <c r="H23" i="62"/>
  <c r="E23" i="62"/>
  <c r="L22" i="62"/>
  <c r="K22" i="62"/>
  <c r="I22" i="62"/>
  <c r="G22" i="62"/>
  <c r="L21" i="62"/>
  <c r="K21" i="62"/>
  <c r="I21" i="62"/>
  <c r="G21" i="62"/>
  <c r="J20" i="62"/>
  <c r="H20" i="62"/>
  <c r="F20" i="62"/>
  <c r="E20" i="62"/>
  <c r="L19" i="62"/>
  <c r="K19" i="62"/>
  <c r="I19" i="62"/>
  <c r="G19" i="62"/>
  <c r="J18" i="62"/>
  <c r="H18" i="62"/>
  <c r="F18" i="62"/>
  <c r="E18" i="62"/>
  <c r="L17" i="62"/>
  <c r="K17" i="62"/>
  <c r="I17" i="62"/>
  <c r="G17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H12" i="62"/>
  <c r="F12" i="62"/>
  <c r="E12" i="62"/>
  <c r="L11" i="62"/>
  <c r="K11" i="62"/>
  <c r="I11" i="62"/>
  <c r="G11" i="62"/>
  <c r="J10" i="62"/>
  <c r="H10" i="62"/>
  <c r="F10" i="62"/>
  <c r="E10" i="62"/>
  <c r="E13" i="62" s="1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1" i="11"/>
  <c r="H20" i="11"/>
  <c r="D20" i="11"/>
  <c r="H15" i="11"/>
  <c r="D15" i="11"/>
  <c r="D14" i="11"/>
  <c r="D10" i="11"/>
  <c r="H9" i="11"/>
  <c r="H10" i="11" s="1"/>
  <c r="H22" i="11" s="1"/>
  <c r="E29" i="62" l="1"/>
  <c r="E35" i="62" s="1"/>
  <c r="E36" i="62" s="1"/>
  <c r="D22" i="11"/>
  <c r="E6" i="92"/>
  <c r="K34" i="62"/>
  <c r="K26" i="62"/>
  <c r="E19" i="92"/>
  <c r="I34" i="62"/>
  <c r="I26" i="62"/>
  <c r="K23" i="62"/>
  <c r="G12" i="62"/>
  <c r="I12" i="62"/>
  <c r="K12" i="62"/>
  <c r="G10" i="62"/>
  <c r="E24" i="92"/>
  <c r="C30" i="92"/>
  <c r="E17" i="92"/>
  <c r="D30" i="92"/>
  <c r="C12" i="92"/>
  <c r="D12" i="92"/>
  <c r="D10" i="91"/>
  <c r="I10" i="91"/>
  <c r="F10" i="91"/>
  <c r="G34" i="62"/>
  <c r="G26" i="62"/>
  <c r="G23" i="62"/>
  <c r="I23" i="62"/>
  <c r="G20" i="62"/>
  <c r="I20" i="62"/>
  <c r="K20" i="62"/>
  <c r="L18" i="62"/>
  <c r="G18" i="62"/>
  <c r="I10" i="62"/>
  <c r="K10" i="62"/>
  <c r="L12" i="62"/>
  <c r="H13" i="62"/>
  <c r="L26" i="62"/>
  <c r="H29" i="62"/>
  <c r="L34" i="62"/>
  <c r="F13" i="62"/>
  <c r="J13" i="62"/>
  <c r="F29" i="62"/>
  <c r="G29" i="62" s="1"/>
  <c r="J29" i="62"/>
  <c r="K18" i="62"/>
  <c r="L10" i="62"/>
  <c r="L20" i="62"/>
  <c r="L23" i="62"/>
  <c r="I18" i="62"/>
  <c r="H10" i="91"/>
  <c r="E11" i="92"/>
  <c r="E29" i="92"/>
  <c r="I29" i="62" l="1"/>
  <c r="E12" i="92"/>
  <c r="C32" i="92"/>
  <c r="D32" i="92"/>
  <c r="E30" i="92"/>
  <c r="H35" i="62"/>
  <c r="I35" i="62" s="1"/>
  <c r="F35" i="62"/>
  <c r="G35" i="62" s="1"/>
  <c r="G13" i="62"/>
  <c r="L29" i="62"/>
  <c r="K29" i="62"/>
  <c r="J35" i="62"/>
  <c r="J36" i="62" s="1"/>
  <c r="I13" i="62"/>
  <c r="K13" i="62"/>
  <c r="L13" i="62"/>
  <c r="E32" i="92" l="1"/>
  <c r="H36" i="62"/>
  <c r="I36" i="62" s="1"/>
  <c r="F36" i="62"/>
  <c r="G36" i="62" s="1"/>
  <c r="L35" i="62"/>
  <c r="K35" i="62"/>
  <c r="K36" i="62"/>
  <c r="L36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<sst xmlns="http://schemas.openxmlformats.org/spreadsheetml/2006/main" count="164" uniqueCount="80">
  <si>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</si>
  <si>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</si>
  <si>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</si>
  <si>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</si>
  <si>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</si>
  <si>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</si>
  <si>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</si>
  <si>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</si>
  <si>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</si>
  <si>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</si>
  <si>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</si>
  <si>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</si>
  <si>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</si>
  <si>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</si>
  <si>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</si>
  <si>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</si>
  <si>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</si>
  <si>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</si>
  <si>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</si>
  <si>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</si>
  <si>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</si>
  <si>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</si>
  <si>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</si>
  <si>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</si>
  <si>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</si>
  <si>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</si>
  <si>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</si>
  <si>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</si>
  <si>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</si>
  <si>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</si>
  <si>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</si>
  <si>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</si>
  <si>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</si>
  <si>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</si>
  <si>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</si>
  <si>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</si>
  <si>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</si>
  <si>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</si>
  <si>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</si>
  <si>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</si>
  <si>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</si>
  <si>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</si>
  <si>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</si>
  <si>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</si>
  <si>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</si>
  <si>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</si>
  <si>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</si>
  <si>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</si>
  <si>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</si>
  <si>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</si>
  <si>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</si>
  <si>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</si>
  <si>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</si>
  <si>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</si>
  <si>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</si>
  <si>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</si>
  <si>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</si>
  <si>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</si>
  <si>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</si>
  <si>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</si>
  <si>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</si>
  <si>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</si>
  <si>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</si>
  <si>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</si>
  <si>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</si>
  <si>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</si>
  <si>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</si>
  <si>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</si>
  <si>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</si>
  <si>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</si>
  <si>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</si>
  <si>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</si>
  <si>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</si>
  <si>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</si>
  <si>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</si>
  <si>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</si>
  <si>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</si>
  <si>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</si>
  <si>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</si>
  <si>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EJECUCION PRESUPUESTAL  - 30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</si>
</sst>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7" formatCode="_(* #,##0_);_(* \(#,##0\);_(* &quot;-&quot;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30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4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8" fillId="3" borderId="0" xfId="0" applyNumberFormat="1" applyFont="1" applyFill="1"/>
    <xf numFmtId="41" fontId="9" fillId="3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30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1" xfId="1471" xr:uid="{00000000-0005-0000-0000-0000E0060000}"/>
    <cellStyle name="Normal 11 2" xfId="1472" xr:uid="{00000000-0005-0000-0000-0000E1060000}"/>
    <cellStyle name="Normal 11 2 2" xfId="1473" xr:uid="{00000000-0005-0000-0000-0000E2060000}"/>
    <cellStyle name="Normal 11 2 3" xfId="1474" xr:uid="{00000000-0005-0000-0000-0000E3060000}"/>
    <cellStyle name="Normal 11 2 4" xfId="1475" xr:uid="{00000000-0005-0000-0000-0000E4060000}"/>
    <cellStyle name="Normal 11 2 5" xfId="1476" xr:uid="{00000000-0005-0000-0000-0000E5060000}"/>
    <cellStyle name="Normal 11 2 6" xfId="1477" xr:uid="{00000000-0005-0000-0000-0000E6060000}"/>
    <cellStyle name="Normal 11 3" xfId="1478" xr:uid="{00000000-0005-0000-0000-0000E7060000}"/>
    <cellStyle name="Normal 11 3 2" xfId="1479" xr:uid="{00000000-0005-0000-0000-0000E8060000}"/>
    <cellStyle name="Normal 11 3 3" xfId="1480" xr:uid="{00000000-0005-0000-0000-0000E9060000}"/>
    <cellStyle name="Normal 11 3 4" xfId="1481" xr:uid="{00000000-0005-0000-0000-0000EA060000}"/>
    <cellStyle name="Normal 11 4" xfId="1482" xr:uid="{00000000-0005-0000-0000-0000EB060000}"/>
    <cellStyle name="Normal 11 5" xfId="1483" xr:uid="{00000000-0005-0000-0000-0000EC060000}"/>
    <cellStyle name="Normal 11 6" xfId="1484" xr:uid="{00000000-0005-0000-0000-0000ED060000}"/>
    <cellStyle name="Normal 12" xfId="1485" xr:uid="{00000000-0005-0000-0000-0000EE060000}"/>
    <cellStyle name="Normal 12 2" xfId="1486" xr:uid="{00000000-0005-0000-0000-0000EF060000}"/>
    <cellStyle name="Normal 12 2 2" xfId="1487" xr:uid="{00000000-0005-0000-0000-0000F0060000}"/>
    <cellStyle name="Normal 12 2 3" xfId="1488" xr:uid="{00000000-0005-0000-0000-0000F1060000}"/>
    <cellStyle name="Normal 12 2 4" xfId="1489" xr:uid="{00000000-0005-0000-0000-0000F2060000}"/>
    <cellStyle name="Normal 12 2 5" xfId="1490" xr:uid="{00000000-0005-0000-0000-0000F3060000}"/>
    <cellStyle name="Normal 12 2 6" xfId="1491" xr:uid="{00000000-0005-0000-0000-0000F4060000}"/>
    <cellStyle name="Normal 12 3" xfId="1492" xr:uid="{00000000-0005-0000-0000-0000F5060000}"/>
    <cellStyle name="Normal 12 3 2" xfId="1493" xr:uid="{00000000-0005-0000-0000-0000F6060000}"/>
    <cellStyle name="Normal 12 3 3" xfId="1494" xr:uid="{00000000-0005-0000-0000-0000F7060000}"/>
    <cellStyle name="Normal 12 3 4" xfId="1495" xr:uid="{00000000-0005-0000-0000-0000F8060000}"/>
    <cellStyle name="Normal 12 4" xfId="1496" xr:uid="{00000000-0005-0000-0000-0000F9060000}"/>
    <cellStyle name="Normal 12 5" xfId="1497" xr:uid="{00000000-0005-0000-0000-0000FA060000}"/>
    <cellStyle name="Normal 12 6" xfId="1498" xr:uid="{00000000-0005-0000-0000-0000FB060000}"/>
    <cellStyle name="Normal 13" xfId="1499" xr:uid="{00000000-0005-0000-0000-0000FC060000}"/>
    <cellStyle name="Normal 13 2" xfId="1500" xr:uid="{00000000-0005-0000-0000-0000FD060000}"/>
    <cellStyle name="Normal 13 3" xfId="1501" xr:uid="{00000000-0005-0000-0000-0000FE060000}"/>
    <cellStyle name="Normal 13 3 2" xfId="1502" xr:uid="{00000000-0005-0000-0000-0000FF060000}"/>
    <cellStyle name="Normal 13 3 3" xfId="1503" xr:uid="{00000000-0005-0000-0000-000000070000}"/>
    <cellStyle name="Normal 13 3 4" xfId="1504" xr:uid="{00000000-0005-0000-0000-000001070000}"/>
    <cellStyle name="Normal 13 4" xfId="1505" xr:uid="{00000000-0005-0000-0000-000002070000}"/>
    <cellStyle name="Normal 13 4 2" xfId="1506" xr:uid="{00000000-0005-0000-0000-000003070000}"/>
    <cellStyle name="Normal 13 4 3" xfId="1507" xr:uid="{00000000-0005-0000-0000-000004070000}"/>
    <cellStyle name="Normal 13 4 4" xfId="1508" xr:uid="{00000000-0005-0000-0000-000005070000}"/>
    <cellStyle name="Normal 13 5" xfId="1509" xr:uid="{00000000-0005-0000-0000-000006070000}"/>
    <cellStyle name="Normal 13 6" xfId="1510" xr:uid="{00000000-0005-0000-0000-000007070000}"/>
    <cellStyle name="Normal 13 7" xfId="1511" xr:uid="{00000000-0005-0000-0000-000008070000}"/>
    <cellStyle name="Normal 14" xfId="1512" xr:uid="{00000000-0005-0000-0000-000009070000}"/>
    <cellStyle name="Normal 14 2" xfId="1513" xr:uid="{00000000-0005-0000-0000-00000A070000}"/>
    <cellStyle name="Normal 14 2 2" xfId="1514" xr:uid="{00000000-0005-0000-0000-00000B070000}"/>
    <cellStyle name="Normal 14 2 2 2" xfId="1515" xr:uid="{00000000-0005-0000-0000-00000C070000}"/>
    <cellStyle name="Normal 14 2 3" xfId="1516" xr:uid="{00000000-0005-0000-0000-00000D070000}"/>
    <cellStyle name="Normal 15" xfId="1517" xr:uid="{00000000-0005-0000-0000-00000E070000}"/>
    <cellStyle name="Normal 15 2" xfId="1518" xr:uid="{00000000-0005-0000-0000-00000F070000}"/>
    <cellStyle name="Normal 15 3" xfId="1519" xr:uid="{00000000-0005-0000-0000-000010070000}"/>
    <cellStyle name="Normal 16" xfId="1520" xr:uid="{00000000-0005-0000-0000-000011070000}"/>
    <cellStyle name="Normal 17" xfId="3" xr:uid="{00000000-0005-0000-0000-000012070000}"/>
    <cellStyle name="Normal 17 2" xfId="1521" xr:uid="{00000000-0005-0000-0000-000013070000}"/>
    <cellStyle name="Normal 17 3" xfId="1522" xr:uid="{00000000-0005-0000-0000-000014070000}"/>
    <cellStyle name="Normal 17 4" xfId="1523" xr:uid="{00000000-0005-0000-0000-000015070000}"/>
    <cellStyle name="Normal 18" xfId="1524" xr:uid="{00000000-0005-0000-0000-000016070000}"/>
    <cellStyle name="Normal 19" xfId="1525" xr:uid="{00000000-0005-0000-0000-000017070000}"/>
    <cellStyle name="Normal 19 2" xfId="1526" xr:uid="{00000000-0005-0000-0000-000018070000}"/>
    <cellStyle name="Normal 2" xfId="20" xr:uid="{00000000-0005-0000-0000-000019070000}"/>
    <cellStyle name="Normal 2 10" xfId="1528" xr:uid="{00000000-0005-0000-0000-00001A070000}"/>
    <cellStyle name="Normal 2 10 2" xfId="1529" xr:uid="{00000000-0005-0000-0000-00001B070000}"/>
    <cellStyle name="Normal 2 10 2 2" xfId="1530" xr:uid="{00000000-0005-0000-0000-00001C070000}"/>
    <cellStyle name="Normal 2 10 2 2 2" xfId="1531" xr:uid="{00000000-0005-0000-0000-00001D070000}"/>
    <cellStyle name="Normal 2 10 2 2 2 2" xfId="1532" xr:uid="{00000000-0005-0000-0000-00001E070000}"/>
    <cellStyle name="Normal 2 10 2 2 3" xfId="1533" xr:uid="{00000000-0005-0000-0000-00001F070000}"/>
    <cellStyle name="Normal 2 10 2 3" xfId="1534" xr:uid="{00000000-0005-0000-0000-000020070000}"/>
    <cellStyle name="Normal 2 10 2 3 2" xfId="1535" xr:uid="{00000000-0005-0000-0000-000021070000}"/>
    <cellStyle name="Normal 2 10 2 4" xfId="1536" xr:uid="{00000000-0005-0000-0000-000022070000}"/>
    <cellStyle name="Normal 2 10 2 4 2" xfId="1537" xr:uid="{00000000-0005-0000-0000-000023070000}"/>
    <cellStyle name="Normal 2 10 2 5" xfId="1538" xr:uid="{00000000-0005-0000-0000-000024070000}"/>
    <cellStyle name="Normal 2 10 3" xfId="1539" xr:uid="{00000000-0005-0000-0000-000025070000}"/>
    <cellStyle name="Normal 2 10 3 2" xfId="1540" xr:uid="{00000000-0005-0000-0000-000026070000}"/>
    <cellStyle name="Normal 2 10 3 2 2" xfId="1541" xr:uid="{00000000-0005-0000-0000-000027070000}"/>
    <cellStyle name="Normal 2 10 3 3" xfId="1542" xr:uid="{00000000-0005-0000-0000-000028070000}"/>
    <cellStyle name="Normal 2 10 4" xfId="1543" xr:uid="{00000000-0005-0000-0000-000029070000}"/>
    <cellStyle name="Normal 2 10 4 2" xfId="1544" xr:uid="{00000000-0005-0000-0000-00002A070000}"/>
    <cellStyle name="Normal 2 10 5" xfId="1545" xr:uid="{00000000-0005-0000-0000-00002B070000}"/>
    <cellStyle name="Normal 2 10 5 2" xfId="1546" xr:uid="{00000000-0005-0000-0000-00002C070000}"/>
    <cellStyle name="Normal 2 10 6" xfId="1547" xr:uid="{00000000-0005-0000-0000-00002D070000}"/>
    <cellStyle name="Normal 2 11" xfId="1548" xr:uid="{00000000-0005-0000-0000-00002E070000}"/>
    <cellStyle name="Normal 2 12" xfId="1549" xr:uid="{00000000-0005-0000-0000-00002F070000}"/>
    <cellStyle name="Normal 2 13" xfId="1550" xr:uid="{00000000-0005-0000-0000-000030070000}"/>
    <cellStyle name="Normal 2 14" xfId="1551" xr:uid="{00000000-0005-0000-0000-000031070000}"/>
    <cellStyle name="Normal 2 15" xfId="1552" xr:uid="{00000000-0005-0000-0000-000032070000}"/>
    <cellStyle name="Normal 2 16" xfId="1553" xr:uid="{00000000-0005-0000-0000-000033070000}"/>
    <cellStyle name="Normal 2 16 2" xfId="1554" xr:uid="{00000000-0005-0000-0000-000034070000}"/>
    <cellStyle name="Normal 2 16 2 2" xfId="1555" xr:uid="{00000000-0005-0000-0000-000035070000}"/>
    <cellStyle name="Normal 2 16 2 2 2" xfId="1556" xr:uid="{00000000-0005-0000-0000-000036070000}"/>
    <cellStyle name="Normal 2 16 2 2 2 2" xfId="1557" xr:uid="{00000000-0005-0000-0000-000037070000}"/>
    <cellStyle name="Normal 2 16 2 2 3" xfId="1558" xr:uid="{00000000-0005-0000-0000-000038070000}"/>
    <cellStyle name="Normal 2 16 2 3" xfId="1559" xr:uid="{00000000-0005-0000-0000-000039070000}"/>
    <cellStyle name="Normal 2 16 2 3 2" xfId="1560" xr:uid="{00000000-0005-0000-0000-00003A070000}"/>
    <cellStyle name="Normal 2 16 2 4" xfId="1561" xr:uid="{00000000-0005-0000-0000-00003B070000}"/>
    <cellStyle name="Normal 2 16 2 4 2" xfId="1562" xr:uid="{00000000-0005-0000-0000-00003C070000}"/>
    <cellStyle name="Normal 2 16 2 5" xfId="1563" xr:uid="{00000000-0005-0000-0000-00003D070000}"/>
    <cellStyle name="Normal 2 16 3" xfId="1564" xr:uid="{00000000-0005-0000-0000-00003E070000}"/>
    <cellStyle name="Normal 2 16 3 2" xfId="1565" xr:uid="{00000000-0005-0000-0000-00003F070000}"/>
    <cellStyle name="Normal 2 16 3 2 2" xfId="1566" xr:uid="{00000000-0005-0000-0000-000040070000}"/>
    <cellStyle name="Normal 2 16 3 3" xfId="1567" xr:uid="{00000000-0005-0000-0000-000041070000}"/>
    <cellStyle name="Normal 2 16 4" xfId="1568" xr:uid="{00000000-0005-0000-0000-000042070000}"/>
    <cellStyle name="Normal 2 16 4 2" xfId="1569" xr:uid="{00000000-0005-0000-0000-000043070000}"/>
    <cellStyle name="Normal 2 16 5" xfId="1570" xr:uid="{00000000-0005-0000-0000-000044070000}"/>
    <cellStyle name="Normal 2 16 5 2" xfId="1571" xr:uid="{00000000-0005-0000-0000-000045070000}"/>
    <cellStyle name="Normal 2 16 6" xfId="1572" xr:uid="{00000000-0005-0000-0000-000046070000}"/>
    <cellStyle name="Normal 2 17" xfId="1573" xr:uid="{00000000-0005-0000-0000-000047070000}"/>
    <cellStyle name="Normal 2 18" xfId="1574" xr:uid="{00000000-0005-0000-0000-000048070000}"/>
    <cellStyle name="Normal 2 19" xfId="1575" xr:uid="{00000000-0005-0000-0000-000049070000}"/>
    <cellStyle name="Normal 2 2" xfId="1576" xr:uid="{00000000-0005-0000-0000-00004A070000}"/>
    <cellStyle name="Normal 2 2 2" xfId="1577" xr:uid="{00000000-0005-0000-0000-00004B070000}"/>
    <cellStyle name="Normal 2 2 2 2" xfId="1578" xr:uid="{00000000-0005-0000-0000-00004C070000}"/>
    <cellStyle name="Normal 2 2 2 2 2" xfId="1579" xr:uid="{00000000-0005-0000-0000-00004D070000}"/>
    <cellStyle name="Normal 2 2 2 2 2 2" xfId="1580" xr:uid="{00000000-0005-0000-0000-00004E070000}"/>
    <cellStyle name="Normal 2 2 2 2 3" xfId="1581" xr:uid="{00000000-0005-0000-0000-00004F070000}"/>
    <cellStyle name="Normal 2 2 2 3" xfId="1582" xr:uid="{00000000-0005-0000-0000-000050070000}"/>
    <cellStyle name="Normal 2 2 2 3 2" xfId="1583" xr:uid="{00000000-0005-0000-0000-000051070000}"/>
    <cellStyle name="Normal 2 2 2 4" xfId="1584" xr:uid="{00000000-0005-0000-0000-000052070000}"/>
    <cellStyle name="Normal 2 2 2 4 2" xfId="1585" xr:uid="{00000000-0005-0000-0000-000053070000}"/>
    <cellStyle name="Normal 2 2 2 5" xfId="1586" xr:uid="{00000000-0005-0000-0000-000054070000}"/>
    <cellStyle name="Normal 2 2 3" xfId="1587" xr:uid="{00000000-0005-0000-0000-000055070000}"/>
    <cellStyle name="Normal 2 2 3 2" xfId="1588" xr:uid="{00000000-0005-0000-0000-000056070000}"/>
    <cellStyle name="Normal 2 2 3 2 2" xfId="1589" xr:uid="{00000000-0005-0000-0000-000057070000}"/>
    <cellStyle name="Normal 2 2 3 3" xfId="1590" xr:uid="{00000000-0005-0000-0000-000058070000}"/>
    <cellStyle name="Normal 2 2 4" xfId="1591" xr:uid="{00000000-0005-0000-0000-000059070000}"/>
    <cellStyle name="Normal 2 2 4 2" xfId="1592" xr:uid="{00000000-0005-0000-0000-00005A070000}"/>
    <cellStyle name="Normal 2 2 5" xfId="1593" xr:uid="{00000000-0005-0000-0000-00005B070000}"/>
    <cellStyle name="Normal 2 2 5 2" xfId="1594" xr:uid="{00000000-0005-0000-0000-00005C070000}"/>
    <cellStyle name="Normal 2 2 6" xfId="1595" xr:uid="{00000000-0005-0000-0000-00005D070000}"/>
    <cellStyle name="Normal 2 2 7" xfId="1596" xr:uid="{00000000-0005-0000-0000-00005E070000}"/>
    <cellStyle name="Normal 2 2 8" xfId="1597" xr:uid="{00000000-0005-0000-0000-00005F070000}"/>
    <cellStyle name="Normal 2 2 9" xfId="1598" xr:uid="{00000000-0005-0000-0000-000060070000}"/>
    <cellStyle name="Normal 2 2_348" xfId="1599" xr:uid="{00000000-0005-0000-0000-000061070000}"/>
    <cellStyle name="Normal 2 20" xfId="1600" xr:uid="{00000000-0005-0000-0000-000062070000}"/>
    <cellStyle name="Normal 2 21" xfId="1601" xr:uid="{00000000-0005-0000-0000-000063070000}"/>
    <cellStyle name="Normal 2 22" xfId="1602" xr:uid="{00000000-0005-0000-0000-000064070000}"/>
    <cellStyle name="Normal 2 23" xfId="1603" xr:uid="{00000000-0005-0000-0000-000065070000}"/>
    <cellStyle name="Normal 2 24" xfId="1604" xr:uid="{00000000-0005-0000-0000-000066070000}"/>
    <cellStyle name="Normal 2 25" xfId="1605" xr:uid="{00000000-0005-0000-0000-000067070000}"/>
    <cellStyle name="Normal 2 26" xfId="1606" xr:uid="{00000000-0005-0000-0000-000068070000}"/>
    <cellStyle name="Normal 2 27" xfId="1607" xr:uid="{00000000-0005-0000-0000-000069070000}"/>
    <cellStyle name="Normal 2 28" xfId="1608" xr:uid="{00000000-0005-0000-0000-00006A070000}"/>
    <cellStyle name="Normal 2 29" xfId="1609" xr:uid="{00000000-0005-0000-0000-00006B070000}"/>
    <cellStyle name="Normal 2 3" xfId="1610" xr:uid="{00000000-0005-0000-0000-00006C070000}"/>
    <cellStyle name="Normal 2 3 10" xfId="1611" xr:uid="{00000000-0005-0000-0000-00006D070000}"/>
    <cellStyle name="Normal 2 3 11" xfId="1612" xr:uid="{00000000-0005-0000-0000-00006E070000}"/>
    <cellStyle name="Normal 2 3 12" xfId="1613" xr:uid="{00000000-0005-0000-0000-00006F070000}"/>
    <cellStyle name="Normal 2 3 13" xfId="1614" xr:uid="{00000000-0005-0000-0000-000070070000}"/>
    <cellStyle name="Normal 2 3 14" xfId="1615" xr:uid="{00000000-0005-0000-0000-000071070000}"/>
    <cellStyle name="Normal 2 3 15" xfId="1616" xr:uid="{00000000-0005-0000-0000-000072070000}"/>
    <cellStyle name="Normal 2 3 16" xfId="1617" xr:uid="{00000000-0005-0000-0000-000073070000}"/>
    <cellStyle name="Normal 2 3 17" xfId="1618" xr:uid="{00000000-0005-0000-0000-000074070000}"/>
    <cellStyle name="Normal 2 3 18" xfId="1619" xr:uid="{00000000-0005-0000-0000-000075070000}"/>
    <cellStyle name="Normal 2 3 19" xfId="1620" xr:uid="{00000000-0005-0000-0000-000076070000}"/>
    <cellStyle name="Normal 2 3 2" xfId="1621" xr:uid="{00000000-0005-0000-0000-000077070000}"/>
    <cellStyle name="Normal 2 3 2 2" xfId="1622" xr:uid="{00000000-0005-0000-0000-000078070000}"/>
    <cellStyle name="Normal 2 3 2 3" xfId="1623" xr:uid="{00000000-0005-0000-0000-000079070000}"/>
    <cellStyle name="Normal 2 3 2 4" xfId="1624" xr:uid="{00000000-0005-0000-0000-00007A070000}"/>
    <cellStyle name="Normal 2 3 2 5" xfId="1625" xr:uid="{00000000-0005-0000-0000-00007B070000}"/>
    <cellStyle name="Normal 2 3 2 6" xfId="1626" xr:uid="{00000000-0005-0000-0000-00007C070000}"/>
    <cellStyle name="Normal 2 3 2 7" xfId="1627" xr:uid="{00000000-0005-0000-0000-00007D070000}"/>
    <cellStyle name="Normal 2 3 20" xfId="1628" xr:uid="{00000000-0005-0000-0000-00007E070000}"/>
    <cellStyle name="Normal 2 3 21" xfId="1629" xr:uid="{00000000-0005-0000-0000-00007F070000}"/>
    <cellStyle name="Normal 2 3 22" xfId="1630" xr:uid="{00000000-0005-0000-0000-000080070000}"/>
    <cellStyle name="Normal 2 3 23" xfId="1631" xr:uid="{00000000-0005-0000-0000-000081070000}"/>
    <cellStyle name="Normal 2 3 24" xfId="1632" xr:uid="{00000000-0005-0000-0000-000082070000}"/>
    <cellStyle name="Normal 2 3 25" xfId="1633" xr:uid="{00000000-0005-0000-0000-000083070000}"/>
    <cellStyle name="Normal 2 3 26" xfId="1634" xr:uid="{00000000-0005-0000-0000-000084070000}"/>
    <cellStyle name="Normal 2 3 27" xfId="1635" xr:uid="{00000000-0005-0000-0000-000085070000}"/>
    <cellStyle name="Normal 2 3 3" xfId="1636" xr:uid="{00000000-0005-0000-0000-000086070000}"/>
    <cellStyle name="Normal 2 3 3 2" xfId="1637" xr:uid="{00000000-0005-0000-0000-000087070000}"/>
    <cellStyle name="Normal 2 3 3 3" xfId="1638" xr:uid="{00000000-0005-0000-0000-000088070000}"/>
    <cellStyle name="Normal 2 3 3 4" xfId="1639" xr:uid="{00000000-0005-0000-0000-000089070000}"/>
    <cellStyle name="Normal 2 3 3 5" xfId="1640" xr:uid="{00000000-0005-0000-0000-00008A070000}"/>
    <cellStyle name="Normal 2 3 3 6" xfId="1641" xr:uid="{00000000-0005-0000-0000-00008B070000}"/>
    <cellStyle name="Normal 2 3 4" xfId="1642" xr:uid="{00000000-0005-0000-0000-00008C070000}"/>
    <cellStyle name="Normal 2 3 5" xfId="1643" xr:uid="{00000000-0005-0000-0000-00008D070000}"/>
    <cellStyle name="Normal 2 3 6" xfId="1644" xr:uid="{00000000-0005-0000-0000-00008E070000}"/>
    <cellStyle name="Normal 2 3 7" xfId="1645" xr:uid="{00000000-0005-0000-0000-00008F070000}"/>
    <cellStyle name="Normal 2 3 8" xfId="1646" xr:uid="{00000000-0005-0000-0000-000090070000}"/>
    <cellStyle name="Normal 2 3 9" xfId="1647" xr:uid="{00000000-0005-0000-0000-000091070000}"/>
    <cellStyle name="Normal 2 30" xfId="1648" xr:uid="{00000000-0005-0000-0000-000092070000}"/>
    <cellStyle name="Normal 2 31" xfId="1649" xr:uid="{00000000-0005-0000-0000-000093070000}"/>
    <cellStyle name="Normal 2 32" xfId="1650" xr:uid="{00000000-0005-0000-0000-000094070000}"/>
    <cellStyle name="Normal 2 33" xfId="1651" xr:uid="{00000000-0005-0000-0000-000095070000}"/>
    <cellStyle name="Normal 2 34" xfId="1652" xr:uid="{00000000-0005-0000-0000-000096070000}"/>
    <cellStyle name="Normal 2 35" xfId="1653" xr:uid="{00000000-0005-0000-0000-000097070000}"/>
    <cellStyle name="Normal 2 36" xfId="1527" xr:uid="{00000000-0005-0000-0000-000098070000}"/>
    <cellStyle name="Normal 2 4" xfId="1654" xr:uid="{00000000-0005-0000-0000-000099070000}"/>
    <cellStyle name="Normal 2 4 2" xfId="1655" xr:uid="{00000000-0005-0000-0000-00009A070000}"/>
    <cellStyle name="Normal 2 4 2 2" xfId="1656" xr:uid="{00000000-0005-0000-0000-00009B070000}"/>
    <cellStyle name="Normal 2 4 2 3" xfId="1657" xr:uid="{00000000-0005-0000-0000-00009C070000}"/>
    <cellStyle name="Normal 2 4 2 4" xfId="1658" xr:uid="{00000000-0005-0000-0000-00009D070000}"/>
    <cellStyle name="Normal 2 4 2 5" xfId="1659" xr:uid="{00000000-0005-0000-0000-00009E070000}"/>
    <cellStyle name="Normal 2 4 2 6" xfId="1660" xr:uid="{00000000-0005-0000-0000-00009F070000}"/>
    <cellStyle name="Normal 2 4 3" xfId="1661" xr:uid="{00000000-0005-0000-0000-0000A0070000}"/>
    <cellStyle name="Normal 2 4 3 2" xfId="1662" xr:uid="{00000000-0005-0000-0000-0000A1070000}"/>
    <cellStyle name="Normal 2 4 3 3" xfId="1663" xr:uid="{00000000-0005-0000-0000-0000A2070000}"/>
    <cellStyle name="Normal 2 4 3 4" xfId="1664" xr:uid="{00000000-0005-0000-0000-0000A3070000}"/>
    <cellStyle name="Normal 2 4 3 5" xfId="1665" xr:uid="{00000000-0005-0000-0000-0000A4070000}"/>
    <cellStyle name="Normal 2 4 3 6" xfId="1666" xr:uid="{00000000-0005-0000-0000-0000A5070000}"/>
    <cellStyle name="Normal 2 4 4" xfId="1667" xr:uid="{00000000-0005-0000-0000-0000A6070000}"/>
    <cellStyle name="Normal 2 4 5" xfId="1668" xr:uid="{00000000-0005-0000-0000-0000A7070000}"/>
    <cellStyle name="Normal 2 4 6" xfId="1669" xr:uid="{00000000-0005-0000-0000-0000A8070000}"/>
    <cellStyle name="Normal 2 5" xfId="1670" xr:uid="{00000000-0005-0000-0000-0000A9070000}"/>
    <cellStyle name="Normal 2 5 2" xfId="1671" xr:uid="{00000000-0005-0000-0000-0000AA070000}"/>
    <cellStyle name="Normal 2 5 2 2" xfId="1672" xr:uid="{00000000-0005-0000-0000-0000AB070000}"/>
    <cellStyle name="Normal 2 5 2 3" xfId="1673" xr:uid="{00000000-0005-0000-0000-0000AC070000}"/>
    <cellStyle name="Normal 2 5 2 4" xfId="1674" xr:uid="{00000000-0005-0000-0000-0000AD070000}"/>
    <cellStyle name="Normal 2 5 2 5" xfId="1675" xr:uid="{00000000-0005-0000-0000-0000AE070000}"/>
    <cellStyle name="Normal 2 5 2 6" xfId="1676" xr:uid="{00000000-0005-0000-0000-0000AF070000}"/>
    <cellStyle name="Normal 2 5 3" xfId="1677" xr:uid="{00000000-0005-0000-0000-0000B0070000}"/>
    <cellStyle name="Normal 2 5 3 2" xfId="1678" xr:uid="{00000000-0005-0000-0000-0000B1070000}"/>
    <cellStyle name="Normal 2 5 3 3" xfId="1679" xr:uid="{00000000-0005-0000-0000-0000B2070000}"/>
    <cellStyle name="Normal 2 5 3 4" xfId="1680" xr:uid="{00000000-0005-0000-0000-0000B3070000}"/>
    <cellStyle name="Normal 2 5 3 5" xfId="1681" xr:uid="{00000000-0005-0000-0000-0000B4070000}"/>
    <cellStyle name="Normal 2 5 3 6" xfId="1682" xr:uid="{00000000-0005-0000-0000-0000B5070000}"/>
    <cellStyle name="Normal 2 5 4" xfId="1683" xr:uid="{00000000-0005-0000-0000-0000B6070000}"/>
    <cellStyle name="Normal 2 5 5" xfId="1684" xr:uid="{00000000-0005-0000-0000-0000B7070000}"/>
    <cellStyle name="Normal 2 5 6" xfId="1685" xr:uid="{00000000-0005-0000-0000-0000B8070000}"/>
    <cellStyle name="Normal 2 6" xfId="1686" xr:uid="{00000000-0005-0000-0000-0000B9070000}"/>
    <cellStyle name="Normal 2 6 2" xfId="1687" xr:uid="{00000000-0005-0000-0000-0000BA070000}"/>
    <cellStyle name="Normal 2 6 2 2" xfId="1688" xr:uid="{00000000-0005-0000-0000-0000BB070000}"/>
    <cellStyle name="Normal 2 6 2 3" xfId="1689" xr:uid="{00000000-0005-0000-0000-0000BC070000}"/>
    <cellStyle name="Normal 2 6 2 4" xfId="1690" xr:uid="{00000000-0005-0000-0000-0000BD070000}"/>
    <cellStyle name="Normal 2 6 2 5" xfId="1691" xr:uid="{00000000-0005-0000-0000-0000BE070000}"/>
    <cellStyle name="Normal 2 6 2 6" xfId="1692" xr:uid="{00000000-0005-0000-0000-0000BF070000}"/>
    <cellStyle name="Normal 2 6 3" xfId="1693" xr:uid="{00000000-0005-0000-0000-0000C0070000}"/>
    <cellStyle name="Normal 2 6 3 2" xfId="1694" xr:uid="{00000000-0005-0000-0000-0000C1070000}"/>
    <cellStyle name="Normal 2 6 3 3" xfId="1695" xr:uid="{00000000-0005-0000-0000-0000C2070000}"/>
    <cellStyle name="Normal 2 6 3 4" xfId="1696" xr:uid="{00000000-0005-0000-0000-0000C3070000}"/>
    <cellStyle name="Normal 2 6 4" xfId="1697" xr:uid="{00000000-0005-0000-0000-0000C4070000}"/>
    <cellStyle name="Normal 2 6 5" xfId="1698" xr:uid="{00000000-0005-0000-0000-0000C5070000}"/>
    <cellStyle name="Normal 2 6 6" xfId="1699" xr:uid="{00000000-0005-0000-0000-0000C6070000}"/>
    <cellStyle name="Normal 2 7" xfId="1700" xr:uid="{00000000-0005-0000-0000-0000C7070000}"/>
    <cellStyle name="Normal 2 8" xfId="1701" xr:uid="{00000000-0005-0000-0000-0000C8070000}"/>
    <cellStyle name="Normal 2 9" xfId="1702" xr:uid="{00000000-0005-0000-0000-0000C9070000}"/>
    <cellStyle name="Normal 2_348" xfId="1703" xr:uid="{00000000-0005-0000-0000-0000CA070000}"/>
    <cellStyle name="Normal 20" xfId="1704" xr:uid="{00000000-0005-0000-0000-0000CB070000}"/>
    <cellStyle name="Normal 21" xfId="2515" xr:uid="{00000000-0005-0000-0000-0000CC070000}"/>
    <cellStyle name="Normal 3" xfId="1705" xr:uid="{00000000-0005-0000-0000-0000CD070000}"/>
    <cellStyle name="Normal 3 10" xfId="1706" xr:uid="{00000000-0005-0000-0000-0000CE070000}"/>
    <cellStyle name="Normal 3 11" xfId="1707" xr:uid="{00000000-0005-0000-0000-0000CF070000}"/>
    <cellStyle name="Normal 3 2" xfId="1708" xr:uid="{00000000-0005-0000-0000-0000D0070000}"/>
    <cellStyle name="Normal 3 2 2" xfId="1709" xr:uid="{00000000-0005-0000-0000-0000D1070000}"/>
    <cellStyle name="Normal 3 2 2 2" xfId="1710" xr:uid="{00000000-0005-0000-0000-0000D2070000}"/>
    <cellStyle name="Normal 3 2 2 2 2" xfId="1711" xr:uid="{00000000-0005-0000-0000-0000D3070000}"/>
    <cellStyle name="Normal 3 2 2 2 3" xfId="2517" xr:uid="{00000000-0005-0000-0000-0000D4070000}"/>
    <cellStyle name="Normal 3 2 2 3" xfId="1712" xr:uid="{00000000-0005-0000-0000-0000D5070000}"/>
    <cellStyle name="Normal 3 2 3" xfId="1713" xr:uid="{00000000-0005-0000-0000-0000D6070000}"/>
    <cellStyle name="Normal 3 2 3 2" xfId="1714" xr:uid="{00000000-0005-0000-0000-0000D7070000}"/>
    <cellStyle name="Normal 3 2 4" xfId="1715" xr:uid="{00000000-0005-0000-0000-0000D8070000}"/>
    <cellStyle name="Normal 3 2 4 2" xfId="1716" xr:uid="{00000000-0005-0000-0000-0000D9070000}"/>
    <cellStyle name="Normal 3 2 5" xfId="1717" xr:uid="{00000000-0005-0000-0000-0000DA070000}"/>
    <cellStyle name="Normal 3 2 6" xfId="1718" xr:uid="{00000000-0005-0000-0000-0000DB070000}"/>
    <cellStyle name="Normal 3 2 7" xfId="1719" xr:uid="{00000000-0005-0000-0000-0000DC070000}"/>
    <cellStyle name="Normal 3 2 8" xfId="1720" xr:uid="{00000000-0005-0000-0000-0000DD070000}"/>
    <cellStyle name="Normal 3 2 9" xfId="2516" xr:uid="{00000000-0005-0000-0000-0000DE070000}"/>
    <cellStyle name="Normal 3 3" xfId="1721" xr:uid="{00000000-0005-0000-0000-0000DF070000}"/>
    <cellStyle name="Normal 3 3 2" xfId="1722" xr:uid="{00000000-0005-0000-0000-0000E0070000}"/>
    <cellStyle name="Normal 3 3 2 2" xfId="1723" xr:uid="{00000000-0005-0000-0000-0000E1070000}"/>
    <cellStyle name="Normal 3 3 3" xfId="1724" xr:uid="{00000000-0005-0000-0000-0000E2070000}"/>
    <cellStyle name="Normal 3 3 4" xfId="1725" xr:uid="{00000000-0005-0000-0000-0000E3070000}"/>
    <cellStyle name="Normal 3 3 5" xfId="1726" xr:uid="{00000000-0005-0000-0000-0000E4070000}"/>
    <cellStyle name="Normal 3 3 6" xfId="1727" xr:uid="{00000000-0005-0000-0000-0000E5070000}"/>
    <cellStyle name="Normal 3 3 7" xfId="1728" xr:uid="{00000000-0005-0000-0000-0000E6070000}"/>
    <cellStyle name="Normal 3 4" xfId="1729" xr:uid="{00000000-0005-0000-0000-0000E7070000}"/>
    <cellStyle name="Normal 3 4 2" xfId="1730" xr:uid="{00000000-0005-0000-0000-0000E8070000}"/>
    <cellStyle name="Normal 3 4 3" xfId="1731" xr:uid="{00000000-0005-0000-0000-0000E9070000}"/>
    <cellStyle name="Normal 3 4 4" xfId="1732" xr:uid="{00000000-0005-0000-0000-0000EA070000}"/>
    <cellStyle name="Normal 3 4 5" xfId="1733" xr:uid="{00000000-0005-0000-0000-0000EB070000}"/>
    <cellStyle name="Normal 3 5" xfId="1734" xr:uid="{00000000-0005-0000-0000-0000EC070000}"/>
    <cellStyle name="Normal 3 5 2" xfId="1735" xr:uid="{00000000-0005-0000-0000-0000ED070000}"/>
    <cellStyle name="Normal 3 5 3" xfId="1736" xr:uid="{00000000-0005-0000-0000-0000EE070000}"/>
    <cellStyle name="Normal 3 5 4" xfId="1737" xr:uid="{00000000-0005-0000-0000-0000EF070000}"/>
    <cellStyle name="Normal 3 5 5" xfId="1738" xr:uid="{00000000-0005-0000-0000-0000F0070000}"/>
    <cellStyle name="Normal 3 6" xfId="1739" xr:uid="{00000000-0005-0000-0000-0000F1070000}"/>
    <cellStyle name="Normal 3 6 2" xfId="1740" xr:uid="{00000000-0005-0000-0000-0000F2070000}"/>
    <cellStyle name="Normal 3 6 3" xfId="1741" xr:uid="{00000000-0005-0000-0000-0000F3070000}"/>
    <cellStyle name="Normal 3 6 4" xfId="1742" xr:uid="{00000000-0005-0000-0000-0000F4070000}"/>
    <cellStyle name="Normal 3 7" xfId="1743" xr:uid="{00000000-0005-0000-0000-0000F5070000}"/>
    <cellStyle name="Normal 3 8" xfId="1744" xr:uid="{00000000-0005-0000-0000-0000F6070000}"/>
    <cellStyle name="Normal 3 9" xfId="1745" xr:uid="{00000000-0005-0000-0000-0000F7070000}"/>
    <cellStyle name="Normal 3_348" xfId="1746" xr:uid="{00000000-0005-0000-0000-0000F8070000}"/>
    <cellStyle name="Normal 32" xfId="1747" xr:uid="{00000000-0005-0000-0000-0000F9070000}"/>
    <cellStyle name="Normal 32 2" xfId="1748" xr:uid="{00000000-0005-0000-0000-0000FA070000}"/>
    <cellStyle name="Normal 32 3" xfId="1749" xr:uid="{00000000-0005-0000-0000-0000FB070000}"/>
    <cellStyle name="Normal 32 4" xfId="1750" xr:uid="{00000000-0005-0000-0000-0000FC070000}"/>
    <cellStyle name="Normal 38" xfId="1751" xr:uid="{00000000-0005-0000-0000-0000FD070000}"/>
    <cellStyle name="Normal 38 2" xfId="1752" xr:uid="{00000000-0005-0000-0000-0000FE070000}"/>
    <cellStyle name="Normal 38 3" xfId="1753" xr:uid="{00000000-0005-0000-0000-0000FF070000}"/>
    <cellStyle name="Normal 38 4" xfId="1754" xr:uid="{00000000-0005-0000-0000-000000080000}"/>
    <cellStyle name="Normal 4" xfId="1755" xr:uid="{00000000-0005-0000-0000-000001080000}"/>
    <cellStyle name="Normal 4 10" xfId="1756" xr:uid="{00000000-0005-0000-0000-000002080000}"/>
    <cellStyle name="Normal 4 11" xfId="1757" xr:uid="{00000000-0005-0000-0000-000003080000}"/>
    <cellStyle name="Normal 4 12" xfId="1758" xr:uid="{00000000-0005-0000-0000-000004080000}"/>
    <cellStyle name="Normal 4 2" xfId="1759" xr:uid="{00000000-0005-0000-0000-000005080000}"/>
    <cellStyle name="Normal 4 2 2" xfId="1760" xr:uid="{00000000-0005-0000-0000-000006080000}"/>
    <cellStyle name="Normal 4 2 2 2" xfId="1761" xr:uid="{00000000-0005-0000-0000-000007080000}"/>
    <cellStyle name="Normal 4 2 2 2 2" xfId="1762" xr:uid="{00000000-0005-0000-0000-000008080000}"/>
    <cellStyle name="Normal 4 2 2 2 2 2" xfId="1763" xr:uid="{00000000-0005-0000-0000-000009080000}"/>
    <cellStyle name="Normal 4 2 2 2 3" xfId="1764" xr:uid="{00000000-0005-0000-0000-00000A080000}"/>
    <cellStyle name="Normal 4 2 2 3" xfId="1765" xr:uid="{00000000-0005-0000-0000-00000B080000}"/>
    <cellStyle name="Normal 4 2 2 3 2" xfId="1766" xr:uid="{00000000-0005-0000-0000-00000C080000}"/>
    <cellStyle name="Normal 4 2 2 4" xfId="1767" xr:uid="{00000000-0005-0000-0000-00000D080000}"/>
    <cellStyle name="Normal 4 2 2 4 2" xfId="1768" xr:uid="{00000000-0005-0000-0000-00000E080000}"/>
    <cellStyle name="Normal 4 2 2 5" xfId="1769" xr:uid="{00000000-0005-0000-0000-00000F080000}"/>
    <cellStyle name="Normal 4 2 3" xfId="1770" xr:uid="{00000000-0005-0000-0000-000010080000}"/>
    <cellStyle name="Normal 4 2 3 2" xfId="1771" xr:uid="{00000000-0005-0000-0000-000011080000}"/>
    <cellStyle name="Normal 4 2 3 2 2" xfId="1772" xr:uid="{00000000-0005-0000-0000-000012080000}"/>
    <cellStyle name="Normal 4 2 3 3" xfId="1773" xr:uid="{00000000-0005-0000-0000-000013080000}"/>
    <cellStyle name="Normal 4 2 4" xfId="1774" xr:uid="{00000000-0005-0000-0000-000014080000}"/>
    <cellStyle name="Normal 4 2 4 2" xfId="1775" xr:uid="{00000000-0005-0000-0000-000015080000}"/>
    <cellStyle name="Normal 4 2 5" xfId="1776" xr:uid="{00000000-0005-0000-0000-000016080000}"/>
    <cellStyle name="Normal 4 2 5 2" xfId="1777" xr:uid="{00000000-0005-0000-0000-000017080000}"/>
    <cellStyle name="Normal 4 2 6" xfId="1778" xr:uid="{00000000-0005-0000-0000-000018080000}"/>
    <cellStyle name="Normal 4 2 7" xfId="2470" xr:uid="{00000000-0005-0000-0000-000019080000}"/>
    <cellStyle name="Normal 4 3" xfId="1779" xr:uid="{00000000-0005-0000-0000-00001A080000}"/>
    <cellStyle name="Normal 4 3 2" xfId="1780" xr:uid="{00000000-0005-0000-0000-00001B080000}"/>
    <cellStyle name="Normal 4 3 2 2" xfId="1781" xr:uid="{00000000-0005-0000-0000-00001C080000}"/>
    <cellStyle name="Normal 4 3 2 2 2" xfId="1782" xr:uid="{00000000-0005-0000-0000-00001D080000}"/>
    <cellStyle name="Normal 4 3 2 2 2 2" xfId="1783" xr:uid="{00000000-0005-0000-0000-00001E080000}"/>
    <cellStyle name="Normal 4 3 2 2 3" xfId="1784" xr:uid="{00000000-0005-0000-0000-00001F080000}"/>
    <cellStyle name="Normal 4 3 2 3" xfId="1785" xr:uid="{00000000-0005-0000-0000-000020080000}"/>
    <cellStyle name="Normal 4 3 2 3 2" xfId="1786" xr:uid="{00000000-0005-0000-0000-000021080000}"/>
    <cellStyle name="Normal 4 3 2 4" xfId="1787" xr:uid="{00000000-0005-0000-0000-000022080000}"/>
    <cellStyle name="Normal 4 3 2 4 2" xfId="1788" xr:uid="{00000000-0005-0000-0000-000023080000}"/>
    <cellStyle name="Normal 4 3 2 5" xfId="1789" xr:uid="{00000000-0005-0000-0000-000024080000}"/>
    <cellStyle name="Normal 4 3 3" xfId="1790" xr:uid="{00000000-0005-0000-0000-000025080000}"/>
    <cellStyle name="Normal 4 3 3 2" xfId="1791" xr:uid="{00000000-0005-0000-0000-000026080000}"/>
    <cellStyle name="Normal 4 3 3 2 2" xfId="1792" xr:uid="{00000000-0005-0000-0000-000027080000}"/>
    <cellStyle name="Normal 4 3 3 3" xfId="1793" xr:uid="{00000000-0005-0000-0000-000028080000}"/>
    <cellStyle name="Normal 4 3 4" xfId="1794" xr:uid="{00000000-0005-0000-0000-000029080000}"/>
    <cellStyle name="Normal 4 3 4 2" xfId="1795" xr:uid="{00000000-0005-0000-0000-00002A080000}"/>
    <cellStyle name="Normal 4 3 5" xfId="1796" xr:uid="{00000000-0005-0000-0000-00002B080000}"/>
    <cellStyle name="Normal 4 3 5 2" xfId="1797" xr:uid="{00000000-0005-0000-0000-00002C080000}"/>
    <cellStyle name="Normal 4 3 6" xfId="1798" xr:uid="{00000000-0005-0000-0000-00002D080000}"/>
    <cellStyle name="Normal 4 4" xfId="1799" xr:uid="{00000000-0005-0000-0000-00002E080000}"/>
    <cellStyle name="Normal 4 4 2" xfId="1800" xr:uid="{00000000-0005-0000-0000-00002F080000}"/>
    <cellStyle name="Normal 4 4 2 2" xfId="1801" xr:uid="{00000000-0005-0000-0000-000030080000}"/>
    <cellStyle name="Normal 4 4 2 3" xfId="1802" xr:uid="{00000000-0005-0000-0000-000031080000}"/>
    <cellStyle name="Normal 4 4 2 4" xfId="1803" xr:uid="{00000000-0005-0000-0000-000032080000}"/>
    <cellStyle name="Normal 4 4 3" xfId="1804" xr:uid="{00000000-0005-0000-0000-000033080000}"/>
    <cellStyle name="Normal 4 4 3 2" xfId="1805" xr:uid="{00000000-0005-0000-0000-000034080000}"/>
    <cellStyle name="Normal 4 4 3 3" xfId="1806" xr:uid="{00000000-0005-0000-0000-000035080000}"/>
    <cellStyle name="Normal 4 4 3 4" xfId="1807" xr:uid="{00000000-0005-0000-0000-000036080000}"/>
    <cellStyle name="Normal 4 4 4" xfId="1808" xr:uid="{00000000-0005-0000-0000-000037080000}"/>
    <cellStyle name="Normal 4 4 5" xfId="1809" xr:uid="{00000000-0005-0000-0000-000038080000}"/>
    <cellStyle name="Normal 4 4 6" xfId="1810" xr:uid="{00000000-0005-0000-0000-000039080000}"/>
    <cellStyle name="Normal 4 5" xfId="1811" xr:uid="{00000000-0005-0000-0000-00003A080000}"/>
    <cellStyle name="Normal 4 5 2" xfId="1812" xr:uid="{00000000-0005-0000-0000-00003B080000}"/>
    <cellStyle name="Normal 4 5 3" xfId="1813" xr:uid="{00000000-0005-0000-0000-00003C080000}"/>
    <cellStyle name="Normal 4 5 4" xfId="1814" xr:uid="{00000000-0005-0000-0000-00003D080000}"/>
    <cellStyle name="Normal 4 6" xfId="1815" xr:uid="{00000000-0005-0000-0000-00003E080000}"/>
    <cellStyle name="Normal 4 6 2" xfId="1816" xr:uid="{00000000-0005-0000-0000-00003F080000}"/>
    <cellStyle name="Normal 4 6 3" xfId="1817" xr:uid="{00000000-0005-0000-0000-000040080000}"/>
    <cellStyle name="Normal 4 6 4" xfId="1818" xr:uid="{00000000-0005-0000-0000-000041080000}"/>
    <cellStyle name="Normal 4 7" xfId="1819" xr:uid="{00000000-0005-0000-0000-000042080000}"/>
    <cellStyle name="Normal 4 7 2" xfId="1820" xr:uid="{00000000-0005-0000-0000-000043080000}"/>
    <cellStyle name="Normal 4 7 3" xfId="1821" xr:uid="{00000000-0005-0000-0000-000044080000}"/>
    <cellStyle name="Normal 4 7 4" xfId="1822" xr:uid="{00000000-0005-0000-0000-000045080000}"/>
    <cellStyle name="Normal 4 8" xfId="1823" xr:uid="{00000000-0005-0000-0000-000046080000}"/>
    <cellStyle name="Normal 4 9" xfId="1824" xr:uid="{00000000-0005-0000-0000-000047080000}"/>
    <cellStyle name="Normal 4_348" xfId="1825" xr:uid="{00000000-0005-0000-0000-000048080000}"/>
    <cellStyle name="Normal 5" xfId="1826" xr:uid="{00000000-0005-0000-0000-000049080000}"/>
    <cellStyle name="Normal 5 10" xfId="1827" xr:uid="{00000000-0005-0000-0000-00004A080000}"/>
    <cellStyle name="Normal 5 10 2" xfId="1828" xr:uid="{00000000-0005-0000-0000-00004B080000}"/>
    <cellStyle name="Normal 5 10 3" xfId="1829" xr:uid="{00000000-0005-0000-0000-00004C080000}"/>
    <cellStyle name="Normal 5 10 4" xfId="1830" xr:uid="{00000000-0005-0000-0000-00004D080000}"/>
    <cellStyle name="Normal 5 11" xfId="1831" xr:uid="{00000000-0005-0000-0000-00004E080000}"/>
    <cellStyle name="Normal 5 11 2" xfId="1832" xr:uid="{00000000-0005-0000-0000-00004F080000}"/>
    <cellStyle name="Normal 5 11 3" xfId="1833" xr:uid="{00000000-0005-0000-0000-000050080000}"/>
    <cellStyle name="Normal 5 11 4" xfId="1834" xr:uid="{00000000-0005-0000-0000-000051080000}"/>
    <cellStyle name="Normal 5 12" xfId="1835" xr:uid="{00000000-0005-0000-0000-000052080000}"/>
    <cellStyle name="Normal 5 12 2" xfId="1836" xr:uid="{00000000-0005-0000-0000-000053080000}"/>
    <cellStyle name="Normal 5 12 3" xfId="1837" xr:uid="{00000000-0005-0000-0000-000054080000}"/>
    <cellStyle name="Normal 5 12 4" xfId="1838" xr:uid="{00000000-0005-0000-0000-000055080000}"/>
    <cellStyle name="Normal 5 13" xfId="1839" xr:uid="{00000000-0005-0000-0000-000056080000}"/>
    <cellStyle name="Normal 5 13 2" xfId="1840" xr:uid="{00000000-0005-0000-0000-000057080000}"/>
    <cellStyle name="Normal 5 13 3" xfId="1841" xr:uid="{00000000-0005-0000-0000-000058080000}"/>
    <cellStyle name="Normal 5 13 4" xfId="1842" xr:uid="{00000000-0005-0000-0000-000059080000}"/>
    <cellStyle name="Normal 5 14" xfId="1843" xr:uid="{00000000-0005-0000-0000-00005A080000}"/>
    <cellStyle name="Normal 5 14 2" xfId="1844" xr:uid="{00000000-0005-0000-0000-00005B080000}"/>
    <cellStyle name="Normal 5 14 3" xfId="1845" xr:uid="{00000000-0005-0000-0000-00005C080000}"/>
    <cellStyle name="Normal 5 14 4" xfId="1846" xr:uid="{00000000-0005-0000-0000-00005D080000}"/>
    <cellStyle name="Normal 5 15" xfId="1847" xr:uid="{00000000-0005-0000-0000-00005E080000}"/>
    <cellStyle name="Normal 5 15 2" xfId="1848" xr:uid="{00000000-0005-0000-0000-00005F080000}"/>
    <cellStyle name="Normal 5 15 3" xfId="1849" xr:uid="{00000000-0005-0000-0000-000060080000}"/>
    <cellStyle name="Normal 5 15 4" xfId="1850" xr:uid="{00000000-0005-0000-0000-000061080000}"/>
    <cellStyle name="Normal 5 16" xfId="1851" xr:uid="{00000000-0005-0000-0000-000062080000}"/>
    <cellStyle name="Normal 5 16 2" xfId="1852" xr:uid="{00000000-0005-0000-0000-000063080000}"/>
    <cellStyle name="Normal 5 16 3" xfId="1853" xr:uid="{00000000-0005-0000-0000-000064080000}"/>
    <cellStyle name="Normal 5 16 4" xfId="1854" xr:uid="{00000000-0005-0000-0000-000065080000}"/>
    <cellStyle name="Normal 5 17" xfId="1855" xr:uid="{00000000-0005-0000-0000-000066080000}"/>
    <cellStyle name="Normal 5 17 2" xfId="1856" xr:uid="{00000000-0005-0000-0000-000067080000}"/>
    <cellStyle name="Normal 5 17 3" xfId="1857" xr:uid="{00000000-0005-0000-0000-000068080000}"/>
    <cellStyle name="Normal 5 17 4" xfId="1858" xr:uid="{00000000-0005-0000-0000-000069080000}"/>
    <cellStyle name="Normal 5 18" xfId="1859" xr:uid="{00000000-0005-0000-0000-00006A080000}"/>
    <cellStyle name="Normal 5 18 2" xfId="1860" xr:uid="{00000000-0005-0000-0000-00006B080000}"/>
    <cellStyle name="Normal 5 18 3" xfId="1861" xr:uid="{00000000-0005-0000-0000-00006C080000}"/>
    <cellStyle name="Normal 5 18 4" xfId="1862" xr:uid="{00000000-0005-0000-0000-00006D080000}"/>
    <cellStyle name="Normal 5 19" xfId="1863" xr:uid="{00000000-0005-0000-0000-00006E080000}"/>
    <cellStyle name="Normal 5 19 2" xfId="1864" xr:uid="{00000000-0005-0000-0000-00006F080000}"/>
    <cellStyle name="Normal 5 19 3" xfId="1865" xr:uid="{00000000-0005-0000-0000-000070080000}"/>
    <cellStyle name="Normal 5 19 4" xfId="1866" xr:uid="{00000000-0005-0000-0000-000071080000}"/>
    <cellStyle name="Normal 5 2" xfId="1867" xr:uid="{00000000-0005-0000-0000-000072080000}"/>
    <cellStyle name="Normal 5 2 2" xfId="1868" xr:uid="{00000000-0005-0000-0000-000073080000}"/>
    <cellStyle name="Normal 5 2 2 2" xfId="1869" xr:uid="{00000000-0005-0000-0000-000074080000}"/>
    <cellStyle name="Normal 5 2 2 2 2" xfId="1870" xr:uid="{00000000-0005-0000-0000-000075080000}"/>
    <cellStyle name="Normal 5 2 2 2 2 2" xfId="1871" xr:uid="{00000000-0005-0000-0000-000076080000}"/>
    <cellStyle name="Normal 5 2 2 2 3" xfId="1872" xr:uid="{00000000-0005-0000-0000-000077080000}"/>
    <cellStyle name="Normal 5 2 2 3" xfId="1873" xr:uid="{00000000-0005-0000-0000-000078080000}"/>
    <cellStyle name="Normal 5 2 2 3 2" xfId="1874" xr:uid="{00000000-0005-0000-0000-000079080000}"/>
    <cellStyle name="Normal 5 2 2 4" xfId="1875" xr:uid="{00000000-0005-0000-0000-00007A080000}"/>
    <cellStyle name="Normal 5 2 2 4 2" xfId="1876" xr:uid="{00000000-0005-0000-0000-00007B080000}"/>
    <cellStyle name="Normal 5 2 2 5" xfId="1877" xr:uid="{00000000-0005-0000-0000-00007C080000}"/>
    <cellStyle name="Normal 5 2 3" xfId="1878" xr:uid="{00000000-0005-0000-0000-00007D080000}"/>
    <cellStyle name="Normal 5 2 3 2" xfId="1879" xr:uid="{00000000-0005-0000-0000-00007E080000}"/>
    <cellStyle name="Normal 5 2 3 2 2" xfId="1880" xr:uid="{00000000-0005-0000-0000-00007F080000}"/>
    <cellStyle name="Normal 5 2 3 3" xfId="1881" xr:uid="{00000000-0005-0000-0000-000080080000}"/>
    <cellStyle name="Normal 5 2 4" xfId="1882" xr:uid="{00000000-0005-0000-0000-000081080000}"/>
    <cellStyle name="Normal 5 2 4 2" xfId="1883" xr:uid="{00000000-0005-0000-0000-000082080000}"/>
    <cellStyle name="Normal 5 2 5" xfId="1884" xr:uid="{00000000-0005-0000-0000-000083080000}"/>
    <cellStyle name="Normal 5 2 5 2" xfId="1885" xr:uid="{00000000-0005-0000-0000-000084080000}"/>
    <cellStyle name="Normal 5 2 6" xfId="1886" xr:uid="{00000000-0005-0000-0000-000085080000}"/>
    <cellStyle name="Normal 5 20" xfId="1887" xr:uid="{00000000-0005-0000-0000-000086080000}"/>
    <cellStyle name="Normal 5 20 2" xfId="1888" xr:uid="{00000000-0005-0000-0000-000087080000}"/>
    <cellStyle name="Normal 5 20 3" xfId="1889" xr:uid="{00000000-0005-0000-0000-000088080000}"/>
    <cellStyle name="Normal 5 20 4" xfId="1890" xr:uid="{00000000-0005-0000-0000-000089080000}"/>
    <cellStyle name="Normal 5 21" xfId="1891" xr:uid="{00000000-0005-0000-0000-00008A080000}"/>
    <cellStyle name="Normal 5 21 2" xfId="1892" xr:uid="{00000000-0005-0000-0000-00008B080000}"/>
    <cellStyle name="Normal 5 21 3" xfId="1893" xr:uid="{00000000-0005-0000-0000-00008C080000}"/>
    <cellStyle name="Normal 5 21 4" xfId="1894" xr:uid="{00000000-0005-0000-0000-00008D080000}"/>
    <cellStyle name="Normal 5 22" xfId="1895" xr:uid="{00000000-0005-0000-0000-00008E080000}"/>
    <cellStyle name="Normal 5 22 2" xfId="1896" xr:uid="{00000000-0005-0000-0000-00008F080000}"/>
    <cellStyle name="Normal 5 22 3" xfId="1897" xr:uid="{00000000-0005-0000-0000-000090080000}"/>
    <cellStyle name="Normal 5 22 4" xfId="1898" xr:uid="{00000000-0005-0000-0000-000091080000}"/>
    <cellStyle name="Normal 5 23" xfId="1899" xr:uid="{00000000-0005-0000-0000-000092080000}"/>
    <cellStyle name="Normal 5 23 2" xfId="1900" xr:uid="{00000000-0005-0000-0000-000093080000}"/>
    <cellStyle name="Normal 5 23 3" xfId="1901" xr:uid="{00000000-0005-0000-0000-000094080000}"/>
    <cellStyle name="Normal 5 23 4" xfId="1902" xr:uid="{00000000-0005-0000-0000-000095080000}"/>
    <cellStyle name="Normal 5 24" xfId="1903" xr:uid="{00000000-0005-0000-0000-000096080000}"/>
    <cellStyle name="Normal 5 24 2" xfId="1904" xr:uid="{00000000-0005-0000-0000-000097080000}"/>
    <cellStyle name="Normal 5 24 3" xfId="1905" xr:uid="{00000000-0005-0000-0000-000098080000}"/>
    <cellStyle name="Normal 5 24 4" xfId="1906" xr:uid="{00000000-0005-0000-0000-000099080000}"/>
    <cellStyle name="Normal 5 25" xfId="1907" xr:uid="{00000000-0005-0000-0000-00009A080000}"/>
    <cellStyle name="Normal 5 25 2" xfId="1908" xr:uid="{00000000-0005-0000-0000-00009B080000}"/>
    <cellStyle name="Normal 5 25 3" xfId="1909" xr:uid="{00000000-0005-0000-0000-00009C080000}"/>
    <cellStyle name="Normal 5 25 4" xfId="1910" xr:uid="{00000000-0005-0000-0000-00009D080000}"/>
    <cellStyle name="Normal 5 26" xfId="1911" xr:uid="{00000000-0005-0000-0000-00009E080000}"/>
    <cellStyle name="Normal 5 27" xfId="1912" xr:uid="{00000000-0005-0000-0000-00009F080000}"/>
    <cellStyle name="Normal 5 27 2" xfId="1913" xr:uid="{00000000-0005-0000-0000-0000A0080000}"/>
    <cellStyle name="Normal 5 27 3" xfId="1914" xr:uid="{00000000-0005-0000-0000-0000A1080000}"/>
    <cellStyle name="Normal 5 27 4" xfId="1915" xr:uid="{00000000-0005-0000-0000-0000A2080000}"/>
    <cellStyle name="Normal 5 28" xfId="1916" xr:uid="{00000000-0005-0000-0000-0000A3080000}"/>
    <cellStyle name="Normal 5 29" xfId="1917" xr:uid="{00000000-0005-0000-0000-0000A4080000}"/>
    <cellStyle name="Normal 5 3" xfId="1918" xr:uid="{00000000-0005-0000-0000-0000A5080000}"/>
    <cellStyle name="Normal 5 3 2" xfId="1919" xr:uid="{00000000-0005-0000-0000-0000A6080000}"/>
    <cellStyle name="Normal 5 3 3" xfId="1920" xr:uid="{00000000-0005-0000-0000-0000A7080000}"/>
    <cellStyle name="Normal 5 3 4" xfId="1921" xr:uid="{00000000-0005-0000-0000-0000A8080000}"/>
    <cellStyle name="Normal 5 3 5" xfId="1922" xr:uid="{00000000-0005-0000-0000-0000A9080000}"/>
    <cellStyle name="Normal 5 3 6" xfId="1923" xr:uid="{00000000-0005-0000-0000-0000AA080000}"/>
    <cellStyle name="Normal 5 30" xfId="1924" xr:uid="{00000000-0005-0000-0000-0000AB080000}"/>
    <cellStyle name="Normal 5 31" xfId="1925" xr:uid="{00000000-0005-0000-0000-0000AC080000}"/>
    <cellStyle name="Normal 5 32" xfId="1926" xr:uid="{00000000-0005-0000-0000-0000AD080000}"/>
    <cellStyle name="Normal 5 33" xfId="2469" xr:uid="{00000000-0005-0000-0000-0000AE080000}"/>
    <cellStyle name="Normal 5 4" xfId="1927" xr:uid="{00000000-0005-0000-0000-0000AF080000}"/>
    <cellStyle name="Normal 5 4 2" xfId="1928" xr:uid="{00000000-0005-0000-0000-0000B0080000}"/>
    <cellStyle name="Normal 5 4 3" xfId="1929" xr:uid="{00000000-0005-0000-0000-0000B1080000}"/>
    <cellStyle name="Normal 5 4 4" xfId="1930" xr:uid="{00000000-0005-0000-0000-0000B2080000}"/>
    <cellStyle name="Normal 5 5" xfId="1931" xr:uid="{00000000-0005-0000-0000-0000B3080000}"/>
    <cellStyle name="Normal 5 5 2" xfId="1932" xr:uid="{00000000-0005-0000-0000-0000B4080000}"/>
    <cellStyle name="Normal 5 5 3" xfId="1933" xr:uid="{00000000-0005-0000-0000-0000B5080000}"/>
    <cellStyle name="Normal 5 5 4" xfId="1934" xr:uid="{00000000-0005-0000-0000-0000B6080000}"/>
    <cellStyle name="Normal 5 6" xfId="1935" xr:uid="{00000000-0005-0000-0000-0000B7080000}"/>
    <cellStyle name="Normal 5 6 2" xfId="1936" xr:uid="{00000000-0005-0000-0000-0000B8080000}"/>
    <cellStyle name="Normal 5 6 3" xfId="1937" xr:uid="{00000000-0005-0000-0000-0000B9080000}"/>
    <cellStyle name="Normal 5 6 4" xfId="1938" xr:uid="{00000000-0005-0000-0000-0000BA080000}"/>
    <cellStyle name="Normal 5 7" xfId="1939" xr:uid="{00000000-0005-0000-0000-0000BB080000}"/>
    <cellStyle name="Normal 5 7 2" xfId="1940" xr:uid="{00000000-0005-0000-0000-0000BC080000}"/>
    <cellStyle name="Normal 5 7 3" xfId="1941" xr:uid="{00000000-0005-0000-0000-0000BD080000}"/>
    <cellStyle name="Normal 5 7 4" xfId="1942" xr:uid="{00000000-0005-0000-0000-0000BE080000}"/>
    <cellStyle name="Normal 5 8" xfId="1943" xr:uid="{00000000-0005-0000-0000-0000BF080000}"/>
    <cellStyle name="Normal 5 8 2" xfId="1944" xr:uid="{00000000-0005-0000-0000-0000C0080000}"/>
    <cellStyle name="Normal 5 8 3" xfId="1945" xr:uid="{00000000-0005-0000-0000-0000C1080000}"/>
    <cellStyle name="Normal 5 8 4" xfId="1946" xr:uid="{00000000-0005-0000-0000-0000C2080000}"/>
    <cellStyle name="Normal 5 9" xfId="1947" xr:uid="{00000000-0005-0000-0000-0000C3080000}"/>
    <cellStyle name="Normal 5 9 2" xfId="1948" xr:uid="{00000000-0005-0000-0000-0000C4080000}"/>
    <cellStyle name="Normal 5 9 3" xfId="1949" xr:uid="{00000000-0005-0000-0000-0000C5080000}"/>
    <cellStyle name="Normal 5 9 4" xfId="1950" xr:uid="{00000000-0005-0000-0000-0000C6080000}"/>
    <cellStyle name="Normal 5_348" xfId="1951" xr:uid="{00000000-0005-0000-0000-0000C7080000}"/>
    <cellStyle name="Normal 6" xfId="1952" xr:uid="{00000000-0005-0000-0000-0000C8080000}"/>
    <cellStyle name="Normal 6 2" xfId="1953" xr:uid="{00000000-0005-0000-0000-0000C9080000}"/>
    <cellStyle name="Normal 6 2 2" xfId="1954" xr:uid="{00000000-0005-0000-0000-0000CA080000}"/>
    <cellStyle name="Normal 6 2 2 2" xfId="1955" xr:uid="{00000000-0005-0000-0000-0000CB080000}"/>
    <cellStyle name="Normal 6 2 2 2 2" xfId="1956" xr:uid="{00000000-0005-0000-0000-0000CC080000}"/>
    <cellStyle name="Normal 6 2 2 3" xfId="1957" xr:uid="{00000000-0005-0000-0000-0000CD080000}"/>
    <cellStyle name="Normal 6 2 3" xfId="1958" xr:uid="{00000000-0005-0000-0000-0000CE080000}"/>
    <cellStyle name="Normal 6 2 3 2" xfId="1959" xr:uid="{00000000-0005-0000-0000-0000CF080000}"/>
    <cellStyle name="Normal 6 2 4" xfId="1960" xr:uid="{00000000-0005-0000-0000-0000D0080000}"/>
    <cellStyle name="Normal 6 2 4 2" xfId="1961" xr:uid="{00000000-0005-0000-0000-0000D1080000}"/>
    <cellStyle name="Normal 6 2 5" xfId="1962" xr:uid="{00000000-0005-0000-0000-0000D2080000}"/>
    <cellStyle name="Normal 6 3" xfId="1963" xr:uid="{00000000-0005-0000-0000-0000D3080000}"/>
    <cellStyle name="Normal 6 3 2" xfId="1964" xr:uid="{00000000-0005-0000-0000-0000D4080000}"/>
    <cellStyle name="Normal 6 3 2 2" xfId="1965" xr:uid="{00000000-0005-0000-0000-0000D5080000}"/>
    <cellStyle name="Normal 6 3 3" xfId="1966" xr:uid="{00000000-0005-0000-0000-0000D6080000}"/>
    <cellStyle name="Normal 6 4" xfId="1967" xr:uid="{00000000-0005-0000-0000-0000D7080000}"/>
    <cellStyle name="Normal 6 4 2" xfId="1968" xr:uid="{00000000-0005-0000-0000-0000D8080000}"/>
    <cellStyle name="Normal 6 5" xfId="1969" xr:uid="{00000000-0005-0000-0000-0000D9080000}"/>
    <cellStyle name="Normal 6 5 2" xfId="1970" xr:uid="{00000000-0005-0000-0000-0000DA080000}"/>
    <cellStyle name="Normal 6 6" xfId="1971" xr:uid="{00000000-0005-0000-0000-0000DB080000}"/>
    <cellStyle name="Normal 7" xfId="1972" xr:uid="{00000000-0005-0000-0000-0000DC080000}"/>
    <cellStyle name="Normal 7 2" xfId="1973" xr:uid="{00000000-0005-0000-0000-0000DD080000}"/>
    <cellStyle name="Normal 7 2 2" xfId="1974" xr:uid="{00000000-0005-0000-0000-0000DE080000}"/>
    <cellStyle name="Normal 7 2 2 2" xfId="1975" xr:uid="{00000000-0005-0000-0000-0000DF080000}"/>
    <cellStyle name="Normal 7 2 2 2 2" xfId="1976" xr:uid="{00000000-0005-0000-0000-0000E0080000}"/>
    <cellStyle name="Normal 7 2 2 2 2 2" xfId="1977" xr:uid="{00000000-0005-0000-0000-0000E1080000}"/>
    <cellStyle name="Normal 7 2 2 2 3" xfId="1978" xr:uid="{00000000-0005-0000-0000-0000E2080000}"/>
    <cellStyle name="Normal 7 2 2 3" xfId="1979" xr:uid="{00000000-0005-0000-0000-0000E3080000}"/>
    <cellStyle name="Normal 7 2 2 3 2" xfId="1980" xr:uid="{00000000-0005-0000-0000-0000E4080000}"/>
    <cellStyle name="Normal 7 2 2 4" xfId="1981" xr:uid="{00000000-0005-0000-0000-0000E5080000}"/>
    <cellStyle name="Normal 7 2 2 4 2" xfId="1982" xr:uid="{00000000-0005-0000-0000-0000E6080000}"/>
    <cellStyle name="Normal 7 2 2 5" xfId="1983" xr:uid="{00000000-0005-0000-0000-0000E7080000}"/>
    <cellStyle name="Normal 7 2 3" xfId="1984" xr:uid="{00000000-0005-0000-0000-0000E8080000}"/>
    <cellStyle name="Normal 7 2 4" xfId="1985" xr:uid="{00000000-0005-0000-0000-0000E9080000}"/>
    <cellStyle name="Normal 7_348" xfId="1986" xr:uid="{00000000-0005-0000-0000-0000EA080000}"/>
    <cellStyle name="Normal 8" xfId="1987" xr:uid="{00000000-0005-0000-0000-0000EB080000}"/>
    <cellStyle name="Normal 8 2" xfId="1988" xr:uid="{00000000-0005-0000-0000-0000EC080000}"/>
    <cellStyle name="Normal 8 3" xfId="1989" xr:uid="{00000000-0005-0000-0000-0000ED080000}"/>
    <cellStyle name="Normal 8 3 2" xfId="1990" xr:uid="{00000000-0005-0000-0000-0000EE080000}"/>
    <cellStyle name="Normal 8 3 3" xfId="1991" xr:uid="{00000000-0005-0000-0000-0000EF080000}"/>
    <cellStyle name="Normal 8 3 4" xfId="1992" xr:uid="{00000000-0005-0000-0000-0000F0080000}"/>
    <cellStyle name="Normal 9" xfId="1993" xr:uid="{00000000-0005-0000-0000-0000F1080000}"/>
    <cellStyle name="Normal 9 2" xfId="1994" xr:uid="{00000000-0005-0000-0000-0000F2080000}"/>
    <cellStyle name="Normal 9 2 2" xfId="1995" xr:uid="{00000000-0005-0000-0000-0000F3080000}"/>
    <cellStyle name="Normal 9 2 3" xfId="1996" xr:uid="{00000000-0005-0000-0000-0000F4080000}"/>
    <cellStyle name="Normal 9 2 4" xfId="1997" xr:uid="{00000000-0005-0000-0000-0000F5080000}"/>
    <cellStyle name="Normal 9 2 5" xfId="1998" xr:uid="{00000000-0005-0000-0000-0000F6080000}"/>
    <cellStyle name="Normal 9 2 6" xfId="1999" xr:uid="{00000000-0005-0000-0000-0000F7080000}"/>
    <cellStyle name="Normal 9 3" xfId="2000" xr:uid="{00000000-0005-0000-0000-0000F8080000}"/>
    <cellStyle name="Normal 9 3 2" xfId="2001" xr:uid="{00000000-0005-0000-0000-0000F9080000}"/>
    <cellStyle name="Normal 9 3 3" xfId="2002" xr:uid="{00000000-0005-0000-0000-0000FA080000}"/>
    <cellStyle name="Normal 9 3 4" xfId="2003" xr:uid="{00000000-0005-0000-0000-0000FB080000}"/>
    <cellStyle name="Normal 9 4" xfId="2004" xr:uid="{00000000-0005-0000-0000-0000FC080000}"/>
    <cellStyle name="Normal 9 5" xfId="2005" xr:uid="{00000000-0005-0000-0000-0000FD080000}"/>
    <cellStyle name="Normal 9 6" xfId="2006" xr:uid="{00000000-0005-0000-0000-0000FE080000}"/>
    <cellStyle name="Notas" xfId="2486" builtinId="10" customBuiltin="1"/>
    <cellStyle name="Notas 2" xfId="2007" xr:uid="{00000000-0005-0000-0000-000000090000}"/>
    <cellStyle name="Notas 2 10" xfId="2388" xr:uid="{00000000-0005-0000-0000-000001090000}"/>
    <cellStyle name="Notas 2 11" xfId="2406" xr:uid="{00000000-0005-0000-0000-000002090000}"/>
    <cellStyle name="Notas 2 12" xfId="2336" xr:uid="{00000000-0005-0000-0000-000003090000}"/>
    <cellStyle name="Notas 2 13" xfId="2404" xr:uid="{00000000-0005-0000-0000-000004090000}"/>
    <cellStyle name="Notas 2 2" xfId="2008" xr:uid="{00000000-0005-0000-0000-000005090000}"/>
    <cellStyle name="Notas 2 2 10" xfId="2407" xr:uid="{00000000-0005-0000-0000-000006090000}"/>
    <cellStyle name="Notas 2 2 11" xfId="2274" xr:uid="{00000000-0005-0000-0000-000007090000}"/>
    <cellStyle name="Notas 2 2 12" xfId="2405" xr:uid="{00000000-0005-0000-0000-000008090000}"/>
    <cellStyle name="Notas 2 2 2" xfId="2009" xr:uid="{00000000-0005-0000-0000-000009090000}"/>
    <cellStyle name="Notas 2 2 2 10" xfId="2275" xr:uid="{00000000-0005-0000-0000-00000A090000}"/>
    <cellStyle name="Notas 2 2 2 11" xfId="2432" xr:uid="{00000000-0005-0000-0000-00000B090000}"/>
    <cellStyle name="Notas 2 2 2 2" xfId="2344" xr:uid="{00000000-0005-0000-0000-00000C090000}"/>
    <cellStyle name="Notas 2 2 2 3" xfId="2135" xr:uid="{00000000-0005-0000-0000-00000D090000}"/>
    <cellStyle name="Notas 2 2 2 4" xfId="2329" xr:uid="{00000000-0005-0000-0000-00000E090000}"/>
    <cellStyle name="Notas 2 2 2 5" xfId="2148" xr:uid="{00000000-0005-0000-0000-00000F090000}"/>
    <cellStyle name="Notas 2 2 2 6" xfId="2314" xr:uid="{00000000-0005-0000-0000-000010090000}"/>
    <cellStyle name="Notas 2 2 2 7" xfId="2109" xr:uid="{00000000-0005-0000-0000-000011090000}"/>
    <cellStyle name="Notas 2 2 2 8" xfId="2390" xr:uid="{00000000-0005-0000-0000-000012090000}"/>
    <cellStyle name="Notas 2 2 2 9" xfId="2408" xr:uid="{00000000-0005-0000-0000-000013090000}"/>
    <cellStyle name="Notas 2 2 3" xfId="2343" xr:uid="{00000000-0005-0000-0000-000014090000}"/>
    <cellStyle name="Notas 2 2 4" xfId="2136" xr:uid="{00000000-0005-0000-0000-000015090000}"/>
    <cellStyle name="Notas 2 2 5" xfId="2328" xr:uid="{00000000-0005-0000-0000-000016090000}"/>
    <cellStyle name="Notas 2 2 6" xfId="2149" xr:uid="{00000000-0005-0000-0000-000017090000}"/>
    <cellStyle name="Notas 2 2 7" xfId="2313" xr:uid="{00000000-0005-0000-0000-000018090000}"/>
    <cellStyle name="Notas 2 2 8" xfId="2155" xr:uid="{00000000-0005-0000-0000-000019090000}"/>
    <cellStyle name="Notas 2 2 9" xfId="2389" xr:uid="{00000000-0005-0000-0000-00001A090000}"/>
    <cellStyle name="Notas 2 3" xfId="2010" xr:uid="{00000000-0005-0000-0000-00001B090000}"/>
    <cellStyle name="Notas 2 3 10" xfId="2276" xr:uid="{00000000-0005-0000-0000-00001C090000}"/>
    <cellStyle name="Notas 2 3 11" xfId="2433" xr:uid="{00000000-0005-0000-0000-00001D090000}"/>
    <cellStyle name="Notas 2 3 2" xfId="2345" xr:uid="{00000000-0005-0000-0000-00001E090000}"/>
    <cellStyle name="Notas 2 3 3" xfId="2134" xr:uid="{00000000-0005-0000-0000-00001F090000}"/>
    <cellStyle name="Notas 2 3 4" xfId="2330" xr:uid="{00000000-0005-0000-0000-000020090000}"/>
    <cellStyle name="Notas 2 3 5" xfId="2147" xr:uid="{00000000-0005-0000-0000-000021090000}"/>
    <cellStyle name="Notas 2 3 6" xfId="2315" xr:uid="{00000000-0005-0000-0000-000022090000}"/>
    <cellStyle name="Notas 2 3 7" xfId="2154" xr:uid="{00000000-0005-0000-0000-000023090000}"/>
    <cellStyle name="Notas 2 3 8" xfId="2391" xr:uid="{00000000-0005-0000-0000-000024090000}"/>
    <cellStyle name="Notas 2 3 9" xfId="2409" xr:uid="{00000000-0005-0000-0000-000025090000}"/>
    <cellStyle name="Notas 2 4" xfId="2342" xr:uid="{00000000-0005-0000-0000-000026090000}"/>
    <cellStyle name="Notas 2 5" xfId="2137" xr:uid="{00000000-0005-0000-0000-000027090000}"/>
    <cellStyle name="Notas 2 6" xfId="2327" xr:uid="{00000000-0005-0000-0000-000028090000}"/>
    <cellStyle name="Notas 2 7" xfId="2150" xr:uid="{00000000-0005-0000-0000-000029090000}"/>
    <cellStyle name="Notas 2 8" xfId="2312" xr:uid="{00000000-0005-0000-0000-00002A090000}"/>
    <cellStyle name="Notas 2 9" xfId="2156" xr:uid="{00000000-0005-0000-0000-00002B090000}"/>
    <cellStyle name="Notas 3" xfId="2011" xr:uid="{00000000-0005-0000-0000-00002C090000}"/>
    <cellStyle name="Notas 3 10" xfId="2392" xr:uid="{00000000-0005-0000-0000-00002D090000}"/>
    <cellStyle name="Notas 3 11" xfId="2410" xr:uid="{00000000-0005-0000-0000-00002E090000}"/>
    <cellStyle name="Notas 3 12" xfId="2277" xr:uid="{00000000-0005-0000-0000-00002F090000}"/>
    <cellStyle name="Notas 3 13" xfId="2434" xr:uid="{00000000-0005-0000-0000-000030090000}"/>
    <cellStyle name="Notas 3 2" xfId="2012" xr:uid="{00000000-0005-0000-0000-000031090000}"/>
    <cellStyle name="Notas 3 2 10" xfId="2411" xr:uid="{00000000-0005-0000-0000-000032090000}"/>
    <cellStyle name="Notas 3 2 11" xfId="2278" xr:uid="{00000000-0005-0000-0000-000033090000}"/>
    <cellStyle name="Notas 3 2 12" xfId="2435" xr:uid="{00000000-0005-0000-0000-000034090000}"/>
    <cellStyle name="Notas 3 2 2" xfId="2013" xr:uid="{00000000-0005-0000-0000-000035090000}"/>
    <cellStyle name="Notas 3 2 2 10" xfId="2279" xr:uid="{00000000-0005-0000-0000-000036090000}"/>
    <cellStyle name="Notas 3 2 2 11" xfId="2436" xr:uid="{00000000-0005-0000-0000-000037090000}"/>
    <cellStyle name="Notas 3 2 2 2" xfId="2348" xr:uid="{00000000-0005-0000-0000-000038090000}"/>
    <cellStyle name="Notas 3 2 2 3" xfId="2131" xr:uid="{00000000-0005-0000-0000-000039090000}"/>
    <cellStyle name="Notas 3 2 2 4" xfId="2333" xr:uid="{00000000-0005-0000-0000-00003A090000}"/>
    <cellStyle name="Notas 3 2 2 5" xfId="2144" xr:uid="{00000000-0005-0000-0000-00003B090000}"/>
    <cellStyle name="Notas 3 2 2 6" xfId="2318" xr:uid="{00000000-0005-0000-0000-00003C090000}"/>
    <cellStyle name="Notas 3 2 2 7" xfId="2151" xr:uid="{00000000-0005-0000-0000-00003D090000}"/>
    <cellStyle name="Notas 3 2 2 8" xfId="2394" xr:uid="{00000000-0005-0000-0000-00003E090000}"/>
    <cellStyle name="Notas 3 2 2 9" xfId="2412" xr:uid="{00000000-0005-0000-0000-00003F090000}"/>
    <cellStyle name="Notas 3 2 3" xfId="2347" xr:uid="{00000000-0005-0000-0000-000040090000}"/>
    <cellStyle name="Notas 3 2 4" xfId="2132" xr:uid="{00000000-0005-0000-0000-000041090000}"/>
    <cellStyle name="Notas 3 2 5" xfId="2332" xr:uid="{00000000-0005-0000-0000-000042090000}"/>
    <cellStyle name="Notas 3 2 6" xfId="2145" xr:uid="{00000000-0005-0000-0000-000043090000}"/>
    <cellStyle name="Notas 3 2 7" xfId="2317" xr:uid="{00000000-0005-0000-0000-000044090000}"/>
    <cellStyle name="Notas 3 2 8" xfId="2152" xr:uid="{00000000-0005-0000-0000-000045090000}"/>
    <cellStyle name="Notas 3 2 9" xfId="2393" xr:uid="{00000000-0005-0000-0000-000046090000}"/>
    <cellStyle name="Notas 3 3" xfId="2014" xr:uid="{00000000-0005-0000-0000-000047090000}"/>
    <cellStyle name="Notas 3 3 10" xfId="2280" xr:uid="{00000000-0005-0000-0000-000048090000}"/>
    <cellStyle name="Notas 3 3 11" xfId="2437" xr:uid="{00000000-0005-0000-0000-000049090000}"/>
    <cellStyle name="Notas 3 3 2" xfId="2349" xr:uid="{00000000-0005-0000-0000-00004A090000}"/>
    <cellStyle name="Notas 3 3 3" xfId="2130" xr:uid="{00000000-0005-0000-0000-00004B090000}"/>
    <cellStyle name="Notas 3 3 4" xfId="2334" xr:uid="{00000000-0005-0000-0000-00004C090000}"/>
    <cellStyle name="Notas 3 3 5" xfId="2143" xr:uid="{00000000-0005-0000-0000-00004D090000}"/>
    <cellStyle name="Notas 3 3 6" xfId="2319" xr:uid="{00000000-0005-0000-0000-00004E090000}"/>
    <cellStyle name="Notas 3 3 7" xfId="2351" xr:uid="{00000000-0005-0000-0000-00004F090000}"/>
    <cellStyle name="Notas 3 3 8" xfId="2395" xr:uid="{00000000-0005-0000-0000-000050090000}"/>
    <cellStyle name="Notas 3 3 9" xfId="2413" xr:uid="{00000000-0005-0000-0000-000051090000}"/>
    <cellStyle name="Notas 3 4" xfId="2346" xr:uid="{00000000-0005-0000-0000-000052090000}"/>
    <cellStyle name="Notas 3 5" xfId="2133" xr:uid="{00000000-0005-0000-0000-000053090000}"/>
    <cellStyle name="Notas 3 6" xfId="2331" xr:uid="{00000000-0005-0000-0000-000054090000}"/>
    <cellStyle name="Notas 3 7" xfId="2146" xr:uid="{00000000-0005-0000-0000-000055090000}"/>
    <cellStyle name="Notas 3 8" xfId="2316" xr:uid="{00000000-0005-0000-0000-000056090000}"/>
    <cellStyle name="Notas 3 9" xfId="2153" xr:uid="{00000000-0005-0000-0000-000057090000}"/>
    <cellStyle name="Numeric" xfId="15" xr:uid="{00000000-0005-0000-0000-000058090000}"/>
    <cellStyle name="Porcentaje" xfId="2" builtinId="5"/>
    <cellStyle name="Porcentaje 2" xfId="2015" xr:uid="{00000000-0005-0000-0000-00005A090000}"/>
    <cellStyle name="Porcentaje 3" xfId="2016" xr:uid="{00000000-0005-0000-0000-00005B090000}"/>
    <cellStyle name="Porcentaje 4" xfId="2092" xr:uid="{00000000-0005-0000-0000-00005C090000}"/>
    <cellStyle name="Porcentual 2" xfId="2017" xr:uid="{00000000-0005-0000-0000-00005D090000}"/>
    <cellStyle name="Porcentual 2 2" xfId="2018" xr:uid="{00000000-0005-0000-0000-00005E090000}"/>
    <cellStyle name="Porcentual 2 2 2" xfId="2019" xr:uid="{00000000-0005-0000-0000-00005F090000}"/>
    <cellStyle name="Porcentual 2 2 2 2" xfId="2020" xr:uid="{00000000-0005-0000-0000-000060090000}"/>
    <cellStyle name="Porcentual 2 2 2 2 2" xfId="2021" xr:uid="{00000000-0005-0000-0000-000061090000}"/>
    <cellStyle name="Porcentual 2 2 2 3" xfId="2022" xr:uid="{00000000-0005-0000-0000-000062090000}"/>
    <cellStyle name="Porcentual 2 2 3" xfId="2023" xr:uid="{00000000-0005-0000-0000-000063090000}"/>
    <cellStyle name="Porcentual 2 2 3 2" xfId="2024" xr:uid="{00000000-0005-0000-0000-000064090000}"/>
    <cellStyle name="Porcentual 2 2 4" xfId="2025" xr:uid="{00000000-0005-0000-0000-000065090000}"/>
    <cellStyle name="Porcentual 2 2 4 2" xfId="2026" xr:uid="{00000000-0005-0000-0000-000066090000}"/>
    <cellStyle name="Porcentual 2 2 5" xfId="2027" xr:uid="{00000000-0005-0000-0000-000067090000}"/>
    <cellStyle name="Porcentual 2 3" xfId="2028" xr:uid="{00000000-0005-0000-0000-000068090000}"/>
    <cellStyle name="Porcentual 2 3 2" xfId="2029" xr:uid="{00000000-0005-0000-0000-000069090000}"/>
    <cellStyle name="Porcentual 2 3 2 2" xfId="2030" xr:uid="{00000000-0005-0000-0000-00006A090000}"/>
    <cellStyle name="Porcentual 2 3 3" xfId="2031" xr:uid="{00000000-0005-0000-0000-00006B090000}"/>
    <cellStyle name="Porcentual 2 4" xfId="2032" xr:uid="{00000000-0005-0000-0000-00006C090000}"/>
    <cellStyle name="Porcentual 2 4 2" xfId="2033" xr:uid="{00000000-0005-0000-0000-00006D090000}"/>
    <cellStyle name="Porcentual 2 5" xfId="2034" xr:uid="{00000000-0005-0000-0000-00006E090000}"/>
    <cellStyle name="Porcentual 2 5 2" xfId="2035" xr:uid="{00000000-0005-0000-0000-00006F090000}"/>
    <cellStyle name="Porcentual 2 6" xfId="2036" xr:uid="{00000000-0005-0000-0000-000070090000}"/>
    <cellStyle name="Porcentual 2 7" xfId="2037" xr:uid="{00000000-0005-0000-0000-000071090000}"/>
    <cellStyle name="Porcentual 2 8" xfId="2038" xr:uid="{00000000-0005-0000-0000-000072090000}"/>
    <cellStyle name="Porcentual 2 9" xfId="2039" xr:uid="{00000000-0005-0000-0000-000073090000}"/>
    <cellStyle name="Porcentual 3" xfId="2040" xr:uid="{00000000-0005-0000-0000-000074090000}"/>
    <cellStyle name="Salida" xfId="2481" builtinId="21" customBuiltin="1"/>
    <cellStyle name="Salida 2" xfId="2041" xr:uid="{00000000-0005-0000-0000-000076090000}"/>
    <cellStyle name="Salida 2 10" xfId="2396" xr:uid="{00000000-0005-0000-0000-000077090000}"/>
    <cellStyle name="Salida 2 11" xfId="2416" xr:uid="{00000000-0005-0000-0000-000078090000}"/>
    <cellStyle name="Salida 2 12" xfId="2424" xr:uid="{00000000-0005-0000-0000-000079090000}"/>
    <cellStyle name="Salida 2 13" xfId="2438" xr:uid="{00000000-0005-0000-0000-00007A090000}"/>
    <cellStyle name="Salida 2 2" xfId="2042" xr:uid="{00000000-0005-0000-0000-00007B090000}"/>
    <cellStyle name="Salida 2 2 10" xfId="2417" xr:uid="{00000000-0005-0000-0000-00007C090000}"/>
    <cellStyle name="Salida 2 2 11" xfId="2425" xr:uid="{00000000-0005-0000-0000-00007D090000}"/>
    <cellStyle name="Salida 2 2 12" xfId="2439" xr:uid="{00000000-0005-0000-0000-00007E090000}"/>
    <cellStyle name="Salida 2 2 2" xfId="2043" xr:uid="{00000000-0005-0000-0000-00007F090000}"/>
    <cellStyle name="Salida 2 2 2 10" xfId="2426" xr:uid="{00000000-0005-0000-0000-000080090000}"/>
    <cellStyle name="Salida 2 2 2 11" xfId="2440" xr:uid="{00000000-0005-0000-0000-000081090000}"/>
    <cellStyle name="Salida 2 2 2 2" xfId="2359" xr:uid="{00000000-0005-0000-0000-000082090000}"/>
    <cellStyle name="Salida 2 2 2 3" xfId="2123" xr:uid="{00000000-0005-0000-0000-000083090000}"/>
    <cellStyle name="Salida 2 2 2 4" xfId="2339" xr:uid="{00000000-0005-0000-0000-000084090000}"/>
    <cellStyle name="Salida 2 2 2 5" xfId="2140" xr:uid="{00000000-0005-0000-0000-000085090000}"/>
    <cellStyle name="Salida 2 2 2 6" xfId="2324" xr:uid="{00000000-0005-0000-0000-000086090000}"/>
    <cellStyle name="Salida 2 2 2 7" xfId="2382" xr:uid="{00000000-0005-0000-0000-000087090000}"/>
    <cellStyle name="Salida 2 2 2 8" xfId="2398" xr:uid="{00000000-0005-0000-0000-000088090000}"/>
    <cellStyle name="Salida 2 2 2 9" xfId="2418" xr:uid="{00000000-0005-0000-0000-000089090000}"/>
    <cellStyle name="Salida 2 2 3" xfId="2358" xr:uid="{00000000-0005-0000-0000-00008A090000}"/>
    <cellStyle name="Salida 2 2 4" xfId="2124" xr:uid="{00000000-0005-0000-0000-00008B090000}"/>
    <cellStyle name="Salida 2 2 5" xfId="2338" xr:uid="{00000000-0005-0000-0000-00008C090000}"/>
    <cellStyle name="Salida 2 2 6" xfId="2141" xr:uid="{00000000-0005-0000-0000-00008D090000}"/>
    <cellStyle name="Salida 2 2 7" xfId="2323" xr:uid="{00000000-0005-0000-0000-00008E090000}"/>
    <cellStyle name="Salida 2 2 8" xfId="2381" xr:uid="{00000000-0005-0000-0000-00008F090000}"/>
    <cellStyle name="Salida 2 2 9" xfId="2397" xr:uid="{00000000-0005-0000-0000-000090090000}"/>
    <cellStyle name="Salida 2 3" xfId="2044" xr:uid="{00000000-0005-0000-0000-000091090000}"/>
    <cellStyle name="Salida 2 3 10" xfId="2427" xr:uid="{00000000-0005-0000-0000-000092090000}"/>
    <cellStyle name="Salida 2 3 11" xfId="2441" xr:uid="{00000000-0005-0000-0000-000093090000}"/>
    <cellStyle name="Salida 2 3 2" xfId="2360" xr:uid="{00000000-0005-0000-0000-000094090000}"/>
    <cellStyle name="Salida 2 3 3" xfId="2122" xr:uid="{00000000-0005-0000-0000-000095090000}"/>
    <cellStyle name="Salida 2 3 4" xfId="2340" xr:uid="{00000000-0005-0000-0000-000096090000}"/>
    <cellStyle name="Salida 2 3 5" xfId="2139" xr:uid="{00000000-0005-0000-0000-000097090000}"/>
    <cellStyle name="Salida 2 3 6" xfId="2325" xr:uid="{00000000-0005-0000-0000-000098090000}"/>
    <cellStyle name="Salida 2 3 7" xfId="2383" xr:uid="{00000000-0005-0000-0000-000099090000}"/>
    <cellStyle name="Salida 2 3 8" xfId="2399" xr:uid="{00000000-0005-0000-0000-00009A090000}"/>
    <cellStyle name="Salida 2 3 9" xfId="2419" xr:uid="{00000000-0005-0000-0000-00009B090000}"/>
    <cellStyle name="Salida 2 4" xfId="2357" xr:uid="{00000000-0005-0000-0000-00009C090000}"/>
    <cellStyle name="Salida 2 5" xfId="2125" xr:uid="{00000000-0005-0000-0000-00009D090000}"/>
    <cellStyle name="Salida 2 6" xfId="2337" xr:uid="{00000000-0005-0000-0000-00009E090000}"/>
    <cellStyle name="Salida 2 7" xfId="2142" xr:uid="{00000000-0005-0000-0000-00009F090000}"/>
    <cellStyle name="Salida 2 8" xfId="2322" xr:uid="{00000000-0005-0000-0000-0000A0090000}"/>
    <cellStyle name="Salida 2 9" xfId="2380" xr:uid="{00000000-0005-0000-0000-0000A1090000}"/>
    <cellStyle name="Salida 3" xfId="2045" xr:uid="{00000000-0005-0000-0000-0000A2090000}"/>
    <cellStyle name="Salida 3 10" xfId="2400" xr:uid="{00000000-0005-0000-0000-0000A3090000}"/>
    <cellStyle name="Salida 3 11" xfId="2420" xr:uid="{00000000-0005-0000-0000-0000A4090000}"/>
    <cellStyle name="Salida 3 12" xfId="2428" xr:uid="{00000000-0005-0000-0000-0000A5090000}"/>
    <cellStyle name="Salida 3 13" xfId="2442" xr:uid="{00000000-0005-0000-0000-0000A6090000}"/>
    <cellStyle name="Salida 3 2" xfId="2046" xr:uid="{00000000-0005-0000-0000-0000A7090000}"/>
    <cellStyle name="Salida 3 2 10" xfId="2421" xr:uid="{00000000-0005-0000-0000-0000A8090000}"/>
    <cellStyle name="Salida 3 2 11" xfId="2429" xr:uid="{00000000-0005-0000-0000-0000A9090000}"/>
    <cellStyle name="Salida 3 2 12" xfId="2443" xr:uid="{00000000-0005-0000-0000-0000AA090000}"/>
    <cellStyle name="Salida 3 2 2" xfId="2047" xr:uid="{00000000-0005-0000-0000-0000AB090000}"/>
    <cellStyle name="Salida 3 2 2 10" xfId="2430" xr:uid="{00000000-0005-0000-0000-0000AC090000}"/>
    <cellStyle name="Salida 3 2 2 11" xfId="2444" xr:uid="{00000000-0005-0000-0000-0000AD090000}"/>
    <cellStyle name="Salida 3 2 2 2" xfId="2363" xr:uid="{00000000-0005-0000-0000-0000AE090000}"/>
    <cellStyle name="Salida 3 2 2 3" xfId="2119" xr:uid="{00000000-0005-0000-0000-0000AF090000}"/>
    <cellStyle name="Salida 3 2 2 4" xfId="2108" xr:uid="{00000000-0005-0000-0000-0000B0090000}"/>
    <cellStyle name="Salida 3 2 2 5" xfId="2368" xr:uid="{00000000-0005-0000-0000-0000B1090000}"/>
    <cellStyle name="Salida 3 2 2 6" xfId="2115" xr:uid="{00000000-0005-0000-0000-0000B2090000}"/>
    <cellStyle name="Salida 3 2 2 7" xfId="2386" xr:uid="{00000000-0005-0000-0000-0000B3090000}"/>
    <cellStyle name="Salida 3 2 2 8" xfId="2402" xr:uid="{00000000-0005-0000-0000-0000B4090000}"/>
    <cellStyle name="Salida 3 2 2 9" xfId="2422" xr:uid="{00000000-0005-0000-0000-0000B5090000}"/>
    <cellStyle name="Salida 3 2 3" xfId="2362" xr:uid="{00000000-0005-0000-0000-0000B6090000}"/>
    <cellStyle name="Salida 3 2 4" xfId="2120" xr:uid="{00000000-0005-0000-0000-0000B7090000}"/>
    <cellStyle name="Salida 3 2 5" xfId="2110" xr:uid="{00000000-0005-0000-0000-0000B8090000}"/>
    <cellStyle name="Salida 3 2 6" xfId="2367" xr:uid="{00000000-0005-0000-0000-0000B9090000}"/>
    <cellStyle name="Salida 3 2 7" xfId="2116" xr:uid="{00000000-0005-0000-0000-0000BA090000}"/>
    <cellStyle name="Salida 3 2 8" xfId="2385" xr:uid="{00000000-0005-0000-0000-0000BB090000}"/>
    <cellStyle name="Salida 3 2 9" xfId="2401" xr:uid="{00000000-0005-0000-0000-0000BC090000}"/>
    <cellStyle name="Salida 3 3" xfId="2048" xr:uid="{00000000-0005-0000-0000-0000BD090000}"/>
    <cellStyle name="Salida 3 3 10" xfId="2431" xr:uid="{00000000-0005-0000-0000-0000BE090000}"/>
    <cellStyle name="Salida 3 3 11" xfId="2445" xr:uid="{00000000-0005-0000-0000-0000BF090000}"/>
    <cellStyle name="Salida 3 3 2" xfId="2364" xr:uid="{00000000-0005-0000-0000-0000C0090000}"/>
    <cellStyle name="Salida 3 3 3" xfId="2118" xr:uid="{00000000-0005-0000-0000-0000C1090000}"/>
    <cellStyle name="Salida 3 3 4" xfId="2350" xr:uid="{00000000-0005-0000-0000-0000C2090000}"/>
    <cellStyle name="Salida 3 3 5" xfId="2129" xr:uid="{00000000-0005-0000-0000-0000C3090000}"/>
    <cellStyle name="Salida 3 3 6" xfId="2335" xr:uid="{00000000-0005-0000-0000-0000C4090000}"/>
    <cellStyle name="Salida 3 3 7" xfId="2387" xr:uid="{00000000-0005-0000-0000-0000C5090000}"/>
    <cellStyle name="Salida 3 3 8" xfId="2403" xr:uid="{00000000-0005-0000-0000-0000C6090000}"/>
    <cellStyle name="Salida 3 3 9" xfId="2423" xr:uid="{00000000-0005-0000-0000-0000C7090000}"/>
    <cellStyle name="Salida 3 4" xfId="2361" xr:uid="{00000000-0005-0000-0000-0000C8090000}"/>
    <cellStyle name="Salida 3 5" xfId="2121" xr:uid="{00000000-0005-0000-0000-0000C9090000}"/>
    <cellStyle name="Salida 3 6" xfId="2341" xr:uid="{00000000-0005-0000-0000-0000CA090000}"/>
    <cellStyle name="Salida 3 7" xfId="2138" xr:uid="{00000000-0005-0000-0000-0000CB090000}"/>
    <cellStyle name="Salida 3 8" xfId="2326" xr:uid="{00000000-0005-0000-0000-0000CC090000}"/>
    <cellStyle name="Salida 3 9" xfId="2384" xr:uid="{00000000-0005-0000-0000-0000CD090000}"/>
    <cellStyle name="Texto de advertencia" xfId="2485" builtinId="11" customBuiltin="1"/>
    <cellStyle name="Texto de advertencia 2" xfId="2049" xr:uid="{00000000-0005-0000-0000-0000CF090000}"/>
    <cellStyle name="Texto de advertencia 3" xfId="2050" xr:uid="{00000000-0005-0000-0000-0000D0090000}"/>
    <cellStyle name="Texto explicativo" xfId="2487" builtinId="53" customBuiltin="1"/>
    <cellStyle name="Texto explicativo 2" xfId="2051" xr:uid="{00000000-0005-0000-0000-0000D2090000}"/>
    <cellStyle name="Texto explicativo 3" xfId="2052" xr:uid="{00000000-0005-0000-0000-0000D3090000}"/>
    <cellStyle name="Título" xfId="2472" builtinId="15" customBuiltin="1"/>
    <cellStyle name="Título 1 2" xfId="2053" xr:uid="{00000000-0005-0000-0000-0000D5090000}"/>
    <cellStyle name="Título 1 3" xfId="2054" xr:uid="{00000000-0005-0000-0000-0000D6090000}"/>
    <cellStyle name="Título 2" xfId="2474" builtinId="17" customBuiltin="1"/>
    <cellStyle name="Título 2 2" xfId="2055" xr:uid="{00000000-0005-0000-0000-0000D8090000}"/>
    <cellStyle name="Título 2 3" xfId="2056" xr:uid="{00000000-0005-0000-0000-0000D9090000}"/>
    <cellStyle name="Título 3" xfId="2475" builtinId="18" customBuiltin="1"/>
    <cellStyle name="Título 3 2" xfId="2057" xr:uid="{00000000-0005-0000-0000-0000DB090000}"/>
    <cellStyle name="Título 3 2 2" xfId="2058" xr:uid="{00000000-0005-0000-0000-0000DC090000}"/>
    <cellStyle name="Título 3 3" xfId="2059" xr:uid="{00000000-0005-0000-0000-0000DD090000}"/>
    <cellStyle name="Título 3 3 2" xfId="2060" xr:uid="{00000000-0005-0000-0000-0000DE090000}"/>
    <cellStyle name="Título 4" xfId="2061" xr:uid="{00000000-0005-0000-0000-0000DF090000}"/>
    <cellStyle name="Título 5" xfId="2062" xr:uid="{00000000-0005-0000-0000-0000E0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6CA72"/>
      <color rgb="FFFFCC00"/>
      <color rgb="FF6947F7"/>
      <color rgb="FFCCFF33"/>
      <color rgb="FFFFFF00"/>
      <color rgb="FF30BD19"/>
      <color rgb="FFFFCC66"/>
      <color rgb="FFFF9966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41" t="s">
        <v>31</v>
      </c>
      <c r="C1" s="141"/>
      <c r="D1" s="141"/>
      <c r="F1" s="141" t="s">
        <v>35</v>
      </c>
      <c r="G1" s="141"/>
      <c r="H1" s="141"/>
      <c r="I1" s="22"/>
    </row>
    <row r="2" spans="2:9" ht="13.5" customHeight="1" x14ac:dyDescent="0.2">
      <c r="B2" s="141" t="s">
        <v>24</v>
      </c>
      <c r="C2" s="141"/>
      <c r="D2" s="141"/>
      <c r="F2" s="141" t="s">
        <v>24</v>
      </c>
      <c r="G2" s="141"/>
      <c r="H2" s="141"/>
    </row>
    <row r="3" spans="2:9" x14ac:dyDescent="0.2">
      <c r="B3" s="141" t="s">
        <v>32</v>
      </c>
      <c r="C3" s="141"/>
      <c r="D3" s="141"/>
      <c r="F3" s="141" t="s">
        <v>28</v>
      </c>
      <c r="G3" s="141"/>
      <c r="H3" s="141"/>
    </row>
    <row r="4" spans="2:9" ht="7.5" customHeight="1" x14ac:dyDescent="0.2">
      <c r="G4" s="5"/>
      <c r="H4" s="6"/>
    </row>
    <row r="5" spans="2:9" ht="55.5" customHeight="1" x14ac:dyDescent="0.2">
      <c r="B5" s="140" t="s">
        <v>0</v>
      </c>
      <c r="C5" s="140"/>
      <c r="D5" s="7" t="s">
        <v>23</v>
      </c>
      <c r="F5" s="140" t="s">
        <v>0</v>
      </c>
      <c r="G5" s="140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39" t="s">
        <v>7</v>
      </c>
      <c r="G9" s="139"/>
      <c r="H9" s="9">
        <f>SUM(H6:H8)</f>
        <v>39190318000</v>
      </c>
    </row>
    <row r="10" spans="2:9" ht="35.25" customHeight="1" x14ac:dyDescent="0.2">
      <c r="B10" s="139" t="s">
        <v>6</v>
      </c>
      <c r="C10" s="139"/>
      <c r="D10" s="9">
        <f>+D9+D8+D7+D6</f>
        <v>41885181893</v>
      </c>
      <c r="E10" s="12"/>
      <c r="F10" s="140" t="s">
        <v>1</v>
      </c>
      <c r="G10" s="140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39" t="s">
        <v>7</v>
      </c>
      <c r="C14" s="139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0" t="s">
        <v>1</v>
      </c>
      <c r="C15" s="140"/>
      <c r="D15" s="10">
        <f>+D10+D14</f>
        <v>64523756893</v>
      </c>
      <c r="E15" s="12"/>
      <c r="F15" s="139" t="s">
        <v>6</v>
      </c>
      <c r="G15" s="139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39" t="s">
        <v>20</v>
      </c>
      <c r="C20" s="139"/>
      <c r="D20" s="9">
        <f>SUM(D16:D19)</f>
        <v>264133043070</v>
      </c>
      <c r="E20" s="12"/>
      <c r="F20" s="139" t="s">
        <v>30</v>
      </c>
      <c r="G20" s="139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0" t="s">
        <v>20</v>
      </c>
      <c r="G21" s="140"/>
      <c r="H21" s="10">
        <f>+H15+H20</f>
        <v>394211564000</v>
      </c>
    </row>
    <row r="22" spans="2:8" ht="26.25" customHeight="1" x14ac:dyDescent="0.2">
      <c r="B22" s="140" t="s">
        <v>8</v>
      </c>
      <c r="C22" s="140"/>
      <c r="D22" s="10">
        <f>+D15+D20</f>
        <v>328656799963</v>
      </c>
      <c r="F22" s="142" t="s">
        <v>8</v>
      </c>
      <c r="G22" s="143"/>
      <c r="H22" s="10">
        <f>+H21+H10</f>
        <v>433401882000</v>
      </c>
    </row>
    <row r="23" spans="2:8" ht="18.75" customHeight="1" x14ac:dyDescent="0.2">
      <c r="B23" s="144" t="s">
        <v>33</v>
      </c>
      <c r="C23" s="144"/>
      <c r="D23" s="144"/>
      <c r="F23" s="144" t="s">
        <v>34</v>
      </c>
      <c r="G23" s="144"/>
      <c r="H23" s="144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O42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5" width="15.85546875" style="23" customWidth="1"/>
    <col min="6" max="6" width="19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3" width="11.42578125" style="23"/>
    <col min="14" max="15" width="14.42578125" style="23" bestFit="1" customWidth="1"/>
    <col min="16" max="16384" width="11.42578125" style="23"/>
  </cols>
  <sheetData>
    <row r="1" spans="1:14" x14ac:dyDescent="0.2">
      <c r="B1" s="145" t="s">
        <v>48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4" x14ac:dyDescent="0.2">
      <c r="B2" s="145" t="s">
        <v>49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4" x14ac:dyDescent="0.2">
      <c r="B3" s="145" t="s">
        <v>79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4" ht="12.75" thickBot="1" x14ac:dyDescent="0.25"/>
    <row r="5" spans="1:14" ht="36" x14ac:dyDescent="0.2">
      <c r="B5" s="146" t="s">
        <v>0</v>
      </c>
      <c r="C5" s="147"/>
      <c r="D5" s="148" t="s">
        <v>78</v>
      </c>
      <c r="E5" s="149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4" s="25" customFormat="1" ht="31.5" customHeight="1" x14ac:dyDescent="0.2">
      <c r="A6" s="150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120935882</v>
      </c>
      <c r="G6" s="83">
        <f>F6/E6</f>
        <v>0.60842120038235148</v>
      </c>
      <c r="H6" s="51">
        <v>88335882</v>
      </c>
      <c r="I6" s="83">
        <f>+H6/E6</f>
        <v>0.44441254716506517</v>
      </c>
      <c r="J6" s="51">
        <v>56005260</v>
      </c>
      <c r="K6" s="83">
        <f>+J6/E6</f>
        <v>0.28175911857926245</v>
      </c>
      <c r="L6" s="83">
        <f t="shared" ref="L6:L33" si="0">+J6/H6</f>
        <v>0.63400351852489567</v>
      </c>
    </row>
    <row r="7" spans="1:14" s="25" customFormat="1" ht="15" customHeight="1" x14ac:dyDescent="0.2">
      <c r="A7" s="151"/>
      <c r="B7" s="133">
        <v>7568</v>
      </c>
      <c r="C7" s="131" t="s">
        <v>56</v>
      </c>
      <c r="D7" s="98" t="s">
        <v>50</v>
      </c>
      <c r="E7" s="51">
        <v>15705499000</v>
      </c>
      <c r="F7" s="51">
        <v>12698272516</v>
      </c>
      <c r="G7" s="83">
        <f>F7/E7</f>
        <v>0.80852397723880021</v>
      </c>
      <c r="H7" s="51">
        <v>7778842250</v>
      </c>
      <c r="I7" s="83">
        <f>+H7/E7</f>
        <v>0.49529418008303971</v>
      </c>
      <c r="J7" s="51">
        <v>3256435029</v>
      </c>
      <c r="K7" s="83">
        <f>+J7/E7</f>
        <v>0.20734362079167304</v>
      </c>
      <c r="L7" s="83">
        <f t="shared" si="0"/>
        <v>0.41862721010957638</v>
      </c>
    </row>
    <row r="8" spans="1:14" s="25" customFormat="1" ht="41.25" customHeight="1" x14ac:dyDescent="0.2">
      <c r="A8" s="150"/>
      <c r="B8" s="136">
        <v>7570</v>
      </c>
      <c r="C8" s="135" t="s">
        <v>57</v>
      </c>
      <c r="D8" s="98" t="s">
        <v>50</v>
      </c>
      <c r="E8" s="51">
        <v>17907145000</v>
      </c>
      <c r="F8" s="51">
        <v>12529492548</v>
      </c>
      <c r="G8" s="83">
        <f>F8/E8</f>
        <v>0.69969236011659031</v>
      </c>
      <c r="H8" s="51">
        <v>6576089600</v>
      </c>
      <c r="I8" s="83">
        <f>+H8/E8</f>
        <v>0.36723272191072337</v>
      </c>
      <c r="J8" s="51">
        <v>3365341572</v>
      </c>
      <c r="K8" s="83">
        <f>+J8/E8</f>
        <v>0.18793289337859273</v>
      </c>
      <c r="L8" s="83">
        <f t="shared" si="0"/>
        <v>0.51175421514937991</v>
      </c>
    </row>
    <row r="9" spans="1:14" s="25" customFormat="1" ht="21" customHeight="1" x14ac:dyDescent="0.2">
      <c r="A9" s="150"/>
      <c r="B9" s="96">
        <v>7574</v>
      </c>
      <c r="C9" s="97" t="s">
        <v>58</v>
      </c>
      <c r="D9" s="98" t="s">
        <v>50</v>
      </c>
      <c r="E9" s="51">
        <v>4687446000</v>
      </c>
      <c r="F9" s="51">
        <v>3012018575</v>
      </c>
      <c r="G9" s="83">
        <f>F9/E9</f>
        <v>0.64257136508879253</v>
      </c>
      <c r="H9" s="51">
        <v>2269018083</v>
      </c>
      <c r="I9" s="83">
        <f>+H9/E9</f>
        <v>0.48406276744308097</v>
      </c>
      <c r="J9" s="51">
        <v>952968340</v>
      </c>
      <c r="K9" s="83">
        <f>+J9/E9</f>
        <v>0.20330225457530604</v>
      </c>
      <c r="L9" s="83">
        <f t="shared" si="0"/>
        <v>0.41999151401209878</v>
      </c>
    </row>
    <row r="10" spans="1:14" s="25" customFormat="1" x14ac:dyDescent="0.2">
      <c r="A10" s="150"/>
      <c r="B10" s="157" t="s">
        <v>7</v>
      </c>
      <c r="C10" s="157"/>
      <c r="D10" s="106" t="s">
        <v>50</v>
      </c>
      <c r="E10" s="113">
        <f>+E6+E7+E8+E9</f>
        <v>38498860000</v>
      </c>
      <c r="F10" s="113">
        <f>+F6+F7+F8+F9</f>
        <v>28360719521</v>
      </c>
      <c r="G10" s="107">
        <f>F10/E10</f>
        <v>0.73666387838497038</v>
      </c>
      <c r="H10" s="113">
        <f>+H6+H7+H8+H9</f>
        <v>16712285815</v>
      </c>
      <c r="I10" s="107">
        <f>+H10/E10</f>
        <v>0.43409819966097696</v>
      </c>
      <c r="J10" s="113">
        <f>+J6+J7+J8+J9</f>
        <v>7630750201</v>
      </c>
      <c r="K10" s="107">
        <f>+J10/E10</f>
        <v>0.19820717291369147</v>
      </c>
      <c r="L10" s="107">
        <f t="shared" si="0"/>
        <v>0.45659524289316972</v>
      </c>
    </row>
    <row r="11" spans="1:14" s="25" customFormat="1" ht="24" customHeight="1" x14ac:dyDescent="0.2">
      <c r="A11" s="150"/>
      <c r="B11" s="132">
        <v>7589</v>
      </c>
      <c r="C11" s="132" t="s">
        <v>59</v>
      </c>
      <c r="D11" s="98" t="s">
        <v>50</v>
      </c>
      <c r="E11" s="51">
        <v>20016618000</v>
      </c>
      <c r="F11" s="51">
        <v>19593877850</v>
      </c>
      <c r="G11" s="83">
        <f>F11/E11</f>
        <v>0.97888054065876662</v>
      </c>
      <c r="H11" s="51">
        <v>13189749766</v>
      </c>
      <c r="I11" s="83">
        <f>+H11/E11</f>
        <v>0.65893997507471047</v>
      </c>
      <c r="J11" s="51">
        <v>4880590103</v>
      </c>
      <c r="K11" s="83">
        <f>+J11/E11</f>
        <v>0.24382690937100363</v>
      </c>
      <c r="L11" s="83">
        <f t="shared" si="0"/>
        <v>0.37002901416530182</v>
      </c>
      <c r="N11" s="138"/>
    </row>
    <row r="12" spans="1:14" s="25" customFormat="1" x14ac:dyDescent="0.2">
      <c r="A12" s="150"/>
      <c r="B12" s="157" t="s">
        <v>38</v>
      </c>
      <c r="C12" s="157"/>
      <c r="D12" s="106" t="s">
        <v>50</v>
      </c>
      <c r="E12" s="114">
        <f>+E11</f>
        <v>20016618000</v>
      </c>
      <c r="F12" s="114">
        <f>+F11</f>
        <v>19593877850</v>
      </c>
      <c r="G12" s="107">
        <f>F12/E12</f>
        <v>0.97888054065876662</v>
      </c>
      <c r="H12" s="114">
        <f>+H11</f>
        <v>13189749766</v>
      </c>
      <c r="I12" s="107">
        <f>+H12/E12</f>
        <v>0.65893997507471047</v>
      </c>
      <c r="J12" s="114">
        <f>+J11</f>
        <v>4880590103</v>
      </c>
      <c r="K12" s="107">
        <f>+J12/E12</f>
        <v>0.24382690937100363</v>
      </c>
      <c r="L12" s="107">
        <f t="shared" si="0"/>
        <v>0.37002901416530182</v>
      </c>
      <c r="N12" s="138"/>
    </row>
    <row r="13" spans="1:14" s="25" customFormat="1" x14ac:dyDescent="0.2">
      <c r="A13" s="150"/>
      <c r="B13" s="158" t="s">
        <v>1</v>
      </c>
      <c r="C13" s="158"/>
      <c r="D13" s="121" t="s">
        <v>50</v>
      </c>
      <c r="E13" s="122">
        <f>+E10+E12</f>
        <v>58515478000</v>
      </c>
      <c r="F13" s="122">
        <f>+F10+F12</f>
        <v>47954597371</v>
      </c>
      <c r="G13" s="123">
        <f>F13/E13</f>
        <v>0.8195198776467314</v>
      </c>
      <c r="H13" s="122">
        <f>+H10+H12</f>
        <v>29902035581</v>
      </c>
      <c r="I13" s="123">
        <f>+H13/E13</f>
        <v>0.51101070354411182</v>
      </c>
      <c r="J13" s="122">
        <f>+J10+J12</f>
        <v>12511340304</v>
      </c>
      <c r="K13" s="123">
        <f>+J13/E13</f>
        <v>0.21381249426006568</v>
      </c>
      <c r="L13" s="123">
        <f t="shared" si="0"/>
        <v>0.41841098978391322</v>
      </c>
      <c r="N13" s="138"/>
    </row>
    <row r="14" spans="1:14" s="25" customFormat="1" ht="19.5" customHeight="1" x14ac:dyDescent="0.2">
      <c r="A14" s="150"/>
      <c r="B14" s="101">
        <v>7596</v>
      </c>
      <c r="C14" s="97" t="s">
        <v>60</v>
      </c>
      <c r="D14" s="98" t="s">
        <v>50</v>
      </c>
      <c r="E14" s="51">
        <v>3711828000</v>
      </c>
      <c r="F14" s="51">
        <v>3622151316</v>
      </c>
      <c r="G14" s="83">
        <f>F14/E14</f>
        <v>0.97584029109107429</v>
      </c>
      <c r="H14" s="62">
        <v>2458827064</v>
      </c>
      <c r="I14" s="83">
        <f>+H14/E14</f>
        <v>0.66243022683163122</v>
      </c>
      <c r="J14" s="62">
        <v>1303090754</v>
      </c>
      <c r="K14" s="83">
        <f>+J14/E14</f>
        <v>0.35106442270493138</v>
      </c>
      <c r="L14" s="83">
        <f t="shared" si="0"/>
        <v>0.52996437735647117</v>
      </c>
    </row>
    <row r="15" spans="1:14" s="25" customFormat="1" ht="24" x14ac:dyDescent="0.2">
      <c r="A15" s="150"/>
      <c r="B15" s="134">
        <v>7588</v>
      </c>
      <c r="C15" s="135" t="s">
        <v>61</v>
      </c>
      <c r="D15" s="98" t="s">
        <v>50</v>
      </c>
      <c r="E15" s="51">
        <v>7656635000</v>
      </c>
      <c r="F15" s="51">
        <v>7251470116</v>
      </c>
      <c r="G15" s="83">
        <f>F15/E15</f>
        <v>0.94708316590773889</v>
      </c>
      <c r="H15" s="51">
        <v>5763534019</v>
      </c>
      <c r="I15" s="83">
        <f>+H15/E15</f>
        <v>0.7527502641826338</v>
      </c>
      <c r="J15" s="51">
        <v>2352416598</v>
      </c>
      <c r="K15" s="83">
        <f>+J15/E15</f>
        <v>0.30723896306928566</v>
      </c>
      <c r="L15" s="83">
        <f t="shared" si="0"/>
        <v>0.40815523778380597</v>
      </c>
      <c r="N15" s="138"/>
    </row>
    <row r="16" spans="1:14" s="25" customFormat="1" ht="20.25" customHeight="1" x14ac:dyDescent="0.2">
      <c r="A16" s="150"/>
      <c r="B16" s="102">
        <v>7583</v>
      </c>
      <c r="C16" s="97" t="s">
        <v>62</v>
      </c>
      <c r="D16" s="98" t="s">
        <v>50</v>
      </c>
      <c r="E16" s="51">
        <v>9633499000</v>
      </c>
      <c r="F16" s="51">
        <v>5559406935</v>
      </c>
      <c r="G16" s="83">
        <f>F16/E16</f>
        <v>0.57709114154680452</v>
      </c>
      <c r="H16" s="62">
        <v>2878355874</v>
      </c>
      <c r="I16" s="83">
        <f>+H16/E16</f>
        <v>0.29878612890290435</v>
      </c>
      <c r="J16" s="62">
        <v>1002523939</v>
      </c>
      <c r="K16" s="83">
        <f>+J16/E16</f>
        <v>0.10406643930725482</v>
      </c>
      <c r="L16" s="83">
        <f t="shared" si="0"/>
        <v>0.34829742494864274</v>
      </c>
      <c r="N16" s="138"/>
    </row>
    <row r="17" spans="1:15" s="25" customFormat="1" ht="21" customHeight="1" x14ac:dyDescent="0.2">
      <c r="A17" s="150"/>
      <c r="B17" s="102">
        <v>7579</v>
      </c>
      <c r="C17" s="97" t="s">
        <v>63</v>
      </c>
      <c r="D17" s="98" t="s">
        <v>50</v>
      </c>
      <c r="E17" s="51">
        <v>7664170000</v>
      </c>
      <c r="F17" s="62">
        <v>4904495800</v>
      </c>
      <c r="G17" s="83">
        <f>F17/E17</f>
        <v>0.6399252365226763</v>
      </c>
      <c r="H17" s="62">
        <v>3059590502</v>
      </c>
      <c r="I17" s="83">
        <f>+H17/E17</f>
        <v>0.39920702463541385</v>
      </c>
      <c r="J17" s="62">
        <v>800537813</v>
      </c>
      <c r="K17" s="83">
        <f>+J17/E17</f>
        <v>0.10445199062651273</v>
      </c>
      <c r="L17" s="83">
        <f t="shared" si="0"/>
        <v>0.26164867895775679</v>
      </c>
    </row>
    <row r="18" spans="1:15" s="25" customFormat="1" x14ac:dyDescent="0.2">
      <c r="A18" s="151"/>
      <c r="B18" s="157" t="s">
        <v>39</v>
      </c>
      <c r="C18" s="157"/>
      <c r="D18" s="106" t="s">
        <v>50</v>
      </c>
      <c r="E18" s="113">
        <f>+E14+E15+E16+E17</f>
        <v>28666132000</v>
      </c>
      <c r="F18" s="113">
        <f>+F14+F15+F16+F17</f>
        <v>21337524167</v>
      </c>
      <c r="G18" s="107">
        <f>F18/E18</f>
        <v>0.74434612130440203</v>
      </c>
      <c r="H18" s="117">
        <f>+H14+H15+H16+H17</f>
        <v>14160307459</v>
      </c>
      <c r="I18" s="107">
        <f>+H18/E18</f>
        <v>0.49397342686484524</v>
      </c>
      <c r="J18" s="117">
        <f>+J14+J15+J16+J17</f>
        <v>5458569104</v>
      </c>
      <c r="K18" s="107">
        <f>+J18/E18</f>
        <v>0.19041875283348308</v>
      </c>
      <c r="L18" s="107">
        <f t="shared" si="0"/>
        <v>0.38548379827237761</v>
      </c>
    </row>
    <row r="19" spans="1:15" s="25" customFormat="1" ht="12" customHeight="1" x14ac:dyDescent="0.2">
      <c r="A19" s="150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4902123000</v>
      </c>
      <c r="G19" s="83">
        <f>F19/E19</f>
        <v>0.69088864484930212</v>
      </c>
      <c r="H19" s="62">
        <v>3408453000</v>
      </c>
      <c r="I19" s="83">
        <f>+H19/E19</f>
        <v>0.48037584413988355</v>
      </c>
      <c r="J19" s="124">
        <v>1411539233</v>
      </c>
      <c r="K19" s="78">
        <f>+J19/E19</f>
        <v>0.19893756803715315</v>
      </c>
      <c r="L19" s="78">
        <f t="shared" si="0"/>
        <v>0.41412900016517756</v>
      </c>
      <c r="N19" s="138"/>
    </row>
    <row r="20" spans="1:15" ht="12" customHeight="1" x14ac:dyDescent="0.2">
      <c r="A20" s="150"/>
      <c r="B20" s="157" t="s">
        <v>7</v>
      </c>
      <c r="C20" s="157"/>
      <c r="D20" s="106" t="s">
        <v>50</v>
      </c>
      <c r="E20" s="114">
        <f>+E19</f>
        <v>7095388000</v>
      </c>
      <c r="F20" s="114">
        <f>+F19</f>
        <v>4902123000</v>
      </c>
      <c r="G20" s="107">
        <f>F20/E20</f>
        <v>0.69088864484930212</v>
      </c>
      <c r="H20" s="114">
        <f>+H19</f>
        <v>3408453000</v>
      </c>
      <c r="I20" s="107">
        <f>+H20/E20</f>
        <v>0.48037584413988355</v>
      </c>
      <c r="J20" s="114">
        <f>+J19</f>
        <v>1411539233</v>
      </c>
      <c r="K20" s="107">
        <f>+J20/E20</f>
        <v>0.19893756803715315</v>
      </c>
      <c r="L20" s="107">
        <f t="shared" si="0"/>
        <v>0.41412900016517756</v>
      </c>
      <c r="N20" s="52"/>
      <c r="O20" s="52"/>
    </row>
    <row r="21" spans="1:15" ht="24" customHeight="1" x14ac:dyDescent="0.2">
      <c r="A21" s="150"/>
      <c r="B21" s="131">
        <v>7573</v>
      </c>
      <c r="C21" s="130" t="s">
        <v>65</v>
      </c>
      <c r="D21" s="98" t="s">
        <v>50</v>
      </c>
      <c r="E21" s="51">
        <v>38044031000</v>
      </c>
      <c r="F21" s="51">
        <v>34958676601</v>
      </c>
      <c r="G21" s="83">
        <f>F21/E21</f>
        <v>0.91890043410489286</v>
      </c>
      <c r="H21" s="62">
        <v>11976964688</v>
      </c>
      <c r="I21" s="83">
        <f>+H21/E21</f>
        <v>0.31481849775592918</v>
      </c>
      <c r="J21" s="62">
        <v>6073124821</v>
      </c>
      <c r="K21" s="83">
        <f>+J21/E21</f>
        <v>0.15963410451957627</v>
      </c>
      <c r="L21" s="83">
        <f t="shared" si="0"/>
        <v>0.5070671058323154</v>
      </c>
    </row>
    <row r="22" spans="1:15" ht="21.75" customHeight="1" x14ac:dyDescent="0.2">
      <c r="A22" s="150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2874959904</v>
      </c>
      <c r="G22" s="83">
        <f>F22/E22</f>
        <v>0.45685931047765427</v>
      </c>
      <c r="H22" s="62">
        <v>1869381884</v>
      </c>
      <c r="I22" s="83">
        <f>+H22/E22</f>
        <v>0.29706310594294055</v>
      </c>
      <c r="J22" s="62">
        <v>729472640</v>
      </c>
      <c r="K22" s="83">
        <f>+J22/E22</f>
        <v>0.11592035313571945</v>
      </c>
      <c r="L22" s="83">
        <f t="shared" si="0"/>
        <v>0.39022130589984899</v>
      </c>
    </row>
    <row r="23" spans="1:15" x14ac:dyDescent="0.2">
      <c r="A23" s="150"/>
      <c r="B23" s="159">
        <v>7587</v>
      </c>
      <c r="C23" s="161" t="s">
        <v>67</v>
      </c>
      <c r="D23" s="98" t="s">
        <v>50</v>
      </c>
      <c r="E23" s="51">
        <f>SUM(E24:E25)</f>
        <v>91384237816</v>
      </c>
      <c r="F23" s="51">
        <f>SUM(F24:F25)</f>
        <v>81336335071</v>
      </c>
      <c r="G23" s="83">
        <f>F23/E23</f>
        <v>0.89004774800189046</v>
      </c>
      <c r="H23" s="51">
        <f>SUM(H24:H25)</f>
        <v>74072343839</v>
      </c>
      <c r="I23" s="83">
        <f>+H23/E23</f>
        <v>0.81055930004190557</v>
      </c>
      <c r="J23" s="51">
        <f>SUM(J24:J25)</f>
        <v>17565968049</v>
      </c>
      <c r="K23" s="83">
        <f>+J23/E23</f>
        <v>0.19222098327688261</v>
      </c>
      <c r="L23" s="83">
        <f t="shared" si="0"/>
        <v>0.23714610796143462</v>
      </c>
    </row>
    <row r="24" spans="1:15" x14ac:dyDescent="0.2">
      <c r="A24" s="150"/>
      <c r="B24" s="160"/>
      <c r="C24" s="162"/>
      <c r="D24" s="99" t="s">
        <v>53</v>
      </c>
      <c r="E24" s="111">
        <v>90243779816</v>
      </c>
      <c r="F24" s="115">
        <v>81336335071</v>
      </c>
      <c r="G24" s="84">
        <f>F24/E24</f>
        <v>0.90129574843649518</v>
      </c>
      <c r="H24" s="115">
        <v>74072343839</v>
      </c>
      <c r="I24" s="84">
        <f>+H24/E24</f>
        <v>0.82080276324892099</v>
      </c>
      <c r="J24" s="115">
        <v>17565968049</v>
      </c>
      <c r="K24" s="85">
        <f>+J24/E24</f>
        <v>0.19465018070847245</v>
      </c>
      <c r="L24" s="85">
        <f t="shared" si="0"/>
        <v>0.23714610796143462</v>
      </c>
    </row>
    <row r="25" spans="1:15" x14ac:dyDescent="0.2">
      <c r="A25" s="150"/>
      <c r="B25" s="160"/>
      <c r="C25" s="162"/>
      <c r="D25" s="100" t="s">
        <v>54</v>
      </c>
      <c r="E25" s="112">
        <v>1140458000</v>
      </c>
      <c r="F25" s="116">
        <v>0</v>
      </c>
      <c r="G25" s="86">
        <f>F25/E25</f>
        <v>0</v>
      </c>
      <c r="H25" s="116">
        <v>0</v>
      </c>
      <c r="I25" s="86">
        <f>+H25/E25</f>
        <v>0</v>
      </c>
      <c r="J25" s="116">
        <v>0</v>
      </c>
      <c r="K25" s="87">
        <f>+J25/E25</f>
        <v>0</v>
      </c>
      <c r="L25" s="87" t="e">
        <f t="shared" si="0"/>
        <v>#DIV/0!</v>
      </c>
    </row>
    <row r="26" spans="1:15" x14ac:dyDescent="0.2">
      <c r="A26" s="150"/>
      <c r="B26" s="159">
        <v>7578</v>
      </c>
      <c r="C26" s="161" t="s">
        <v>68</v>
      </c>
      <c r="D26" s="98" t="s">
        <v>50</v>
      </c>
      <c r="E26" s="51">
        <f>SUM(E27:E28)</f>
        <v>128556055000</v>
      </c>
      <c r="F26" s="51">
        <f>SUM(F27:F28)</f>
        <v>105450046103</v>
      </c>
      <c r="G26" s="83">
        <f>F26/E26</f>
        <v>0.82026510616711135</v>
      </c>
      <c r="H26" s="51">
        <f>SUM(H27:H28)</f>
        <v>58994550142</v>
      </c>
      <c r="I26" s="83">
        <f>+H26/E26</f>
        <v>0.45890137296139027</v>
      </c>
      <c r="J26" s="51">
        <f>SUM(J27:J28)</f>
        <v>16779394845</v>
      </c>
      <c r="K26" s="83">
        <f>+J26/E26</f>
        <v>0.13052201115692294</v>
      </c>
      <c r="L26" s="83">
        <f t="shared" si="0"/>
        <v>0.28442279506517065</v>
      </c>
    </row>
    <row r="27" spans="1:15" x14ac:dyDescent="0.2">
      <c r="A27" s="150"/>
      <c r="B27" s="160"/>
      <c r="C27" s="162"/>
      <c r="D27" s="99" t="s">
        <v>53</v>
      </c>
      <c r="E27" s="111">
        <v>124977158000</v>
      </c>
      <c r="F27" s="115">
        <v>105450046103</v>
      </c>
      <c r="G27" s="84">
        <f>F27/E27</f>
        <v>0.84375455315602554</v>
      </c>
      <c r="H27" s="115">
        <v>58994550142</v>
      </c>
      <c r="I27" s="84">
        <f>+H27/E27</f>
        <v>0.47204266032357689</v>
      </c>
      <c r="J27" s="115">
        <v>16779394845</v>
      </c>
      <c r="K27" s="85">
        <f>+J27/E27</f>
        <v>0.13425969283923067</v>
      </c>
      <c r="L27" s="85">
        <f t="shared" si="0"/>
        <v>0.28442279506517065</v>
      </c>
    </row>
    <row r="28" spans="1:15" x14ac:dyDescent="0.2">
      <c r="A28" s="150"/>
      <c r="B28" s="160"/>
      <c r="C28" s="162"/>
      <c r="D28" s="100" t="s">
        <v>54</v>
      </c>
      <c r="E28" s="112">
        <v>3578897000</v>
      </c>
      <c r="F28" s="116">
        <v>0</v>
      </c>
      <c r="G28" s="86">
        <f>F28/E28</f>
        <v>0</v>
      </c>
      <c r="H28" s="116">
        <v>0</v>
      </c>
      <c r="I28" s="86">
        <f>+H28/E28</f>
        <v>0</v>
      </c>
      <c r="J28" s="116">
        <v>0</v>
      </c>
      <c r="K28" s="87">
        <f>+J28/E28</f>
        <v>0</v>
      </c>
      <c r="L28" s="87" t="e">
        <f t="shared" si="0"/>
        <v>#DIV/0!</v>
      </c>
    </row>
    <row r="29" spans="1:15" x14ac:dyDescent="0.2">
      <c r="A29" s="150"/>
      <c r="B29" s="157" t="s">
        <v>40</v>
      </c>
      <c r="C29" s="157"/>
      <c r="D29" s="106" t="s">
        <v>50</v>
      </c>
      <c r="E29" s="113">
        <f>+E21+E22+E23+E26</f>
        <v>264277201816</v>
      </c>
      <c r="F29" s="113">
        <f>+F21+F22+F23+F26</f>
        <v>224620017679</v>
      </c>
      <c r="G29" s="107">
        <f>F29/E29</f>
        <v>0.84994095644840806</v>
      </c>
      <c r="H29" s="113">
        <f>+H21+H22+H23+H26</f>
        <v>146913240553</v>
      </c>
      <c r="I29" s="107">
        <f>+H29/E29</f>
        <v>0.55590584259056397</v>
      </c>
      <c r="J29" s="113">
        <f>+J21+J22+J23+J26</f>
        <v>41147960355</v>
      </c>
      <c r="K29" s="107">
        <f>+J29/E29</f>
        <v>0.15570000012202642</v>
      </c>
      <c r="L29" s="107">
        <f t="shared" si="0"/>
        <v>0.28008340296704287</v>
      </c>
    </row>
    <row r="30" spans="1:15" ht="24" customHeight="1" x14ac:dyDescent="0.2">
      <c r="A30" s="150"/>
      <c r="B30" s="133">
        <v>7593</v>
      </c>
      <c r="C30" s="130" t="s">
        <v>69</v>
      </c>
      <c r="D30" s="98" t="s">
        <v>50</v>
      </c>
      <c r="E30" s="51">
        <v>29910573000</v>
      </c>
      <c r="F30" s="51">
        <v>23518524917</v>
      </c>
      <c r="G30" s="83">
        <f>F30/E30</f>
        <v>0.7862946964272467</v>
      </c>
      <c r="H30" s="62">
        <v>18670433957</v>
      </c>
      <c r="I30" s="83">
        <f>+H30/E30</f>
        <v>0.62420850168935249</v>
      </c>
      <c r="J30" s="62">
        <v>6479241638</v>
      </c>
      <c r="K30" s="83">
        <f>+J30/E30</f>
        <v>0.21662044515161913</v>
      </c>
      <c r="L30" s="83">
        <f t="shared" si="0"/>
        <v>0.3470321928736303</v>
      </c>
    </row>
    <row r="31" spans="1:15" ht="24" customHeight="1" x14ac:dyDescent="0.2">
      <c r="A31" s="150"/>
      <c r="B31" s="131">
        <v>7653</v>
      </c>
      <c r="C31" s="130" t="s">
        <v>70</v>
      </c>
      <c r="D31" s="98" t="s">
        <v>50</v>
      </c>
      <c r="E31" s="51">
        <v>26121882000</v>
      </c>
      <c r="F31" s="51">
        <v>23965619868</v>
      </c>
      <c r="G31" s="83">
        <f>F31/E31</f>
        <v>0.91745379861986975</v>
      </c>
      <c r="H31" s="62">
        <v>17376022936</v>
      </c>
      <c r="I31" s="83">
        <f>+H31/E31</f>
        <v>0.66519031576668175</v>
      </c>
      <c r="J31" s="62">
        <v>5307163491</v>
      </c>
      <c r="K31" s="83">
        <f>+J31/E31</f>
        <v>0.20316926211518757</v>
      </c>
      <c r="L31" s="83">
        <f t="shared" si="0"/>
        <v>0.30543027656832278</v>
      </c>
    </row>
    <row r="32" spans="1:15" ht="22.5" customHeight="1" x14ac:dyDescent="0.2">
      <c r="A32" s="152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4093738943</v>
      </c>
      <c r="G32" s="83">
        <f>F32/E32</f>
        <v>0.68778707667483641</v>
      </c>
      <c r="H32" s="62">
        <v>3599777877</v>
      </c>
      <c r="I32" s="83">
        <f>+H32/E32</f>
        <v>0.60479691968002924</v>
      </c>
      <c r="J32" s="62">
        <v>1373953483</v>
      </c>
      <c r="K32" s="83">
        <f>+J32/E32</f>
        <v>0.23083725237918268</v>
      </c>
      <c r="L32" s="83">
        <f t="shared" si="0"/>
        <v>0.38167729508494891</v>
      </c>
    </row>
    <row r="33" spans="1:12" ht="24" customHeight="1" x14ac:dyDescent="0.2">
      <c r="A33" s="153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1691561272</v>
      </c>
      <c r="G33" s="83">
        <f>F33/E33</f>
        <v>0.84790038696741854</v>
      </c>
      <c r="H33" s="62">
        <v>1691561272</v>
      </c>
      <c r="I33" s="83">
        <f>+H33/E33</f>
        <v>0.84790038696741854</v>
      </c>
      <c r="J33" s="62">
        <v>326027172</v>
      </c>
      <c r="K33" s="83">
        <f>+J33/E33</f>
        <v>0.16342214135338345</v>
      </c>
      <c r="L33" s="83">
        <f t="shared" si="0"/>
        <v>0.19273742985054579</v>
      </c>
    </row>
    <row r="34" spans="1:12" x14ac:dyDescent="0.2">
      <c r="A34" s="152"/>
      <c r="B34" s="157" t="s">
        <v>41</v>
      </c>
      <c r="C34" s="157"/>
      <c r="D34" s="106" t="s">
        <v>50</v>
      </c>
      <c r="E34" s="114">
        <f>+E30+E31+E32+E33</f>
        <v>63979499000</v>
      </c>
      <c r="F34" s="114">
        <f>+F30+F31+F32+F33</f>
        <v>53269445000</v>
      </c>
      <c r="G34" s="107">
        <f>F34/E34</f>
        <v>0.83260178389330619</v>
      </c>
      <c r="H34" s="114">
        <f>+H30+H31+H32+H33</f>
        <v>41337796042</v>
      </c>
      <c r="I34" s="107">
        <f>+H34/E34</f>
        <v>0.64611003037082237</v>
      </c>
      <c r="J34" s="114">
        <f>+J30+J31+J32+J33</f>
        <v>13486385784</v>
      </c>
      <c r="K34" s="107">
        <f>+J34/E34</f>
        <v>0.21079230057740839</v>
      </c>
      <c r="L34" s="107">
        <f>+J34/H34</f>
        <v>0.32624830240822639</v>
      </c>
    </row>
    <row r="35" spans="1:12" x14ac:dyDescent="0.2">
      <c r="A35" s="152"/>
      <c r="B35" s="158" t="s">
        <v>20</v>
      </c>
      <c r="C35" s="158"/>
      <c r="D35" s="121" t="s">
        <v>50</v>
      </c>
      <c r="E35" s="122">
        <f>+E18+E20+E29+E34</f>
        <v>364018220816</v>
      </c>
      <c r="F35" s="122">
        <f>+F18+F20+F29+F34</f>
        <v>304129109846</v>
      </c>
      <c r="G35" s="123">
        <f>F35/E35</f>
        <v>0.83547771088010425</v>
      </c>
      <c r="H35" s="122">
        <f>+H18+H20+H29+H34</f>
        <v>205819797054</v>
      </c>
      <c r="I35" s="123">
        <f>+H35/E35</f>
        <v>0.56541070002656701</v>
      </c>
      <c r="J35" s="122">
        <f>+J18+J20+J29+J34</f>
        <v>61504454476</v>
      </c>
      <c r="K35" s="123">
        <f>+J35/E35</f>
        <v>0.16895982387400493</v>
      </c>
      <c r="L35" s="123">
        <f>+J35/H35</f>
        <v>0.29882671811139411</v>
      </c>
    </row>
    <row r="36" spans="1:12" x14ac:dyDescent="0.2">
      <c r="A36" s="50"/>
      <c r="B36" s="154" t="s">
        <v>73</v>
      </c>
      <c r="C36" s="155"/>
      <c r="D36" s="156"/>
      <c r="E36" s="63">
        <f>+E13+E35</f>
        <v>422533698816</v>
      </c>
      <c r="F36" s="63">
        <f>+F13+F35</f>
        <v>352083707217</v>
      </c>
      <c r="G36" s="64">
        <f>F36/E36</f>
        <v>0.83326775640283612</v>
      </c>
      <c r="H36" s="63">
        <f>+H13+H35</f>
        <v>235721832635</v>
      </c>
      <c r="I36" s="64">
        <f>+H36/E36</f>
        <v>0.55787700080615199</v>
      </c>
      <c r="J36" s="63">
        <f>+J13+J35</f>
        <v>74015794780</v>
      </c>
      <c r="K36" s="64">
        <f>+J36/E36</f>
        <v>0.17517134133301762</v>
      </c>
      <c r="L36" s="64">
        <f>+J36/H36</f>
        <v>0.31399634880070132</v>
      </c>
    </row>
    <row r="38" spans="1:12" x14ac:dyDescent="0.2">
      <c r="J38" s="52"/>
      <c r="K38" s="53"/>
    </row>
    <row r="39" spans="1:12" x14ac:dyDescent="0.2">
      <c r="E39" s="137"/>
      <c r="H39" s="137"/>
      <c r="J39" s="52"/>
      <c r="K39" s="53"/>
    </row>
    <row r="40" spans="1:12" x14ac:dyDescent="0.2">
      <c r="H40" s="52"/>
    </row>
    <row r="42" spans="1:12" x14ac:dyDescent="0.2">
      <c r="E42" s="52"/>
      <c r="H42" s="137"/>
    </row>
  </sheetData>
  <autoFilter ref="A5:L36" xr:uid="{00000000-0009-0000-0000-000002000000}">
    <filterColumn colId="1" showButton="0"/>
    <filterColumn colId="3" showButton="0"/>
  </autoFilter>
  <mergeCells count="19"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zoomScaleNormal="100" zoomScaleSheetLayoutView="85" workbookViewId="0">
      <selection activeCell="A5" sqref="A5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3" t="s">
        <v>75</v>
      </c>
      <c r="B1" s="164"/>
      <c r="C1" s="164"/>
      <c r="D1" s="164"/>
      <c r="E1" s="164"/>
      <c r="F1" s="164"/>
      <c r="G1" s="164"/>
      <c r="H1" s="165"/>
    </row>
    <row r="2" spans="1:10" x14ac:dyDescent="0.2">
      <c r="A2" s="166" t="s">
        <v>52</v>
      </c>
      <c r="B2" s="166"/>
      <c r="C2" s="166"/>
      <c r="D2" s="166"/>
      <c r="E2" s="166"/>
      <c r="F2" s="166"/>
      <c r="G2" s="166"/>
      <c r="H2" s="166"/>
    </row>
    <row r="3" spans="1:10" ht="15" customHeight="1" x14ac:dyDescent="0.2">
      <c r="A3" s="128"/>
      <c r="B3" s="128"/>
      <c r="C3" s="166"/>
      <c r="D3" s="166"/>
      <c r="E3" s="166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58">
        <v>67882989000</v>
      </c>
      <c r="C6" s="58">
        <v>34270206882</v>
      </c>
      <c r="D6" s="73">
        <f>+C6/B6</f>
        <v>0.50484233807088252</v>
      </c>
      <c r="E6" s="58">
        <v>34270206882</v>
      </c>
      <c r="F6" s="73">
        <f>+E6/B6</f>
        <v>0.50484233807088252</v>
      </c>
      <c r="G6" s="58">
        <v>34253600524</v>
      </c>
      <c r="H6" s="73">
        <f>+G6/B6</f>
        <v>0.50459770597314146</v>
      </c>
      <c r="I6" s="74">
        <f>+G6/E6</f>
        <v>0.9995154287204282</v>
      </c>
    </row>
    <row r="7" spans="1:10" ht="38.25" x14ac:dyDescent="0.2">
      <c r="A7" s="75" t="s">
        <v>74</v>
      </c>
      <c r="B7" s="58">
        <v>15527809000</v>
      </c>
      <c r="C7" s="58">
        <v>14548388736</v>
      </c>
      <c r="D7" s="73">
        <f>+C7/B7</f>
        <v>0.93692476098849486</v>
      </c>
      <c r="E7" s="58">
        <v>13740862379</v>
      </c>
      <c r="F7" s="73">
        <f>+E7/B7</f>
        <v>0.8849195903298398</v>
      </c>
      <c r="G7" s="58">
        <v>6240227067</v>
      </c>
      <c r="H7" s="73">
        <f>+G7/B7</f>
        <v>0.40187428033150074</v>
      </c>
      <c r="I7" s="74">
        <f>+G7/E7</f>
        <v>0.45413649412113072</v>
      </c>
    </row>
    <row r="8" spans="1:10" x14ac:dyDescent="0.2">
      <c r="A8" s="72" t="s">
        <v>37</v>
      </c>
      <c r="B8" s="58">
        <v>2300000000</v>
      </c>
      <c r="C8" s="58">
        <v>2300000000</v>
      </c>
      <c r="D8" s="73">
        <f>+C8/B8</f>
        <v>1</v>
      </c>
      <c r="E8" s="58">
        <v>2300000000</v>
      </c>
      <c r="F8" s="73">
        <f>+E8/B8</f>
        <v>1</v>
      </c>
      <c r="G8" s="58">
        <v>1644477897</v>
      </c>
      <c r="H8" s="73">
        <f>+G8/B8</f>
        <v>0.71499038999999998</v>
      </c>
      <c r="I8" s="74">
        <f>+G8/E8</f>
        <v>0.71499038999999998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1982553566</v>
      </c>
      <c r="H9" s="73">
        <f>+G9/B9</f>
        <v>0.68363916068965513</v>
      </c>
      <c r="I9" s="74">
        <f>+G9/E9</f>
        <v>0.68363916068965513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54018595618</v>
      </c>
      <c r="D10" s="110">
        <f>+C10/B10</f>
        <v>0.60961639932415457</v>
      </c>
      <c r="E10" s="109">
        <f>SUM(E6:E9)</f>
        <v>53211069261</v>
      </c>
      <c r="F10" s="110">
        <f>+E10/B10</f>
        <v>0.60050321701199438</v>
      </c>
      <c r="G10" s="109">
        <f>SUM(G6:G9)</f>
        <v>44120859054</v>
      </c>
      <c r="H10" s="110">
        <f>+G10/B10</f>
        <v>0.49791741017838481</v>
      </c>
      <c r="I10" s="110">
        <f>+G10/E10</f>
        <v>0.82916693212059756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68" t="s">
        <v>24</v>
      </c>
      <c r="B1" s="168"/>
      <c r="C1" s="168"/>
      <c r="D1" s="168"/>
      <c r="E1" s="168"/>
    </row>
    <row r="2" spans="1:22" ht="12.75" x14ac:dyDescent="0.2">
      <c r="A2" s="168" t="s">
        <v>51</v>
      </c>
      <c r="B2" s="168"/>
      <c r="C2" s="168"/>
      <c r="D2" s="168"/>
      <c r="E2" s="168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69" t="s">
        <v>0</v>
      </c>
      <c r="B4" s="170"/>
      <c r="C4" s="76" t="s">
        <v>77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3404052210</v>
      </c>
      <c r="D5" s="118">
        <v>666461921</v>
      </c>
      <c r="E5" s="77">
        <f>+D5/C5</f>
        <v>0.19578487046765949</v>
      </c>
      <c r="F5" s="60"/>
    </row>
    <row r="6" spans="1:22" x14ac:dyDescent="0.2">
      <c r="A6" s="171" t="s">
        <v>38</v>
      </c>
      <c r="B6" s="172"/>
      <c r="C6" s="88">
        <f>C5</f>
        <v>3404052210</v>
      </c>
      <c r="D6" s="88">
        <f>D5</f>
        <v>666461921</v>
      </c>
      <c r="E6" s="78">
        <f>+D6/C6</f>
        <v>0.19578487046765949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53091000</v>
      </c>
      <c r="E7" s="77">
        <f>D7/C7</f>
        <v>0.99734128736695404</v>
      </c>
    </row>
    <row r="8" spans="1:22" ht="24" x14ac:dyDescent="0.2">
      <c r="A8" s="125">
        <v>7568</v>
      </c>
      <c r="B8" s="126" t="s">
        <v>56</v>
      </c>
      <c r="C8" s="118">
        <v>5591418402</v>
      </c>
      <c r="D8" s="118">
        <v>2689623433</v>
      </c>
      <c r="E8" s="77">
        <f>D8/C8</f>
        <v>0.48102703815510317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3551686021</v>
      </c>
      <c r="E9" s="77">
        <f>D9/C9</f>
        <v>0.62127915473935991</v>
      </c>
    </row>
    <row r="10" spans="1:22" ht="24" x14ac:dyDescent="0.2">
      <c r="A10" s="125">
        <v>7574</v>
      </c>
      <c r="B10" s="126" t="s">
        <v>58</v>
      </c>
      <c r="C10" s="118">
        <v>2420953204</v>
      </c>
      <c r="D10" s="118">
        <v>1911383314</v>
      </c>
      <c r="E10" s="77">
        <f>D10/C10</f>
        <v>0.78951683611311974</v>
      </c>
    </row>
    <row r="11" spans="1:22" x14ac:dyDescent="0.2">
      <c r="A11" s="171" t="s">
        <v>7</v>
      </c>
      <c r="B11" s="172"/>
      <c r="C11" s="89">
        <f>SUM(C7:C10)</f>
        <v>13782335486</v>
      </c>
      <c r="D11" s="89">
        <f>SUM(D7:D10)</f>
        <v>8205783768</v>
      </c>
      <c r="E11" s="78">
        <f>+D11/C11</f>
        <v>0.59538412603113444</v>
      </c>
      <c r="F11" s="60"/>
    </row>
    <row r="12" spans="1:22" s="14" customFormat="1" x14ac:dyDescent="0.2">
      <c r="A12" s="173" t="s">
        <v>25</v>
      </c>
      <c r="B12" s="173"/>
      <c r="C12" s="90">
        <f>+C11+C6</f>
        <v>17186387696</v>
      </c>
      <c r="D12" s="90">
        <f>+D11+D6</f>
        <v>8872245689</v>
      </c>
      <c r="E12" s="79">
        <f>+D12/C12</f>
        <v>0.51623679425461511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1247026975</v>
      </c>
      <c r="E13" s="77">
        <f t="shared" ref="E13:E28" si="0">D13/C13</f>
        <v>1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585354176</v>
      </c>
      <c r="D14" s="119">
        <v>499127644</v>
      </c>
      <c r="E14" s="77">
        <f t="shared" si="0"/>
        <v>0.85269340249825087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752844827</v>
      </c>
      <c r="E15" s="77">
        <f t="shared" si="0"/>
        <v>0.5355397161173413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1853908163</v>
      </c>
      <c r="E16" s="77">
        <f t="shared" si="0"/>
        <v>0.7167652537124235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71" t="s">
        <v>39</v>
      </c>
      <c r="B17" s="172"/>
      <c r="C17" s="91">
        <f>SUM(C13:C16)</f>
        <v>5824642376</v>
      </c>
      <c r="D17" s="91">
        <f>SUM(D13:D16)</f>
        <v>4352907609</v>
      </c>
      <c r="E17" s="80">
        <f t="shared" si="0"/>
        <v>0.74732615807209513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1093673453</v>
      </c>
      <c r="E18" s="77">
        <f t="shared" si="0"/>
        <v>0.94769907372978546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71" t="s">
        <v>7</v>
      </c>
      <c r="B19" s="172"/>
      <c r="C19" s="91">
        <f>SUM(C18:C18)</f>
        <v>1154030307</v>
      </c>
      <c r="D19" s="91">
        <f>SUM(D18:D18)</f>
        <v>1093673453</v>
      </c>
      <c r="E19" s="78">
        <f t="shared" si="0"/>
        <v>0.94769907372978546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11714190251</v>
      </c>
      <c r="E20" s="77">
        <f t="shared" si="0"/>
        <v>0.7644088775310639</v>
      </c>
    </row>
    <row r="21" spans="1:22" ht="36" x14ac:dyDescent="0.2">
      <c r="A21" s="125">
        <v>7576</v>
      </c>
      <c r="B21" s="127" t="s">
        <v>66</v>
      </c>
      <c r="C21" s="120">
        <v>7418519423</v>
      </c>
      <c r="D21" s="120">
        <v>4455458073</v>
      </c>
      <c r="E21" s="77">
        <f t="shared" si="0"/>
        <v>0.60058588768892684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17285510341</v>
      </c>
      <c r="E22" s="77">
        <f t="shared" si="0"/>
        <v>0.91537775880616312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26107681807</v>
      </c>
      <c r="E23" s="77">
        <f t="shared" si="0"/>
        <v>0.41293707068437563</v>
      </c>
    </row>
    <row r="24" spans="1:22" x14ac:dyDescent="0.2">
      <c r="A24" s="171" t="s">
        <v>40</v>
      </c>
      <c r="B24" s="172"/>
      <c r="C24" s="66">
        <f>SUM(C20:C23)</f>
        <v>104850859372</v>
      </c>
      <c r="D24" s="66">
        <f>SUM(D20:D23)</f>
        <v>59562840472</v>
      </c>
      <c r="E24" s="67">
        <f t="shared" si="0"/>
        <v>0.56807202944018997</v>
      </c>
    </row>
    <row r="25" spans="1:22" ht="24" x14ac:dyDescent="0.2">
      <c r="A25" s="125">
        <v>7593</v>
      </c>
      <c r="B25" s="127" t="s">
        <v>69</v>
      </c>
      <c r="C25" s="120">
        <v>12038255818</v>
      </c>
      <c r="D25" s="120">
        <v>5230685198</v>
      </c>
      <c r="E25" s="77">
        <f t="shared" si="0"/>
        <v>0.4345052370609126</v>
      </c>
    </row>
    <row r="26" spans="1:22" ht="24" x14ac:dyDescent="0.2">
      <c r="A26" s="126">
        <v>7653</v>
      </c>
      <c r="B26" s="65" t="s">
        <v>70</v>
      </c>
      <c r="C26" s="120">
        <v>5715770703</v>
      </c>
      <c r="D26" s="120">
        <v>4922913583</v>
      </c>
      <c r="E26" s="77">
        <f t="shared" si="0"/>
        <v>0.86128605201327302</v>
      </c>
    </row>
    <row r="27" spans="1:22" ht="36" x14ac:dyDescent="0.2">
      <c r="A27" s="125">
        <v>7595</v>
      </c>
      <c r="B27" s="127" t="s">
        <v>71</v>
      </c>
      <c r="C27" s="120">
        <v>675974115</v>
      </c>
      <c r="D27" s="120">
        <v>594940035</v>
      </c>
      <c r="E27" s="77">
        <f t="shared" si="0"/>
        <v>0.88012251031239563</v>
      </c>
    </row>
    <row r="28" spans="1:22" x14ac:dyDescent="0.2">
      <c r="A28" s="125">
        <v>7907</v>
      </c>
      <c r="B28" s="129" t="s">
        <v>76</v>
      </c>
      <c r="C28" s="120">
        <v>552341568</v>
      </c>
      <c r="D28" s="120">
        <v>552341568</v>
      </c>
      <c r="E28" s="77">
        <f t="shared" si="0"/>
        <v>1</v>
      </c>
    </row>
    <row r="29" spans="1:22" x14ac:dyDescent="0.2">
      <c r="A29" s="171" t="s">
        <v>41</v>
      </c>
      <c r="B29" s="172"/>
      <c r="C29" s="89">
        <f>SUM(C25:C28)</f>
        <v>18982342204</v>
      </c>
      <c r="D29" s="89">
        <f>SUM(D25:D28)</f>
        <v>11300880384</v>
      </c>
      <c r="E29" s="78">
        <f>D29/C29</f>
        <v>0.59533645861777029</v>
      </c>
      <c r="F29" s="59"/>
    </row>
    <row r="30" spans="1:22" x14ac:dyDescent="0.2">
      <c r="A30" s="174" t="s">
        <v>26</v>
      </c>
      <c r="B30" s="174"/>
      <c r="C30" s="90">
        <f>+C29+C24+C19+C17</f>
        <v>130811874259</v>
      </c>
      <c r="D30" s="90">
        <f>+D29+D24+D19+D17</f>
        <v>76310301918</v>
      </c>
      <c r="E30" s="79">
        <f>D30/C30</f>
        <v>0.58335913578388143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67" t="s">
        <v>27</v>
      </c>
      <c r="B32" s="167"/>
      <c r="C32" s="81">
        <f>+C30+C12</f>
        <v>147998261955</v>
      </c>
      <c r="D32" s="81">
        <f>+D30+D12</f>
        <v>85182547607</v>
      </c>
      <c r="E32" s="82">
        <f>+D32/C32</f>
        <v>0.57556451327043556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Diego Marmolejo López</cp:lastModifiedBy>
  <cp:lastPrinted>2020-03-11T22:03:20Z</cp:lastPrinted>
  <dcterms:created xsi:type="dcterms:W3CDTF">2015-10-06T19:48:57Z</dcterms:created>
  <dcterms:modified xsi:type="dcterms:W3CDTF">2022-07-07T19:02:57Z</dcterms:modified>
</cp:coreProperties>
</file>