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Unidades compartidas\Equipo Seguimiento OAPI_2019\03_POA Gestión\05 Subsec_gestion corporativa\2020\mayo 2020\Publicar\"/>
    </mc:Choice>
  </mc:AlternateContent>
  <bookViews>
    <workbookView xWindow="165" yWindow="735" windowWidth="24015" windowHeight="13275" tabRatio="453"/>
  </bookViews>
  <sheets>
    <sheet name="Sección 1. Metas_Magnitud" sheetId="13" r:id="rId1"/>
    <sheet name="Anualización" sheetId="17" r:id="rId2"/>
    <sheet name="1. PAAI" sheetId="18" r:id="rId3"/>
    <sheet name="Act_1" sheetId="19" r:id="rId4"/>
    <sheet name="Variables" sheetId="16" r:id="rId5"/>
    <sheet name="ODS" sheetId="20" r:id="rId6"/>
  </sheets>
  <externalReferences>
    <externalReference r:id="rId7"/>
  </externalReferences>
  <definedNames>
    <definedName name="_xlnm._FilterDatabase" localSheetId="4" hidden="1">Variables!$C$2:$C$8</definedName>
    <definedName name="_xlnm.Print_Area" localSheetId="2">'1. PAAI'!$A$1:$H$57</definedName>
    <definedName name="CONDICION_POBLACIONAL" localSheetId="4">#REF!</definedName>
    <definedName name="CONDICION_POBLACIONAL">[1]Variables!$C$1:$C$24</definedName>
    <definedName name="GRUPO_ETAREO" localSheetId="4">#REF!</definedName>
    <definedName name="GRUPO_ETAREO">[1]Variables!$A$1:$A$8</definedName>
    <definedName name="GRUPO_ETAREOS">#REF!</definedName>
    <definedName name="GRUPO_ETARIO">#REF!</definedName>
    <definedName name="GRUPO_ETNICO">#REF!</definedName>
    <definedName name="GRUPOETNICO">#REF!</definedName>
    <definedName name="GRUPOS_ETNICOS" localSheetId="4">#REF!</definedName>
    <definedName name="GRUPOS_ETNICOS">[1]Variables!$H$1:$H$8</definedName>
    <definedName name="LOCALIDAD">#REF!</definedName>
    <definedName name="LOCALIZACION">#REF!</definedName>
    <definedName name="_xlnm.Print_Titles" localSheetId="2">'1. PAAI'!$1:$6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12" i="13" l="1"/>
  <c r="T12" i="13"/>
  <c r="H29" i="18"/>
  <c r="G30" i="18"/>
  <c r="G31" i="18"/>
  <c r="G32" i="18"/>
  <c r="G33" i="18"/>
  <c r="G34" i="18"/>
  <c r="G35" i="18"/>
  <c r="G36" i="18"/>
  <c r="G37" i="18"/>
  <c r="G38" i="18"/>
  <c r="G39" i="18"/>
  <c r="G40" i="18"/>
  <c r="G29" i="18"/>
  <c r="F30" i="18"/>
  <c r="F31" i="18"/>
  <c r="F32" i="18"/>
  <c r="F33" i="18"/>
  <c r="F34" i="18"/>
  <c r="F35" i="18"/>
  <c r="F36" i="18"/>
  <c r="F37" i="18"/>
  <c r="F38" i="18"/>
  <c r="F39" i="18"/>
  <c r="F40" i="18"/>
  <c r="F29" i="18"/>
  <c r="M12" i="13"/>
  <c r="L12" i="13"/>
  <c r="K34" i="18" l="1"/>
  <c r="K35" i="18"/>
  <c r="K36" i="18"/>
  <c r="K37" i="18"/>
  <c r="K33" i="18"/>
  <c r="K38" i="18" s="1"/>
  <c r="J12" i="13" l="1"/>
  <c r="I12" i="13"/>
  <c r="S12" i="13" l="1"/>
  <c r="R12" i="13"/>
  <c r="R14" i="13" s="1"/>
  <c r="Q12" i="13"/>
  <c r="P12" i="13"/>
  <c r="O12" i="13"/>
  <c r="N12" i="13"/>
  <c r="M14" i="13"/>
  <c r="K12" i="13"/>
  <c r="J14" i="13"/>
  <c r="E29" i="18"/>
  <c r="E30" i="18" s="1"/>
  <c r="E31" i="18" s="1"/>
  <c r="E32" i="18" s="1"/>
  <c r="E33" i="18" s="1"/>
  <c r="E34" i="18" s="1"/>
  <c r="E35" i="18" s="1"/>
  <c r="E36" i="18" s="1"/>
  <c r="E37" i="18" s="1"/>
  <c r="E38" i="18" s="1"/>
  <c r="E39" i="18" s="1"/>
  <c r="E40" i="18" s="1"/>
  <c r="F25" i="19" l="1"/>
  <c r="F24" i="19"/>
  <c r="F23" i="19"/>
  <c r="F22" i="19"/>
  <c r="F18" i="19"/>
  <c r="F14" i="19"/>
  <c r="F21" i="19"/>
  <c r="F17" i="19"/>
  <c r="F20" i="19"/>
  <c r="F16" i="19"/>
  <c r="F19" i="19"/>
  <c r="F15" i="19"/>
  <c r="U12" i="13"/>
  <c r="S14" i="13"/>
  <c r="Q14" i="13"/>
  <c r="P14" i="13"/>
  <c r="O14" i="13"/>
  <c r="N14" i="13"/>
  <c r="K14" i="13"/>
  <c r="L14" i="13"/>
  <c r="T14" i="13"/>
  <c r="F26" i="19" l="1"/>
  <c r="U14" i="13"/>
  <c r="U13" i="13"/>
  <c r="I14" i="13" l="1"/>
  <c r="K11" i="17"/>
  <c r="L11" i="17" s="1"/>
  <c r="M11" i="17" s="1"/>
  <c r="C29" i="18" l="1"/>
  <c r="H26" i="19"/>
  <c r="G29" i="13"/>
  <c r="H20" i="13" s="1"/>
  <c r="A12" i="13"/>
  <c r="C26" i="19"/>
  <c r="T23" i="16"/>
  <c r="S23" i="16"/>
  <c r="R23" i="16"/>
  <c r="Q25" i="13"/>
  <c r="Q19" i="13"/>
  <c r="Q21" i="13"/>
  <c r="H27" i="13" l="1"/>
  <c r="Q26" i="13"/>
  <c r="Q23" i="13"/>
  <c r="H21" i="13"/>
  <c r="I20" i="13" s="1"/>
  <c r="H28" i="13"/>
  <c r="H22" i="13"/>
  <c r="Q24" i="13"/>
  <c r="H17" i="13"/>
  <c r="C30" i="18"/>
  <c r="H18" i="13"/>
  <c r="H26" i="13"/>
  <c r="I26" i="13" s="1"/>
  <c r="Q18" i="13"/>
  <c r="Q27" i="13"/>
  <c r="H19" i="13"/>
  <c r="Q28" i="13"/>
  <c r="H25" i="13"/>
  <c r="Q22" i="13"/>
  <c r="H23" i="13"/>
  <c r="H24" i="13"/>
  <c r="Q20" i="13"/>
  <c r="H30" i="18" l="1"/>
  <c r="C31" i="18"/>
  <c r="I23" i="13"/>
  <c r="C32" i="18" l="1"/>
  <c r="H31" i="18"/>
  <c r="C33" i="18" l="1"/>
  <c r="H32" i="18"/>
  <c r="C34" i="18" l="1"/>
  <c r="H33" i="18"/>
  <c r="C35" i="18" l="1"/>
  <c r="H34" i="18"/>
  <c r="C36" i="18" l="1"/>
  <c r="H35" i="18"/>
  <c r="C37" i="18" l="1"/>
  <c r="H36" i="18"/>
  <c r="C38" i="18" l="1"/>
  <c r="H37" i="18"/>
  <c r="C39" i="18" l="1"/>
  <c r="H38" i="18"/>
  <c r="C40" i="18" l="1"/>
  <c r="H40" i="18" s="1"/>
  <c r="H39" i="18"/>
</calcChain>
</file>

<file path=xl/sharedStrings.xml><?xml version="1.0" encoding="utf-8"?>
<sst xmlns="http://schemas.openxmlformats.org/spreadsheetml/2006/main" count="635" uniqueCount="549">
  <si>
    <t>No.</t>
  </si>
  <si>
    <t>PLAN ESTRATÉGICO SDM</t>
  </si>
  <si>
    <t>Mar</t>
  </si>
  <si>
    <t>Abr</t>
  </si>
  <si>
    <t>May</t>
  </si>
  <si>
    <t>Ene</t>
  </si>
  <si>
    <t>Feb</t>
  </si>
  <si>
    <t>NOMBRE DEL INDICADOR</t>
  </si>
  <si>
    <t>PROCESO DIRECCIONAMIENTO ESTRATÉGICO</t>
  </si>
  <si>
    <t xml:space="preserve">% de Avance de Ejecución </t>
  </si>
  <si>
    <t>OBSERVACIONES</t>
  </si>
  <si>
    <t>COMPONENTE PMM</t>
  </si>
  <si>
    <t>CODIGO: PE01-PR01-F02</t>
  </si>
  <si>
    <t>Componente Institucional</t>
  </si>
  <si>
    <t>COMPONENTE ASOCIADO MISIÓN / VISIÓN</t>
  </si>
  <si>
    <t>METAS DE GESTIÓN</t>
  </si>
  <si>
    <t>DEPENDENCIA:</t>
  </si>
  <si>
    <t>GRUPO ETAREO</t>
  </si>
  <si>
    <t>CODIGO</t>
  </si>
  <si>
    <t>LOCALIZACION</t>
  </si>
  <si>
    <t xml:space="preserve">0-5 años Primera infancia </t>
  </si>
  <si>
    <t>Usaquen</t>
  </si>
  <si>
    <t>Grupos de edad</t>
  </si>
  <si>
    <t>Total</t>
  </si>
  <si>
    <t>Hombres</t>
  </si>
  <si>
    <t>Mujeres</t>
  </si>
  <si>
    <t xml:space="preserve">6 - 13 años Infancia </t>
  </si>
  <si>
    <t>Chapinero</t>
  </si>
  <si>
    <t>14 - 17 años Adolescencia</t>
  </si>
  <si>
    <t>Santa Fe</t>
  </si>
  <si>
    <t>18 - 26 años Juventud</t>
  </si>
  <si>
    <t>San Cristobal</t>
  </si>
  <si>
    <t>27 - 59 años Adultez</t>
  </si>
  <si>
    <t>Usme</t>
  </si>
  <si>
    <t>Logística de Movilidad</t>
  </si>
  <si>
    <t>60 años o más. Personas Mayores</t>
  </si>
  <si>
    <t>Tunjuelito</t>
  </si>
  <si>
    <t>Componente Ambiental</t>
  </si>
  <si>
    <t>Todos los grupos</t>
  </si>
  <si>
    <t>Bosa</t>
  </si>
  <si>
    <t>Plan de Intercambiadores Modales</t>
  </si>
  <si>
    <t>CONDICION POBLACIONAL</t>
  </si>
  <si>
    <t>Kennedy</t>
  </si>
  <si>
    <t>Plan de Ordenamiento Logístico</t>
  </si>
  <si>
    <t>Todos los Grupos</t>
  </si>
  <si>
    <t>Fontibon</t>
  </si>
  <si>
    <t>Plan de Seguridad Vial</t>
  </si>
  <si>
    <t>Adultos-as trabajador-a formal</t>
  </si>
  <si>
    <t>Engativa</t>
  </si>
  <si>
    <t>Transporte Público</t>
  </si>
  <si>
    <t>Adultos-as trabajador-a informal</t>
  </si>
  <si>
    <t>Suba</t>
  </si>
  <si>
    <t>Transporte No Motorizado</t>
  </si>
  <si>
    <t>Ciudadanos-as habitantes de calle</t>
  </si>
  <si>
    <t>Barrios Unidos</t>
  </si>
  <si>
    <t>Plan de Ordenamiento de Estacionamientos</t>
  </si>
  <si>
    <t>Comunidad en general</t>
  </si>
  <si>
    <t>Teusaquillo</t>
  </si>
  <si>
    <t xml:space="preserve">Infraestructura Vial </t>
  </si>
  <si>
    <t>Familias en emergencia social y catastrófica</t>
  </si>
  <si>
    <t>Los Martires</t>
  </si>
  <si>
    <t>Familias en situacion de vulnerabilidad</t>
  </si>
  <si>
    <t>Antonio Nariño</t>
  </si>
  <si>
    <t xml:space="preserve">OBJETIVOS ESTRATÉGICOS </t>
  </si>
  <si>
    <t>Familias ubicadas en zonas de alto deterioro urbano</t>
  </si>
  <si>
    <t>Puente Aranda</t>
  </si>
  <si>
    <t>Jovenes desescolarizados</t>
  </si>
  <si>
    <t>La Candelaria</t>
  </si>
  <si>
    <t>Jovenes escolarizados</t>
  </si>
  <si>
    <t>Rafael Uribe Uribe</t>
  </si>
  <si>
    <t>Mujeres gestantes y lactantes</t>
  </si>
  <si>
    <t>Ciudad Bolivar</t>
  </si>
  <si>
    <t>Niños y niñas de primera infancia</t>
  </si>
  <si>
    <t>Sumapaz</t>
  </si>
  <si>
    <t>Niños, niñas y adolescentes desescolarizados</t>
  </si>
  <si>
    <t>Especial</t>
  </si>
  <si>
    <t>Niños, niñas y adolescentes en riesgo social vinculacion temprana al trabajo o acompañamiento</t>
  </si>
  <si>
    <t>Entidad</t>
  </si>
  <si>
    <t>Niños, niñas y adolescentes escolarizados</t>
  </si>
  <si>
    <t>Distrital</t>
  </si>
  <si>
    <t>Personas cabezas de familia</t>
  </si>
  <si>
    <t>Otras Entidades</t>
  </si>
  <si>
    <t>Personas con discapacidad</t>
  </si>
  <si>
    <t>Regional</t>
  </si>
  <si>
    <t>Personas consumidoras de sustancias psicoactivas</t>
  </si>
  <si>
    <t>Personas en situacion de desplazamiento</t>
  </si>
  <si>
    <t>Personas vinculadas a la prostitución</t>
  </si>
  <si>
    <t>Reincorporados - as</t>
  </si>
  <si>
    <t>Sector LGBT</t>
  </si>
  <si>
    <t>Servidores y servidoras públicos</t>
  </si>
  <si>
    <t>GRUPOS ETNICOS</t>
  </si>
  <si>
    <t>Afrocolombianos</t>
  </si>
  <si>
    <t>Indígenas</t>
  </si>
  <si>
    <t>No identifica grupos étnicos</t>
  </si>
  <si>
    <t>Otros Grupos étnicos</t>
  </si>
  <si>
    <t>Rom</t>
  </si>
  <si>
    <t>Raizales</t>
  </si>
  <si>
    <t>80 Y MÁS</t>
  </si>
  <si>
    <t>COMPONENTES DE LA MISIÓN</t>
  </si>
  <si>
    <t>META</t>
  </si>
  <si>
    <t>VARIABLES FÓRMULA DEL INDICADOR</t>
  </si>
  <si>
    <t>DANE-Secretaría Distrital de Planeción SDP : Convenio específico de cooperación técnica No 096-2007</t>
  </si>
  <si>
    <t>total</t>
  </si>
  <si>
    <t>0-4</t>
  </si>
  <si>
    <t>5-9</t>
  </si>
  <si>
    <t>10-14</t>
  </si>
  <si>
    <t>15-19</t>
  </si>
  <si>
    <t>20-24</t>
  </si>
  <si>
    <t>25-29</t>
  </si>
  <si>
    <t>30-34</t>
  </si>
  <si>
    <t>35-39</t>
  </si>
  <si>
    <t>40-44</t>
  </si>
  <si>
    <t>45-49</t>
  </si>
  <si>
    <t>50-54</t>
  </si>
  <si>
    <t>55-59</t>
  </si>
  <si>
    <t>60-64</t>
  </si>
  <si>
    <t>65-69</t>
  </si>
  <si>
    <t>70-74</t>
  </si>
  <si>
    <t>75-79</t>
  </si>
  <si>
    <t>OBJETIVOS DEL SISTEMA INTEGRADO DE GESTIÓN</t>
  </si>
  <si>
    <t>2. Diseñar y ejecutar los programas de seguridad, salud en el trabajo y prevención de riesgos, que contribuyan con el bienestar de todos los servidores de la Entidad.</t>
  </si>
  <si>
    <t>3. Garantizar mecanismos de participación ciudadana y control social, sobre la gestión de la Secretaría Distrital de Movilidad.</t>
  </si>
  <si>
    <t>4. Fortalecer la cultura del control, que afiance en los servidores de la Secretaría Distrital de Movilidad, la aplicación, revisión y seguimiento a los controles establecidos en el SIG, que contribuya con la mejora continua.</t>
  </si>
  <si>
    <t>5. Promover una cultura de responsabilidad ambiental, mediante el uso adecuado de recursos y la mitigación de los impactos ambientales.</t>
  </si>
  <si>
    <t>6. Establecer e implementar estándares que contribuyan a la seguridad de la información de la Secretaría Distrital de Movilidad.</t>
  </si>
  <si>
    <t>7. Desarrollar los planes de manejo y control de la organización, disposición, preservación y valoración de los archivos de la entidad, para la conservación de la memoria institucional.</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</si>
  <si>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</si>
  <si>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1. Orientar las acciones de la Secretaría Distrital de Movilidad hacia la visión cero, es decir, la reducción sustancial de víctimas fatales y lesionadas en siniestros de tránsito</t>
  </si>
  <si>
    <t xml:space="preserve">2. Fomentar la cultura ciudadana y el respeto entre todos los usuarios de todas las formas de transporte, protegiendo en especial los actores vulnerables y los modos activos </t>
  </si>
  <si>
    <t>3. Propender por la sostenibilidad ambiental, económica y social de la movilidad en una visión integral de planeción de ciudad y movilidad</t>
  </si>
  <si>
    <t>4. Ser ejemplo en la rendición de cuentas a la ciudadanía</t>
  </si>
  <si>
    <t xml:space="preserve">6. Proveer un ecosistema adecuado para la innovación y adopción  de nuevas y mejores tecnologías de movilidad y de información y comunicación </t>
  </si>
  <si>
    <t xml:space="preserve">7. Prestar servicios eficientes, oportunos y de calidad a la ciudadanía, tanto en gestión como en trámites de la movilidad </t>
  </si>
  <si>
    <t>8. Contar con un excelente equipo humano y condiciones laborales que hagan de la Secretaría Distrital de Movilidad un lugar atractivo para trabajar y desarrollarse profesionalmente</t>
  </si>
  <si>
    <t>PILAR / EJES</t>
  </si>
  <si>
    <t>457-458-459 : BOGOTÁ D.C. Proyecciones de población 2005-2015, según grupos de edad y por sexo.</t>
  </si>
  <si>
    <t xml:space="preserve"> Proyección Poblacion 2012 según Localidad.</t>
  </si>
  <si>
    <t>Localidad 2012</t>
  </si>
  <si>
    <t>02- Pilar Democracia Urbana</t>
  </si>
  <si>
    <t>04- Eje Transversal Nuevo Ordenamiento Territorial</t>
  </si>
  <si>
    <t>USAQUÉN</t>
  </si>
  <si>
    <t>07- Eje Transversal Gobierno legítimo, fortalecimiento local y eficiencia</t>
  </si>
  <si>
    <t>CHAPINERO</t>
  </si>
  <si>
    <t>SANTA FE</t>
  </si>
  <si>
    <t>SAN CRISTÓBAL</t>
  </si>
  <si>
    <t>USME</t>
  </si>
  <si>
    <t>TUNJUELITO</t>
  </si>
  <si>
    <t>BOSA</t>
  </si>
  <si>
    <t>KENNEDY</t>
  </si>
  <si>
    <t>FONTIBÓN</t>
  </si>
  <si>
    <t>ENGATIVÁ</t>
  </si>
  <si>
    <t>SUBA</t>
  </si>
  <si>
    <t>B. UNIDOS</t>
  </si>
  <si>
    <t>TEUSAQUILLO</t>
  </si>
  <si>
    <t>LOS MÁRTIRES</t>
  </si>
  <si>
    <t>A. NARIÑO</t>
  </si>
  <si>
    <t>PTE. ARANDA</t>
  </si>
  <si>
    <t>CANDELARIA</t>
  </si>
  <si>
    <t>R.URIBE</t>
  </si>
  <si>
    <t>C. BOLÍVAR</t>
  </si>
  <si>
    <t>SUMAPAZ</t>
  </si>
  <si>
    <t>COMPONENTES DE LA VISIÓN</t>
  </si>
  <si>
    <t>PROGRAMAS PDD</t>
  </si>
  <si>
    <t>18 - Mejor Movilidad para Todos</t>
  </si>
  <si>
    <t>29 - Articulación regional y planeación integral del transporte</t>
  </si>
  <si>
    <t>42 - Transparencia, gestión pública y servicio a la ciudadanía</t>
  </si>
  <si>
    <t>43 - Modernización institucional</t>
  </si>
  <si>
    <t>44 - Gobierno y ciudadanía digital</t>
  </si>
  <si>
    <t>PROYECTOS ESTRATÉGICOS PDD</t>
  </si>
  <si>
    <t>143 - Construcción y conservación de vías y calles completas para la ciudad</t>
  </si>
  <si>
    <t>144 - Gestión y control de la demanda de transporte</t>
  </si>
  <si>
    <t>145 - Peatones y bicicletas</t>
  </si>
  <si>
    <t>146 - Seguridad y comportamientos para la movilidad</t>
  </si>
  <si>
    <t>147 - Transporte público integrado y de calidad</t>
  </si>
  <si>
    <t>162 - Articulación regional y planeación integral del transporte</t>
  </si>
  <si>
    <t>179 - Ambiente Sano</t>
  </si>
  <si>
    <t>188 - Servicio a la ciudadanía para la movilidad</t>
  </si>
  <si>
    <t>190 - Modernización Física</t>
  </si>
  <si>
    <t>192 - Fortalecimiento institucional a través del uso de TIC</t>
  </si>
  <si>
    <t>Formato de programación y seguimiento al Plan Operativo Anual de gestión sin inversión</t>
  </si>
  <si>
    <t>1. Promoción de calidad de vida en términos de movilidad.</t>
  </si>
  <si>
    <t>2. Potencialización del desarrollo protegiendo la vida.</t>
  </si>
  <si>
    <t>3. Potencialización del desarrollo y competitividad protegiendo los derechos de manera incluyente.</t>
  </si>
  <si>
    <t>4. Potencialización del desarrollo y competitividad a través de la gestión ética y transparente.</t>
  </si>
  <si>
    <t>1. Ser referente mundial en movilidad sostenible.</t>
  </si>
  <si>
    <t>2. Ser referente mundial en cultura ciudadana</t>
  </si>
  <si>
    <t>3. Ser referente mundial en credibilidad y confianza para Bogotá y su región.</t>
  </si>
  <si>
    <t>4. Ser referente en innovación y creatividad</t>
  </si>
  <si>
    <t>5. Ser referente mundial al contar con un equipo humano comprometido y competente.</t>
  </si>
  <si>
    <t>6. Ser referente mundial al  contar con un sistema de transporte multimodal que salvaguarda la vida en las vías.</t>
  </si>
  <si>
    <t xml:space="preserve">ESTIMACIONES DE POBLACIÓN 1985-2005  (4) Y PROYECCIONES DE POBLACIÓN 2005-2020 NACIONAL, DEPARTAMENTAL Y MUNICIPAL POR SEXO, GRUPOS QUINQUENALES DE EDAD </t>
  </si>
  <si>
    <t>5. Ser transparente, incluyente, equitativa en género y garantista de la participación e involucramiento ciudadanos y del sector privado</t>
  </si>
  <si>
    <t>SUBSECRETARIA RESPONSABLE:</t>
  </si>
  <si>
    <t>TIPO DE ANUALIZACIÓN</t>
  </si>
  <si>
    <t xml:space="preserve">VARIABLE </t>
  </si>
  <si>
    <t>Código: PE01-PR01-F02</t>
  </si>
  <si>
    <t>PROGRAMACIÓN CUATRIENIO</t>
  </si>
  <si>
    <t>MAGNITUD CUATRIENIO</t>
  </si>
  <si>
    <t>Formato de Hoja de Vida Indicador</t>
  </si>
  <si>
    <t xml:space="preserve">CODIGO: PE01-PR01-F03 </t>
  </si>
  <si>
    <t>VERSIÓN 1.0</t>
  </si>
  <si>
    <t>HOJA DE VIDA INDICADOR</t>
  </si>
  <si>
    <t>SECRETARÍA DISTRITAL DE MOVILIDAD</t>
  </si>
  <si>
    <t>SECCIÓN 1. Identificación del Indicador</t>
  </si>
  <si>
    <t>1. Código Meta</t>
  </si>
  <si>
    <t>N.A.</t>
  </si>
  <si>
    <t xml:space="preserve">2.  Descripción Meta </t>
  </si>
  <si>
    <t>3. Fuente PMR</t>
  </si>
  <si>
    <t>NO</t>
  </si>
  <si>
    <t>4. Dependencia responsable</t>
  </si>
  <si>
    <t>Oficina de Control Interno</t>
  </si>
  <si>
    <t>5. Meta con territorialización</t>
  </si>
  <si>
    <t>6. Proyecto</t>
  </si>
  <si>
    <t>7. Código del Proyecto</t>
  </si>
  <si>
    <t>Suma</t>
  </si>
  <si>
    <t>8. Proceso</t>
  </si>
  <si>
    <t>Evaluación</t>
  </si>
  <si>
    <t>9. Código del proceso</t>
  </si>
  <si>
    <t>PV01</t>
  </si>
  <si>
    <t>10. Objetivo estratégico</t>
  </si>
  <si>
    <t>11. Meta Producto</t>
  </si>
  <si>
    <t>12. Nombre del indicador</t>
  </si>
  <si>
    <t>13. Tipología</t>
  </si>
  <si>
    <t>Eficiencia</t>
  </si>
  <si>
    <t>14. Fecha de programación</t>
  </si>
  <si>
    <t>15. Tipo anualización</t>
  </si>
  <si>
    <t>16. Objetivo y descripción del Indicador</t>
  </si>
  <si>
    <t>Trimestral</t>
  </si>
  <si>
    <t>17. Fuente u origen de Datos</t>
  </si>
  <si>
    <t>18. Fórmula de Cálculo</t>
  </si>
  <si>
    <t>19. Unidad de medida del indicador</t>
  </si>
  <si>
    <t>Porcentaje</t>
  </si>
  <si>
    <t xml:space="preserve">20.  Nombre de las Variables </t>
  </si>
  <si>
    <t>VARIABLE 1 - Numerador</t>
  </si>
  <si>
    <t>VARIABLE 2 - Denominador</t>
  </si>
  <si>
    <t>Número de  actividades cumplidas en el periodo</t>
  </si>
  <si>
    <t>21. Unidad de medida (de la variable)</t>
  </si>
  <si>
    <t>Cantidad</t>
  </si>
  <si>
    <t>22. Descripción de la variable</t>
  </si>
  <si>
    <t>23. Inicio de la Serie</t>
  </si>
  <si>
    <t>25. Línea base</t>
  </si>
  <si>
    <t>24. Fin de la Serie</t>
  </si>
  <si>
    <t>26. Valor de la Meta</t>
  </si>
  <si>
    <t>27. Frecuencia del reporte</t>
  </si>
  <si>
    <t xml:space="preserve">28. Observación a la magnitud propuesta para la Meta </t>
  </si>
  <si>
    <t>SECCIÓN 2. Seguimiento al Indicador</t>
  </si>
  <si>
    <t>Mes</t>
  </si>
  <si>
    <t>29. Numerador (Variable 1)</t>
  </si>
  <si>
    <t>Numerador Acumulado (Variable 1)</t>
  </si>
  <si>
    <t>30. Denominador (Variable 2)</t>
  </si>
  <si>
    <t>Denominador Acumulado (Variable 2)</t>
  </si>
  <si>
    <t>% Cumplimiento del período reportado</t>
  </si>
  <si>
    <t>% Cumplimiento en la vigencia</t>
  </si>
  <si>
    <t>% Cumplimiento de la meta</t>
  </si>
  <si>
    <t xml:space="preserve">Enero </t>
  </si>
  <si>
    <t>Febrero</t>
  </si>
  <si>
    <t>Marzo</t>
  </si>
  <si>
    <t>Abril</t>
  </si>
  <si>
    <t>Mayo</t>
  </si>
  <si>
    <t>31. Observaciones del avance de meta en el periodo</t>
  </si>
  <si>
    <t>SECCIÓN 3. Análisis de tendencia del Indicador</t>
  </si>
  <si>
    <t>32. Avances y logros</t>
  </si>
  <si>
    <t>33.Retrasos y soluciones</t>
  </si>
  <si>
    <t>34. Beneficios para la Comunidad/Entidad</t>
  </si>
  <si>
    <t>SECCIÓN 4. Actualización y Responsables del reporte</t>
  </si>
  <si>
    <t>35. Control de actualizaciones</t>
  </si>
  <si>
    <t xml:space="preserve">36. Fecha </t>
  </si>
  <si>
    <t>37. Campo modificado</t>
  </si>
  <si>
    <t>38.Modificación realizada.</t>
  </si>
  <si>
    <t>39. Responsable del Análisis</t>
  </si>
  <si>
    <t>40. Responsable del reporte</t>
  </si>
  <si>
    <t>Diego Nairo Useche Rueda</t>
  </si>
  <si>
    <t>41. Director / Jefe de Oficina / Subdirector</t>
  </si>
  <si>
    <t>44. Subsecretario (a) / Ordenador (a) de gasto</t>
  </si>
  <si>
    <t>42. Firma Director / Jefe Oficina</t>
  </si>
  <si>
    <t>45. Firma Subsecretario  (a) / Ordenador (a) de gasto</t>
  </si>
  <si>
    <t>43. Firma Subdirector</t>
  </si>
  <si>
    <r>
      <t>Formato de Anexo de Ac</t>
    </r>
    <r>
      <rPr>
        <b/>
        <sz val="10"/>
        <color indexed="8"/>
        <rFont val="Arial"/>
        <family val="2"/>
      </rPr>
      <t>tividades</t>
    </r>
  </si>
  <si>
    <t>CÓDIGO: PE01-PR01-F07</t>
  </si>
  <si>
    <t>CODIGO Y NOMBRE DEL PROYECTO DE INVERSIÓN O DEL POA SIN INVERSIÓN</t>
  </si>
  <si>
    <t>OFICINA DE CONTROL INTERNO</t>
  </si>
  <si>
    <t>SUBSECRETARÍA RESPONSABLE:</t>
  </si>
  <si>
    <t>SUBSECRETARÍA DE GESTIÓN CORPORATIVA</t>
  </si>
  <si>
    <t>ORDENADOR DEL GASTO:</t>
  </si>
  <si>
    <t>META POA ASOCIADA</t>
  </si>
  <si>
    <t>Sección No. 2: EJECUCIÓN</t>
  </si>
  <si>
    <t>1. NÚMERO</t>
  </si>
  <si>
    <t>2. ACTIVIDADES PRIMARIAS</t>
  </si>
  <si>
    <t>3. PONDERACIÓN
ACTIVIDAD PRIMARIA</t>
  </si>
  <si>
    <t>4. No.</t>
  </si>
  <si>
    <t>5. ACTIVIDADES SECUNDARIAS</t>
  </si>
  <si>
    <t>6. PONDERACIÓN
ACTIVIDAD SECUNDARIA</t>
  </si>
  <si>
    <t>7. FECHA ESTIMADA DE  EJECUCIÓN</t>
  </si>
  <si>
    <t>8. AVANCE PONDERADO</t>
  </si>
  <si>
    <t>9. FECHA EJECUCIÓN</t>
  </si>
  <si>
    <t>10. OBSERVACIONES</t>
  </si>
  <si>
    <t>TOTAL MAGNITUD VIGENCIA</t>
  </si>
  <si>
    <t>TOTAL</t>
  </si>
  <si>
    <t>SISTEMA INTEGRADO DE GESTION DISTRITAL BAJO EL ESTÁNDAR MIPG</t>
  </si>
  <si>
    <t xml:space="preserve">OFICINA DE CONTROL INTERNO </t>
  </si>
  <si>
    <t>Potencialización del desarrollo y competitividad a través de la gestión ética y transparente.</t>
  </si>
  <si>
    <t>SUBSECRETARIA DE GESTIÓN CORPORATIVA</t>
  </si>
  <si>
    <t>N.A</t>
  </si>
  <si>
    <t>POA GESTIÓN SIN INVERSIÓN CONTROL INTERNO</t>
  </si>
  <si>
    <t>MAGNITUD META - Vigencia</t>
  </si>
  <si>
    <t>Aida  Nelly Linares Velandia</t>
  </si>
  <si>
    <t>Enero de 2020</t>
  </si>
  <si>
    <t>número Total de actividades programadas en el PAAI 2020</t>
  </si>
  <si>
    <t>Plan anual de auditorías internas - PAAI vigencia 2020 y Archivo de la OCI</t>
  </si>
  <si>
    <t>(Número de  actividades cumplidas en el periodo / número Total de actividades programadas en el PAAI 2020)*100</t>
  </si>
  <si>
    <t>Comprende el número de Auditorias, informes, seguimientos y demas actividades cumplidas en el PAAI 2020</t>
  </si>
  <si>
    <r>
      <t>Sección No. 1: PROGRAMACIÓN  VIGENCIA</t>
    </r>
    <r>
      <rPr>
        <b/>
        <u/>
        <sz val="11"/>
        <color indexed="56"/>
        <rFont val="Calibri"/>
        <family val="2"/>
      </rPr>
      <t xml:space="preserve"> 2020</t>
    </r>
  </si>
  <si>
    <t>Cumplir el 100%  de las actividades programadas en el Plan Anual de Auditoría Interna -PAAI vigencia 2020</t>
  </si>
  <si>
    <t>Cumplimiento a las actividades programadas en el plan anual de auditorias internas PAAI vigencia 2020</t>
  </si>
  <si>
    <t>% de Cumplimiento = (Número de  actividades cumplidas en el periodo /número Total de actividades programadas en el PAAI 2020 )*100</t>
  </si>
  <si>
    <r>
      <t>SEGUIMIENTO PLAN OPERATIVO ANUAL - POA                                         VIGENCIA:_</t>
    </r>
    <r>
      <rPr>
        <b/>
        <u/>
        <sz val="11"/>
        <rFont val="Arial"/>
        <family val="2"/>
      </rPr>
      <t>2020</t>
    </r>
  </si>
  <si>
    <t>Medir el grado de cumplimiento en la ejecución de auditorías en el PAAI para la vigencia 2020</t>
  </si>
  <si>
    <t>Realizar el 100% de los informes  y actividades programados en el PAAI 2020</t>
  </si>
  <si>
    <t>Total de actividades programadas en el PAAI 2020</t>
  </si>
  <si>
    <t>Número de actividades cumplidas en el periodo</t>
  </si>
  <si>
    <t>OBJETIVO Y META DE DESARROLLO SOSTENIBLE_ODS</t>
  </si>
  <si>
    <t>EJECUCIÓN</t>
  </si>
  <si>
    <t>Magnitud Ejecutado vigencia</t>
  </si>
  <si>
    <t>Avance Transcurrido PDD</t>
  </si>
  <si>
    <t>% cumplimiento cuatrienio</t>
  </si>
  <si>
    <t>Porcentaje cumplido de las actividades programadas en el Plan Anual de Auditoría Interna -PAAI vigencia 2020</t>
  </si>
  <si>
    <t>SISTEMA INTEGRADO DE GESTION DISTRITAL  BAJO EL ESTÁNDAR MIPG</t>
  </si>
  <si>
    <t xml:space="preserve">7. Prestar servicios eficientes, oportunos y de calidad a la ciudadanía, tanto en gestión como en trámites de la movilidad
4. Fortalecer la cultura del control, que afiance en los servidores de la Secretaría Distrital de Movilidad, la aplicación, revisión y seguimiento a los controles establecidos en el SIG, que contribuya con la mejora continua.
Antisoborno: 3. Mitigar los riesgos de soborno o corrupción, a través de un efectivo y oportuno proceso de identificación, valoración e implementación de controles antisoborno. </t>
  </si>
  <si>
    <t>16 Promover sociedades pacíficas e inclusivas para el desarrrollo sostenible, facilitar el acceso a la justicia para todos y crear instituciones eficaces, responsables e inclusivas a todos los niveles
144 Crear instituciones eficaces, responsables y transparentes a todos los niveles</t>
  </si>
  <si>
    <t>Cumplir con las actividades programadas en el periodo de acuerdo al Plan Anual de Auditoría Interna -PAAI 2020.</t>
  </si>
  <si>
    <t>OBJETIVO ESTRATÉGICO, DE CALIDAD Y ANTISOBORNO</t>
  </si>
  <si>
    <t>VERSIÓN: 3.0</t>
  </si>
  <si>
    <t>Jun</t>
  </si>
  <si>
    <t>Jul</t>
  </si>
  <si>
    <t>Ago</t>
  </si>
  <si>
    <t>Sep</t>
  </si>
  <si>
    <t>Oct</t>
  </si>
  <si>
    <t>Nov</t>
  </si>
  <si>
    <t>Dic</t>
  </si>
  <si>
    <t>Junio</t>
  </si>
  <si>
    <t>Julio</t>
  </si>
  <si>
    <t>Agosto</t>
  </si>
  <si>
    <t>Septiembre</t>
  </si>
  <si>
    <t>Octubre</t>
  </si>
  <si>
    <t>Noviembre</t>
  </si>
  <si>
    <t>Diciembre</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</si>
  <si>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</si>
  <si>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</si>
  <si>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</si>
  <si>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</si>
  <si>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Poner fin a la pobreza en todas sus formas en todo el mundo</t>
  </si>
  <si>
    <t>Para 2030, erradicar la pobreza extrema para todas las personas en el mundo, actualmente medida por un ingreso por persona inferior a 1,25 dólares de los Estados Unidos al día</t>
  </si>
  <si>
    <t>Para 2030, reducir al menos a la mitad la proporción de hombres, mujeres y niños de todas las edades que viven en la pobreza en todas sus dimensiones con arreglo a las definiciones nacionales</t>
  </si>
  <si>
    <t>Poner en práctica a nivel nacional sistemas y medidas apropiadas de protección social para todos, incluidos niveles mínimos, y, para 2030, lograr una amplia cobertura de los pobres y los vulnerables</t>
  </si>
  <si>
    <t>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</si>
  <si>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Para 2030, fomentar la resiliencia de los pobres y las personas que se encuentran en situaciones vulnerables y reducir su exposición y vulnerabilidad a los fenómenos extremos relacionados con el clima y otras crisis y desastres económicos, sociales y ambientales</t>
  </si>
  <si>
    <t>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</si>
  <si>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</si>
  <si>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</si>
  <si>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Para 2030, poner fin al hambre y asegurar el acceso de todas las personas, en particular los pobres y las personas en situaciones vulnerables, incluidos los lactantes, a una alimentación sana, nutritiva y suficiente durante todo el año</t>
  </si>
  <si>
    <t>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</si>
  <si>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</si>
  <si>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</si>
  <si>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</si>
  <si>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</si>
  <si>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</si>
  <si>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</si>
  <si>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</si>
  <si>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Para 2030, reducir la tasa mundial de mortalidad materna a menos de 70 por cada 100.000 nacidos vivos</t>
  </si>
  <si>
    <t>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</si>
  <si>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Para 2030, poner fin a las epidemias del SIDA, la tuberculosis, la malaria y las enfermedades tropicales desatendidas y combatir la hepatitis, las enfermedades transmitidas por el agua y otras enfermedades transmisibles</t>
  </si>
  <si>
    <t>Para 2030, reducir en un tercio la mortalidad prematura por enfermedades no transmisibles mediante la prevención y el tratamiento y promover la salud mental y el bienestar</t>
  </si>
  <si>
    <t>Fortalecer la prevención y el tratamiento del abuso de sustancias adictivas, incluido el uso indebido de estupefacientes y el consumo nocivo de alcohol</t>
  </si>
  <si>
    <t>Para 2020, reducir a la mitad el número de muertes y lesiones causadas por accidentes de tráfico en el mundo</t>
  </si>
  <si>
    <t>Para 2030, garantizar el acceso universal a los servicios de salud sexual y reproductiva, incluidos los de planificación de la familia, información y educación, y la integración de la salud reproductiva en las estrategias y los programas nacionales</t>
  </si>
  <si>
    <t>Lograr la cobertura sanitaria universal, en particular la protección contra los riesgos financieros, el acceso a servicios de salud esenciales de calidad y el acceso a medicamentos y vacunas seguros, eficaces, asequibles y de calidad para todos</t>
  </si>
  <si>
    <t>Para 2030, reducir sustancialmente el número de muertes y enfermedades producidas por productos químicos peligrosos y la contaminación del aire, el agua y el suelo</t>
  </si>
  <si>
    <t>Fortalecer la aplicación del Convenio Marco de la Organización Mundial de la Salud para el Control del Tabaco en todos los países, según proceda</t>
  </si>
  <si>
    <t>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</si>
  <si>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Aumentar sustancialmente la financiación de la salud y la contratación, el desarrollo, la capacitación y la retención del personal sanitario en los países en desarrollo, especialmente en los países menos adelantados y los pequeños Estados insulares en desarrollo</t>
  </si>
  <si>
    <t>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</si>
  <si>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</si>
  <si>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</si>
  <si>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</si>
  <si>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</si>
  <si>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</si>
  <si>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</si>
  <si>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</si>
  <si>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</si>
  <si>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</si>
  <si>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</si>
  <si>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</si>
  <si>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</si>
  <si>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</si>
  <si>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</si>
  <si>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</si>
  <si>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</si>
  <si>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</si>
  <si>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</si>
  <si>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</si>
  <si>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</si>
  <si>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</si>
  <si>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</si>
  <si>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</si>
  <si>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</si>
  <si>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</si>
  <si>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</si>
  <si>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</si>
  <si>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</si>
  <si>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</si>
  <si>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</si>
  <si>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</si>
  <si>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</si>
  <si>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</si>
  <si>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</si>
  <si>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</si>
  <si>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</si>
  <si>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</si>
  <si>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</si>
  <si>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</si>
  <si>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</si>
  <si>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</si>
  <si>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</si>
  <si>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</si>
  <si>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</si>
  <si>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</si>
  <si>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</si>
  <si>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</si>
  <si>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</si>
  <si>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</si>
  <si>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</si>
  <si>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</si>
  <si>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</si>
  <si>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</si>
  <si>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</si>
  <si>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</si>
  <si>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</si>
  <si>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</si>
  <si>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</si>
  <si>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</si>
  <si>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</si>
  <si>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</si>
  <si>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</si>
  <si>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</si>
  <si>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</si>
  <si>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</si>
  <si>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</si>
  <si>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</si>
  <si>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</si>
  <si>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</si>
  <si>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</si>
  <si>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</si>
  <si>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</si>
  <si>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</si>
  <si>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</si>
  <si>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</si>
  <si>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</si>
  <si>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</si>
  <si>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</si>
  <si>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</si>
  <si>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</si>
  <si>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</si>
  <si>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</si>
  <si>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</si>
  <si>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</si>
  <si>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</si>
  <si>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</si>
  <si>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</si>
  <si>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</si>
  <si>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</si>
  <si>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</si>
  <si>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</si>
  <si>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</si>
  <si>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</si>
  <si>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</si>
  <si>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</si>
  <si>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</si>
  <si>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</si>
  <si>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</si>
  <si>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</si>
  <si>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</si>
  <si>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</si>
  <si>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</si>
  <si>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</si>
  <si>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</si>
  <si>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</si>
  <si>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</si>
  <si>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</si>
  <si>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</si>
  <si>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</si>
  <si>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</si>
  <si>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</si>
  <si>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</si>
  <si>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</si>
  <si>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</si>
  <si>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</si>
  <si>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</si>
  <si>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</si>
  <si>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</si>
  <si>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</si>
  <si>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</si>
  <si>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</si>
  <si>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</si>
  <si>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</si>
  <si>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</si>
  <si>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</si>
  <si>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</si>
  <si>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</si>
  <si>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</si>
  <si>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</si>
  <si>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</si>
  <si>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</si>
  <si>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</si>
  <si>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</si>
  <si>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</si>
  <si>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</si>
  <si>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</si>
  <si>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</si>
  <si>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</si>
  <si>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</si>
  <si>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</si>
  <si>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</si>
  <si>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</si>
  <si>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</si>
  <si>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</si>
  <si>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</si>
  <si>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</si>
  <si>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</si>
  <si>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</si>
  <si>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</si>
  <si>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</si>
  <si>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</si>
  <si>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</si>
  <si>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</si>
  <si>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</si>
  <si>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</si>
  <si>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 xml:space="preserve">Durante el periodo reportado no se presentaron retrasos. </t>
  </si>
  <si>
    <t xml:space="preserve">El beneficio fundamental de está labor, es el de brindar alertas preventivas a la alta Dirección a través de los diferentes informes que se presentan, así como contribuir al logro de los objetivos, planes y metas de la SDM. De igual manera, se promueve y fomenta la cultura del control como herramienta escencial para el buen uso de los recursos, la mitigación de los riesgos y el fortalecimiento de los procesos de autoevaluación. </t>
  </si>
  <si>
    <r>
      <rPr>
        <b/>
        <sz val="9"/>
        <color theme="1"/>
        <rFont val="Arial Narrow"/>
        <family val="2"/>
      </rPr>
      <t xml:space="preserve">Enero: </t>
    </r>
    <r>
      <rPr>
        <sz val="9"/>
        <color theme="1"/>
        <rFont val="Arial Narrow"/>
        <family val="2"/>
      </rPr>
      <t xml:space="preserve"> se presentaron doce (12) actividades así: </t>
    </r>
    <r>
      <rPr>
        <b/>
        <sz val="9"/>
        <color theme="1"/>
        <rFont val="Arial Narrow"/>
        <family val="2"/>
      </rPr>
      <t>1</t>
    </r>
    <r>
      <rPr>
        <sz val="9"/>
        <color theme="1"/>
        <rFont val="Arial Narrow"/>
        <family val="2"/>
      </rPr>
      <t xml:space="preserve">. se presentó ante el CICCI el avance del Plan Anual de Auditorias (PAAI) en los términos del Dto. 807 del 2019, Así mismo se presentó y fue aprobado el PAAI 2020; </t>
    </r>
    <r>
      <rPr>
        <b/>
        <sz val="9"/>
        <color theme="1"/>
        <rFont val="Arial Narrow"/>
        <family val="2"/>
      </rPr>
      <t>2</t>
    </r>
    <r>
      <rPr>
        <sz val="9"/>
        <color theme="1"/>
        <rFont val="Arial Narrow"/>
        <family val="2"/>
      </rPr>
      <t xml:space="preserve">. Se generó el Informe al seguimiento al mapa de Riesgos de corrupción de la SMD; 3. Se adelantó la siguiente gestión: a). Se verificó la información aportada por la SA como evidencia, b). Se estructuró la matriz de seguimiento con el análisis de la información recopilada, c). Se envió a través de correo electrónico el informe preliminar al líder de proceso con el fin de socializar el resultado inicial, d. Se remitió el seguimiento del PMA a corte diciembre de 2019 a la Dirección de Archivo de Bogotá y a la Subdirección del Sistema Distrital de Archivos de la Alcaldía Mayor de Bogotá; 4. Se elaboró el informe anual a la Gestión por Dependencias periodo Enero - diciembre de 2019; 5. Se elaboró el informe pormenorizado del estado del control interno para el periodo comprendido entre el 1° de noviembre al 31 de diciembre del 2019; 6. Se realizó el tercer seguimiento al Plan Anticorrupción y Atención al Ciudadano PAAC 2019; 7. Se generó el informe Gestión de la Oficina de Control Interno del año 2019; 8. Se elaboró  el informe anual de seguimiento a las políticas sobre austeridad del gasto correspondiente al cuarto trimestre y consolidado para el año 2019; 9. Evaluación y seguimiento Plan de Mejoramiento Institucional -  (Contraloría): Se  llevó a cabo la elaboración del informe de EVALUACIÓN Y SEGUIMIENTO PLAN DE MEJORAMIENTO INSTITUCIONAL (CONTRALORIA) Y PLAN DE MEJORAMIENTO POR PROCESOS CORTE DICIEMBRE DE 2019), en el cual se presentó la gestión institucional respecto a las acciones de formuladas en los dos planes de mejoramiento, se incluyó estadísticas de toda la vigencia y se indicaron recomendaciones generales respecto al cumplimiento de las mismas.; 10. Se realizó Seguimiento al reporte de la cuenta mensual SIVICOF. Se generó certificado diciembre de 2019 No. 11312019-12-30; 11. Para el mes enero se realizó el reporte de las actividades del POA de gestión de la OCI y mapa de riesgos,  se realizaron las publicaciones del rol de fomento y cultura; 12. Evaluación y seguimiento Plan de Mejoramiento por procesos: Se llevó a cabo la elaboración del informe de EVALUACIÓN Y SEGUIMIENTO PLAN DE MEJORAMIENTO INSTITUCIONAL (CONTRALORIA) Y PLAN DE MEJORAMIENTO POR PROCESOS CORTE DICIEMBRE DE 2019), en el cual se presentó la gestión institucional respecto a las acciones de formuladas en los dos planes de mejoramiento, se incluyó estadísticas de toda la vigencia y se indicaron recomendaciones generales respecto al cumplimiento de las mismas. El informe fue remitido al Secretario a través del radicado SDM-OCI-5451-2020 en fecha 14/01/2020 y remitido a través de correo electrónico a los directivos de la entidad.
</t>
    </r>
    <r>
      <rPr>
        <b/>
        <sz val="9"/>
        <color theme="1"/>
        <rFont val="Arial Narrow"/>
        <family val="2"/>
      </rPr>
      <t>Febrero</t>
    </r>
    <r>
      <rPr>
        <sz val="9"/>
        <color theme="1"/>
        <rFont val="Arial Narrow"/>
        <family val="2"/>
      </rPr>
      <t xml:space="preserve">: En el mes de febrero se presentaron siete </t>
    </r>
    <r>
      <rPr>
        <b/>
        <sz val="9"/>
        <color theme="1"/>
        <rFont val="Arial Narrow"/>
        <family val="2"/>
      </rPr>
      <t>(7)</t>
    </r>
    <r>
      <rPr>
        <sz val="9"/>
        <color theme="1"/>
        <rFont val="Arial Narrow"/>
        <family val="2"/>
      </rPr>
      <t xml:space="preserve"> actividades así: 1. la OCI público  los TIPS sobre conocimiento del control Interno fomentando una cultura de control   contribuyendo a una mejora continua; 2. Se elaboraron los formatos establecidos por la CGN y se remitieron a la Veeduría Distrital: a. Documento PDF:  Evaluación Cualitativa SDM 2019-01272020, b. Documento PDF:  Evaluación Cuantitativa SDM 2019-01272020; 3. Se elaboró y Entregó el Informe de Evaluación a la Ejecución del Plan Anual de Adquisiciones y Ejecución Presupuestal y Seguimiento Metas Plan de Desarrollo del IV Trimestre de 2019; 4. Se adelantó la siguiente gestión: a). Se informó a través de correo electrónico a la líder del proceso, el inicio del seguimiento y se hizo la solicitud de información previa, b). Se estructuró la matriz de seguimiento con el análisis de la información recopilada, c).  Se envió a través de correo electrónico el informe preliminar de la evaluación a la gestión sobre quejas, sugerencias y reclamos al líder de proceso con el fin de socializar el resultado inicial; 5. Se consolidó, estructuró, validó y reportó el informe Reporte de la cuenta anual en el SIVICOF (Avance planes de mejoramiento, Austeridad, informe Control Interno Contable, Informe Ejecutivo Anual del SCI, Informe de Gestión de la OCI); 6. Se realizó el seguimiento al reporte de la cuenta mensual SIVICOF. Generando el certificado No. enero de 2020 - Certificado Nro. 11312020-01-31; 7. Se elaboró y Entregó el Informe definitivo - Auditoria Oficina de Seguridad Vial proceso Seguridad. 
</t>
    </r>
    <r>
      <rPr>
        <b/>
        <sz val="9"/>
        <color theme="1"/>
        <rFont val="Arial Narrow"/>
        <family val="2"/>
      </rPr>
      <t>Marzo:</t>
    </r>
    <r>
      <rPr>
        <sz val="9"/>
        <color theme="1"/>
        <rFont val="Arial Narrow"/>
        <family val="2"/>
      </rPr>
      <t xml:space="preserve"> En el mes de marzo se presentaron cinco</t>
    </r>
    <r>
      <rPr>
        <b/>
        <sz val="9"/>
        <color theme="1"/>
        <rFont val="Arial Narrow"/>
        <family val="2"/>
      </rPr>
      <t xml:space="preserve"> (5)</t>
    </r>
    <r>
      <rPr>
        <sz val="9"/>
        <color theme="1"/>
        <rFont val="Arial Narrow"/>
        <family val="2"/>
      </rPr>
      <t xml:space="preserve"> actividades así:</t>
    </r>
    <r>
      <rPr>
        <b/>
        <sz val="9"/>
        <color theme="1"/>
        <rFont val="Arial Narrow"/>
        <family val="2"/>
      </rPr>
      <t xml:space="preserve"> 1.</t>
    </r>
    <r>
      <rPr>
        <sz val="9"/>
        <color theme="1"/>
        <rFont val="Arial Narrow"/>
        <family val="2"/>
      </rPr>
      <t xml:space="preserve">  Se remitió el informe definitivo al cumplimiento disposiciones sobre derechos de autor a DNDA; </t>
    </r>
    <r>
      <rPr>
        <b/>
        <sz val="9"/>
        <color theme="1"/>
        <rFont val="Arial Narrow"/>
        <family val="2"/>
      </rPr>
      <t>2.</t>
    </r>
    <r>
      <rPr>
        <sz val="9"/>
        <color theme="1"/>
        <rFont val="Arial Narrow"/>
        <family val="2"/>
      </rPr>
      <t xml:space="preserve"> La Dirección de Gestión y Desempeño Institucional del Departamento Administrativo de la Función Pública, certifica que la institución SECRETARÍA DISTRITAL DE MOVILIDAD, diligenció el Formulario de Reporte de Avances de la Gestión - FURAG, correspondiente a la vigencia 2019; </t>
    </r>
    <r>
      <rPr>
        <b/>
        <sz val="9"/>
        <color theme="1"/>
        <rFont val="Arial Narrow"/>
        <family val="2"/>
      </rPr>
      <t xml:space="preserve">3.  </t>
    </r>
    <r>
      <rPr>
        <sz val="9"/>
        <color theme="1"/>
        <rFont val="Arial Narrow"/>
        <family val="2"/>
      </rPr>
      <t>Se realizó el seguimiento y se elaboró el informe  anual al cumplimiento de ley de cuotas partes en la SDM:</t>
    </r>
    <r>
      <rPr>
        <b/>
        <sz val="9"/>
        <color theme="1"/>
        <rFont val="Arial Narrow"/>
        <family val="2"/>
      </rPr>
      <t xml:space="preserve"> 4</t>
    </r>
    <r>
      <rPr>
        <sz val="9"/>
        <color theme="1"/>
        <rFont val="Arial Narrow"/>
        <family val="2"/>
      </rPr>
      <t xml:space="preserve">. Se realizó el Seguimiento al reporte de la cuenta mensual SIVICOF. generando el certificado febrero de 2020 - Certificado No. 11312020-02-29; 5. Se elaboró, se realizó reunión de cierre   y se remitió el informe preliminar a la DIM, se encuentra en término de observaciones por parte de la   DIM.
</t>
    </r>
    <r>
      <rPr>
        <b/>
        <sz val="9"/>
        <color theme="1"/>
        <rFont val="Arial Narrow"/>
        <family val="2"/>
      </rPr>
      <t>Abril:</t>
    </r>
    <r>
      <rPr>
        <sz val="9"/>
        <color theme="1"/>
        <rFont val="Arial Narrow"/>
        <family val="2"/>
      </rPr>
      <t xml:space="preserve">  se presentaron </t>
    </r>
    <r>
      <rPr>
        <b/>
        <sz val="9"/>
        <color theme="1"/>
        <rFont val="Arial Narrow"/>
        <family val="2"/>
      </rPr>
      <t>ocho (8)</t>
    </r>
    <r>
      <rPr>
        <sz val="9"/>
        <color theme="1"/>
        <rFont val="Arial Narrow"/>
        <family val="2"/>
      </rPr>
      <t xml:space="preserve"> actividades así:</t>
    </r>
    <r>
      <rPr>
        <b/>
        <sz val="9"/>
        <color theme="1"/>
        <rFont val="Arial Narrow"/>
        <family val="2"/>
      </rPr>
      <t xml:space="preserve"> 1</t>
    </r>
    <r>
      <rPr>
        <sz val="9"/>
        <color theme="1"/>
        <rFont val="Arial Narrow"/>
        <family val="2"/>
      </rPr>
      <t xml:space="preserve">. el 16 de abril se llevó a cabo el comité CICCI; </t>
    </r>
    <r>
      <rPr>
        <b/>
        <sz val="9"/>
        <color theme="1"/>
        <rFont val="Arial Narrow"/>
        <family val="2"/>
      </rPr>
      <t>2</t>
    </r>
    <r>
      <rPr>
        <sz val="9"/>
        <color theme="1"/>
        <rFont val="Arial Narrow"/>
        <family val="2"/>
      </rPr>
      <t>. Se participó en el comité de conciliación del 22 de abril de 2020;</t>
    </r>
    <r>
      <rPr>
        <b/>
        <sz val="9"/>
        <color theme="1"/>
        <rFont val="Arial Narrow"/>
        <family val="2"/>
      </rPr>
      <t xml:space="preserve"> 3</t>
    </r>
    <r>
      <rPr>
        <sz val="9"/>
        <color theme="1"/>
        <rFont val="Arial Narrow"/>
        <family val="2"/>
      </rPr>
      <t>. El 13/04/2020 se remite el seguimiento definitivo a la Dirección de Archivo de Bogotá y a la Subdirección del Sistema Distrital de Archivos;</t>
    </r>
    <r>
      <rPr>
        <b/>
        <sz val="9"/>
        <color theme="1"/>
        <rFont val="Arial Narrow"/>
        <family val="2"/>
      </rPr>
      <t xml:space="preserve"> 4</t>
    </r>
    <r>
      <rPr>
        <sz val="9"/>
        <color theme="1"/>
        <rFont val="Arial Narrow"/>
        <family val="2"/>
      </rPr>
      <t xml:space="preserve">. Se envió la información relacionada con la gestión de riesgos de la OCI, subiendo las evidencias al drive indicado; </t>
    </r>
    <r>
      <rPr>
        <b/>
        <sz val="9"/>
        <color theme="1"/>
        <rFont val="Arial Narrow"/>
        <family val="2"/>
      </rPr>
      <t>5</t>
    </r>
    <r>
      <rPr>
        <sz val="9"/>
        <color theme="1"/>
        <rFont val="Arial Narrow"/>
        <family val="2"/>
      </rPr>
      <t>. Se envió informe sobre austeridad del gasto correspondiente al 1er trimestre del 2020.</t>
    </r>
    <r>
      <rPr>
        <b/>
        <sz val="9"/>
        <color theme="1"/>
        <rFont val="Arial Narrow"/>
        <family val="2"/>
      </rPr>
      <t xml:space="preserve"> 6</t>
    </r>
    <r>
      <rPr>
        <sz val="9"/>
        <color theme="1"/>
        <rFont val="Arial Narrow"/>
        <family val="2"/>
      </rPr>
      <t xml:space="preserve">, Se remitió el informe sobre seguimiento a la Ley de Transparencia. a través del memorando SDM- OCI- 71276 DE 2020, </t>
    </r>
    <r>
      <rPr>
        <b/>
        <sz val="9"/>
        <color theme="1"/>
        <rFont val="Arial Narrow"/>
        <family val="2"/>
      </rPr>
      <t>7</t>
    </r>
    <r>
      <rPr>
        <sz val="9"/>
        <color theme="1"/>
        <rFont val="Arial Narrow"/>
        <family val="2"/>
      </rPr>
      <t xml:space="preserve">. En el mes de abril se publicó a través del correo de comunicaciones Tips sobre clasificación de la corrupción y Planes de Mejoramiento; </t>
    </r>
    <r>
      <rPr>
        <b/>
        <sz val="9"/>
        <color theme="1"/>
        <rFont val="Arial Narrow"/>
        <family val="2"/>
      </rPr>
      <t xml:space="preserve">8. </t>
    </r>
    <r>
      <rPr>
        <sz val="9"/>
        <color theme="1"/>
        <rFont val="Arial Narrow"/>
        <family val="2"/>
      </rPr>
      <t xml:space="preserve">conversatorio de control interno buscar De acuerdo a solicitud de la Subsecretaria de Gestión Jurídica, el pasado 12 de febrero se adelantó reunión con el equipo directivo de dicha dependencia, en donde se mencionaron entre otras: Principales Acciones de Mejora por temática de la Subsecretaria, Aspectos identificados en las auditorias de SICON; PQRS, y Ley de Transparencia, Aspectos del PAAC relacionados con dicha dependencia y finalmente se presentaron recomendaciones generales. Correo de Dicha Fecha.
</t>
    </r>
    <r>
      <rPr>
        <b/>
        <sz val="9"/>
        <color theme="1"/>
        <rFont val="Arial Narrow"/>
        <family val="2"/>
      </rPr>
      <t>Mayo:</t>
    </r>
    <r>
      <rPr>
        <sz val="9"/>
        <color theme="1"/>
        <rFont val="Arial Narrow"/>
        <family val="2"/>
      </rPr>
      <t xml:space="preserve"> En el mes de febrero se presentaron </t>
    </r>
    <r>
      <rPr>
        <b/>
        <sz val="9"/>
        <color theme="1"/>
        <rFont val="Arial Narrow"/>
        <family val="2"/>
      </rPr>
      <t>siete (7)</t>
    </r>
    <r>
      <rPr>
        <sz val="9"/>
        <color theme="1"/>
        <rFont val="Arial Narrow"/>
        <family val="2"/>
      </rPr>
      <t xml:space="preserve"> actividades así:</t>
    </r>
    <r>
      <rPr>
        <b/>
        <sz val="9"/>
        <color theme="1"/>
        <rFont val="Arial Narrow"/>
        <family val="2"/>
      </rPr>
      <t xml:space="preserve"> 1.</t>
    </r>
    <r>
      <rPr>
        <sz val="9"/>
        <color theme="1"/>
        <rFont val="Arial Narrow"/>
        <family val="2"/>
      </rPr>
      <t xml:space="preserve"> Se asistió como invitado del Comité Virtual de Contratación los días 19, 21,26,27,28 y 29 y 27 de mayo de 2020;</t>
    </r>
    <r>
      <rPr>
        <b/>
        <sz val="9"/>
        <color theme="1"/>
        <rFont val="Arial Narrow"/>
        <family val="2"/>
      </rPr>
      <t xml:space="preserve"> 2</t>
    </r>
    <r>
      <rPr>
        <sz val="9"/>
        <color theme="1"/>
        <rFont val="Arial Narrow"/>
        <family val="2"/>
      </rPr>
      <t>. Se realizó el Informe al seguimiento al mapa de Riesgos de corrupción de la SMD enero - abril 2020, el cual se encuentra publicado en el link https://www.movilidadbogota.gov.co/web/reportes_de_control_interno y se comunicó a la alta gerencia con memorando SDM-OCI- 77079 de 2020;</t>
    </r>
    <r>
      <rPr>
        <b/>
        <sz val="9"/>
        <color theme="1"/>
        <rFont val="Arial Narrow"/>
        <family val="2"/>
      </rPr>
      <t xml:space="preserve"> 3.</t>
    </r>
    <r>
      <rPr>
        <sz val="9"/>
        <color theme="1"/>
        <rFont val="Arial Narrow"/>
        <family val="2"/>
      </rPr>
      <t xml:space="preserve"> Se remitió el Informe Preliminar del seguimiento a la Ejecución Presupuestal y Plan Anual de Adquisiciones. Remitiendo el, informe definitivo al Secretario y Subsecretarios;</t>
    </r>
    <r>
      <rPr>
        <b/>
        <sz val="9"/>
        <color theme="1"/>
        <rFont val="Arial Narrow"/>
        <family val="2"/>
      </rPr>
      <t xml:space="preserve"> 4</t>
    </r>
    <r>
      <rPr>
        <sz val="9"/>
        <color theme="1"/>
        <rFont val="Arial Narrow"/>
        <family val="2"/>
      </rPr>
      <t>. Se realizó el informe de seguimiento Informe de seguimiento al plan anticorrupción y de atención al ciudadano institucional (corte 30 abril). el día 14 de mayo del 2020 y se comunicó al Secretario con   memorando SDM-OCI – 77546 DE 2020;</t>
    </r>
    <r>
      <rPr>
        <b/>
        <sz val="9"/>
        <color theme="1"/>
        <rFont val="Arial Narrow"/>
        <family val="2"/>
      </rPr>
      <t xml:space="preserve"> 5</t>
    </r>
    <r>
      <rPr>
        <sz val="9"/>
        <color theme="1"/>
        <rFont val="Arial Narrow"/>
        <family val="2"/>
      </rPr>
      <t>. El 29 de mayo de 2020 se realizó el informe de seguimiento al Sistema de Información Distrital de Empleo y la Administración Pública- SIDEAP, correspondiente a la vigencia 2019;</t>
    </r>
    <r>
      <rPr>
        <b/>
        <sz val="9"/>
        <color theme="1"/>
        <rFont val="Arial Narrow"/>
        <family val="2"/>
      </rPr>
      <t xml:space="preserve"> 6</t>
    </r>
    <r>
      <rPr>
        <sz val="9"/>
        <color theme="1"/>
        <rFont val="Arial Narrow"/>
        <family val="2"/>
      </rPr>
      <t xml:space="preserve">. Con fecha 29 de mayo de 2020 se presentó el informe final de la auditoria al Procedimiento de los cursos de pedagogía por infracción a las normas de tránsito y transporte", producto de este ejercicio se identificaron 4 no conformidades, 12 Observaciones y 18 recomendaciones, de acuerdo con las políticas de operación definidas en el "Procedimiento para la Formulación y Seguimiento de Planes de Mejoramiento"; </t>
    </r>
    <r>
      <rPr>
        <b/>
        <sz val="9"/>
        <color theme="1"/>
        <rFont val="Arial Narrow"/>
        <family val="2"/>
      </rPr>
      <t>7.</t>
    </r>
    <r>
      <rPr>
        <sz val="9"/>
        <color theme="1"/>
        <rFont val="Arial Narrow"/>
        <family val="2"/>
      </rPr>
      <t xml:space="preserve"> se remitió el informe final al Proceso Ingeniería de Tránsito PM03 / Planes de Manejo de Transito (PMT), el día 27/05/2020, el informe final de la Auditoria se radicó ante el Secretario y el proceso auditado a través del memorando SDM-OCI- 81147-2020.
</t>
    </r>
  </si>
  <si>
    <t>En el periodo se cumplió con el 100% de lo programado en el PAAI 2020</t>
  </si>
  <si>
    <t>Enero del 2020</t>
  </si>
  <si>
    <t>Febrero del 2020</t>
  </si>
  <si>
    <t>Marzo del 2020</t>
  </si>
  <si>
    <t>Abril del 2020</t>
  </si>
  <si>
    <t>Mayo del 2020</t>
  </si>
  <si>
    <t xml:space="preserve">La Oficina de Control Interno, a través de la ejecución del PAAI a cumplido con lo allí establecido, de igual manera a comunicado al Comité Institucinal de Coordinación de Control Interno CICCI el resultado de las evaluaciones y auditorías, realizando aportes para la mejroa continua. </t>
  </si>
  <si>
    <t>(E) Paula Tatiana Arenas González</t>
  </si>
  <si>
    <t>Viviana Espejo Hoyos / Jhoan Matallana</t>
  </si>
  <si>
    <t>Versión: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</si>
</sst>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_);_(* \(#,##0\);_(* &quot;-&quot;_);_(@_)"/>
    <numFmt numFmtId="165" formatCode="_(* #,##0.00_);_(* \(#,##0.00\);_(* &quot;-&quot;??_);_(@_)"/>
    <numFmt numFmtId="166" formatCode="_-* #,##0.00\ &quot;€&quot;_-;\-* #,##0.00\ &quot;€&quot;_-;_-* &quot;-&quot;??\ &quot;€&quot;_-;_-@_-"/>
    <numFmt numFmtId="167" formatCode="_ * #,##0.00_ ;_ * \-#,##0.00_ ;_ * &quot;-&quot;??_ ;_ @_ "/>
    <numFmt numFmtId="168" formatCode="0.0%"/>
    <numFmt numFmtId="169" formatCode="0.0"/>
    <numFmt numFmtId="170" formatCode="dd/mm/yy;@"/>
  </numFmts>
  <fonts count="45" x14ac:knownFonts="1">
    <font>
      <sz val="11"/>
      <color theme="1"/>
      <name val="Calibri"/>
      <family val="2"/>
      <scheme val="minor"/>
    </font>
    <font>
      <sz val="11"/>
      <color indexed="8"/>
      <name val="Calibri"/>
      <family val="2"/>
    </font>
    <font>
      <sz val="10"/>
      <name val="Arial"/>
      <family val="2"/>
    </font>
    <font>
      <sz val="10"/>
      <name val="Arial"/>
      <family val="2"/>
    </font>
    <font>
      <b/>
      <sz val="10"/>
      <name val="Arial"/>
      <family val="2"/>
    </font>
    <font>
      <b/>
      <sz val="9"/>
      <name val="Arial"/>
      <family val="2"/>
    </font>
    <font>
      <sz val="9"/>
      <name val="Arial"/>
      <family val="2"/>
    </font>
    <font>
      <b/>
      <sz val="11"/>
      <name val="Arial"/>
      <family val="2"/>
    </font>
    <font>
      <sz val="12"/>
      <name val="Arial"/>
      <family val="2"/>
    </font>
    <font>
      <b/>
      <sz val="9"/>
      <color indexed="9"/>
      <name val="Arial"/>
      <family val="2"/>
    </font>
    <font>
      <b/>
      <sz val="10"/>
      <color indexed="9"/>
      <name val="Arial"/>
      <family val="2"/>
    </font>
    <font>
      <b/>
      <sz val="10"/>
      <color indexed="8"/>
      <name val="Arial"/>
      <family val="2"/>
    </font>
    <font>
      <b/>
      <u/>
      <sz val="11"/>
      <color indexed="56"/>
      <name val="Calibri"/>
      <family val="2"/>
    </font>
    <font>
      <b/>
      <u/>
      <sz val="11"/>
      <name val="Arial"/>
      <family val="2"/>
    </font>
    <font>
      <sz val="11"/>
      <color theme="1"/>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sz val="9"/>
      <color theme="1"/>
      <name val="Arial"/>
      <family val="2"/>
    </font>
    <font>
      <sz val="12"/>
      <color theme="1"/>
      <name val="Arial"/>
      <family val="2"/>
    </font>
    <font>
      <sz val="10"/>
      <color rgb="FF000000"/>
      <name val="Arial"/>
      <family val="2"/>
    </font>
    <font>
      <sz val="8"/>
      <color theme="1"/>
      <name val="Calibri"/>
      <family val="2"/>
      <scheme val="minor"/>
    </font>
    <font>
      <b/>
      <sz val="10"/>
      <color theme="1"/>
      <name val="Arial"/>
      <family val="2"/>
    </font>
    <font>
      <sz val="10"/>
      <color theme="1"/>
      <name val="Arial"/>
      <family val="2"/>
    </font>
    <font>
      <sz val="11"/>
      <color theme="4"/>
      <name val="Arial"/>
      <family val="2"/>
    </font>
    <font>
      <b/>
      <sz val="11"/>
      <color theme="1"/>
      <name val="Calibri"/>
      <family val="2"/>
    </font>
    <font>
      <b/>
      <sz val="9"/>
      <color theme="1"/>
      <name val="Arial"/>
      <family val="2"/>
    </font>
    <font>
      <sz val="9"/>
      <color theme="1"/>
      <name val="Arial Narrow"/>
      <family val="2"/>
    </font>
    <font>
      <b/>
      <sz val="12"/>
      <color theme="1"/>
      <name val="Arial"/>
      <family val="2"/>
    </font>
    <font>
      <b/>
      <sz val="14"/>
      <color theme="1"/>
      <name val="Arial"/>
      <family val="2"/>
    </font>
    <font>
      <b/>
      <sz val="11"/>
      <color theme="3" tint="-0.499984740745262"/>
      <name val="Calibri"/>
      <family val="2"/>
      <scheme val="minor"/>
    </font>
    <font>
      <u/>
      <sz val="9"/>
      <name val="Arial"/>
      <family val="2"/>
    </font>
    <font>
      <sz val="9"/>
      <color theme="4"/>
      <name val="Arial"/>
      <family val="2"/>
    </font>
    <font>
      <sz val="9"/>
      <color rgb="FFFF0000"/>
      <name val="Arial"/>
      <family val="2"/>
    </font>
    <font>
      <sz val="9"/>
      <color theme="1"/>
      <name val="Calibri"/>
      <family val="2"/>
      <scheme val="minor"/>
    </font>
    <font>
      <b/>
      <sz val="9"/>
      <color theme="4"/>
      <name val="Arial"/>
      <family val="2"/>
    </font>
    <font>
      <sz val="11"/>
      <name val="Arial"/>
      <family val="2"/>
    </font>
    <font>
      <b/>
      <sz val="9"/>
      <color theme="1"/>
      <name val="Calibri"/>
      <family val="2"/>
      <scheme val="minor"/>
    </font>
    <font>
      <sz val="9"/>
      <color rgb="FF000000"/>
      <name val="Arial"/>
      <family val="2"/>
    </font>
    <font>
      <sz val="9"/>
      <color rgb="FF747474"/>
      <name val="Arial"/>
      <family val="2"/>
    </font>
    <font>
      <b/>
      <sz val="9"/>
      <color rgb="FF747474"/>
      <name val="Arial"/>
      <family val="2"/>
    </font>
    <font>
      <sz val="10"/>
      <color theme="1"/>
      <name val="Arial Narrow"/>
      <family val="2"/>
    </font>
    <font>
      <b/>
      <sz val="9"/>
      <color theme="1"/>
      <name val="Arial Narrow"/>
      <family val="2"/>
    </font>
    <font>
      <sz val="9"/>
      <color theme="0"/>
      <name val="Arial"/>
      <family val="2"/>
    </font>
  </fonts>
  <fills count="19">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
      <patternFill patternType="solid">
        <fgColor rgb="FFFFFFFF"/>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rgb="FF00CCFF"/>
        <bgColor indexed="64"/>
      </patternFill>
    </fill>
    <fill>
      <patternFill patternType="solid">
        <fgColor theme="4" tint="0.59999389629810485"/>
        <bgColor indexed="64"/>
      </patternFill>
    </fill>
    <fill>
      <patternFill patternType="solid">
        <fgColor rgb="FF00B0F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hair">
        <color indexed="10"/>
      </top>
      <bottom style="hair">
        <color indexed="10"/>
      </bottom>
      <diagonal/>
    </border>
    <border>
      <left style="medium">
        <color indexed="64"/>
      </left>
      <right style="medium">
        <color indexed="64"/>
      </right>
      <top style="hair">
        <color indexed="10"/>
      </top>
      <bottom style="medium">
        <color indexed="64"/>
      </bottom>
      <diagonal/>
    </border>
    <border>
      <left style="medium">
        <color indexed="64"/>
      </left>
      <right style="hair">
        <color indexed="10"/>
      </right>
      <top style="hair">
        <color indexed="10"/>
      </top>
      <bottom style="medium">
        <color indexed="64"/>
      </bottom>
      <diagonal/>
    </border>
    <border>
      <left style="hair">
        <color indexed="10"/>
      </left>
      <right style="hair">
        <color indexed="10"/>
      </right>
      <top style="hair">
        <color indexed="10"/>
      </top>
      <bottom style="medium">
        <color indexed="64"/>
      </bottom>
      <diagonal/>
    </border>
    <border>
      <left style="hair">
        <color indexed="10"/>
      </left>
      <right style="medium">
        <color indexed="64"/>
      </right>
      <top style="hair">
        <color indexed="10"/>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medium">
        <color indexed="64"/>
      </top>
      <bottom/>
      <diagonal/>
    </border>
    <border>
      <left style="medium">
        <color indexed="64"/>
      </left>
      <right style="medium">
        <color indexed="64"/>
      </right>
      <top/>
      <bottom style="hair">
        <color indexed="10"/>
      </bottom>
      <diagonal/>
    </border>
  </borders>
  <cellStyleXfs count="15">
    <xf numFmtId="0" fontId="0" fillId="0" borderId="0"/>
    <xf numFmtId="167" fontId="3" fillId="0" borderId="0" applyFont="0" applyFill="0" applyBorder="0" applyAlignment="0" applyProtection="0"/>
    <xf numFmtId="164" fontId="14" fillId="0" borderId="0" applyFont="0" applyFill="0" applyBorder="0" applyAlignment="0" applyProtection="0"/>
    <xf numFmtId="165" fontId="14" fillId="0" borderId="0" applyFont="0" applyFill="0" applyBorder="0" applyAlignment="0" applyProtection="0"/>
    <xf numFmtId="167" fontId="2" fillId="0" borderId="0" applyFont="0" applyFill="0" applyBorder="0" applyAlignment="0" applyProtection="0"/>
    <xf numFmtId="166" fontId="1" fillId="0" borderId="0" applyFont="0" applyFill="0" applyBorder="0" applyAlignment="0" applyProtection="0"/>
    <xf numFmtId="0" fontId="2" fillId="0" borderId="0"/>
    <xf numFmtId="0" fontId="2" fillId="0" borderId="0"/>
    <xf numFmtId="0" fontId="3" fillId="0" borderId="0"/>
    <xf numFmtId="0" fontId="2" fillId="0" borderId="0"/>
    <xf numFmtId="0" fontId="2" fillId="0" borderId="0"/>
    <xf numFmtId="0" fontId="6" fillId="0" borderId="0"/>
    <xf numFmtId="0" fontId="2" fillId="0" borderId="0"/>
    <xf numFmtId="9" fontId="14" fillId="0" borderId="0" applyFont="0" applyFill="0" applyBorder="0" applyAlignment="0" applyProtection="0"/>
    <xf numFmtId="9" fontId="2" fillId="0" borderId="0" applyFont="0" applyFill="0" applyBorder="0" applyAlignment="0" applyProtection="0"/>
  </cellStyleXfs>
  <cellXfs count="304">
    <xf numFmtId="0" fontId="0" fillId="0" borderId="0" xfId="0"/>
    <xf numFmtId="0" fontId="0" fillId="0" borderId="0" xfId="0" applyFill="1" applyProtection="1"/>
    <xf numFmtId="0" fontId="0" fillId="0" borderId="0" xfId="0" applyProtection="1"/>
    <xf numFmtId="0" fontId="0" fillId="5" borderId="0" xfId="0" applyFill="1" applyBorder="1" applyProtection="1"/>
    <xf numFmtId="0" fontId="17" fillId="5" borderId="0" xfId="0" applyFont="1" applyFill="1" applyBorder="1" applyAlignment="1" applyProtection="1">
      <alignment horizontal="center" vertical="center" wrapText="1"/>
    </xf>
    <xf numFmtId="0" fontId="17" fillId="5" borderId="0" xfId="0" applyFont="1" applyFill="1" applyBorder="1" applyAlignment="1" applyProtection="1">
      <alignment vertical="center" wrapText="1"/>
    </xf>
    <xf numFmtId="169" fontId="17" fillId="5" borderId="0" xfId="0" applyNumberFormat="1" applyFont="1" applyFill="1" applyBorder="1" applyAlignment="1" applyProtection="1">
      <alignment horizontal="center" vertical="center" wrapText="1"/>
    </xf>
    <xf numFmtId="0" fontId="18" fillId="5" borderId="0" xfId="0" applyFont="1" applyFill="1" applyBorder="1" applyAlignment="1" applyProtection="1">
      <alignment vertical="center" wrapText="1"/>
    </xf>
    <xf numFmtId="0" fontId="17" fillId="5" borderId="0" xfId="0" applyFont="1" applyFill="1" applyBorder="1" applyAlignment="1" applyProtection="1">
      <alignment vertical="center"/>
    </xf>
    <xf numFmtId="0" fontId="2" fillId="0" borderId="0" xfId="12"/>
    <xf numFmtId="0" fontId="2" fillId="0" borderId="0" xfId="12" applyAlignment="1">
      <alignment vertical="center"/>
    </xf>
    <xf numFmtId="0" fontId="2" fillId="0" borderId="1" xfId="9" applyBorder="1" applyAlignment="1">
      <alignment vertical="center"/>
    </xf>
    <xf numFmtId="0" fontId="2" fillId="0" borderId="1" xfId="12" applyBorder="1" applyAlignment="1">
      <alignment vertical="center"/>
    </xf>
    <xf numFmtId="0" fontId="2" fillId="0" borderId="1" xfId="12" applyBorder="1" applyAlignment="1">
      <alignment horizontal="center" vertical="center"/>
    </xf>
    <xf numFmtId="0" fontId="2" fillId="0" borderId="1" xfId="9" applyBorder="1" applyAlignment="1">
      <alignment wrapText="1"/>
    </xf>
    <xf numFmtId="0" fontId="4" fillId="6" borderId="1" xfId="12" applyFont="1" applyFill="1" applyBorder="1" applyAlignment="1">
      <alignment horizontal="center" vertical="center"/>
    </xf>
    <xf numFmtId="0" fontId="2" fillId="0" borderId="1" xfId="12" applyBorder="1"/>
    <xf numFmtId="0" fontId="4" fillId="6" borderId="1" xfId="12" applyFont="1" applyFill="1" applyBorder="1" applyAlignment="1">
      <alignment horizontal="center"/>
    </xf>
    <xf numFmtId="0" fontId="2" fillId="0" borderId="1" xfId="0" applyFont="1" applyBorder="1" applyAlignment="1">
      <alignment vertical="center" wrapText="1"/>
    </xf>
    <xf numFmtId="0" fontId="2" fillId="0" borderId="1" xfId="12" applyBorder="1" applyAlignment="1">
      <alignment vertical="center" wrapText="1"/>
    </xf>
    <xf numFmtId="0" fontId="2" fillId="0" borderId="0" xfId="12" applyAlignment="1">
      <alignment horizontal="center" vertical="center"/>
    </xf>
    <xf numFmtId="0" fontId="4" fillId="0" borderId="0" xfId="12" applyFont="1" applyBorder="1" applyAlignment="1">
      <alignment vertical="center"/>
    </xf>
    <xf numFmtId="0" fontId="2" fillId="0" borderId="0" xfId="12" applyBorder="1" applyAlignment="1">
      <alignment vertical="center"/>
    </xf>
    <xf numFmtId="0" fontId="19" fillId="0" borderId="0" xfId="0" applyFont="1" applyFill="1" applyProtection="1"/>
    <xf numFmtId="0" fontId="19" fillId="0" borderId="0" xfId="0" applyFont="1" applyFill="1" applyAlignment="1" applyProtection="1">
      <alignment horizontal="center" vertical="center"/>
    </xf>
    <xf numFmtId="10" fontId="7" fillId="7" borderId="1" xfId="6" applyNumberFormat="1" applyFont="1" applyFill="1" applyBorder="1" applyAlignment="1" applyProtection="1">
      <alignment horizontal="center" vertical="center" wrapText="1"/>
    </xf>
    <xf numFmtId="0" fontId="4" fillId="6" borderId="1" xfId="9" applyFont="1" applyFill="1" applyBorder="1" applyAlignment="1">
      <alignment horizontal="center" vertical="center"/>
    </xf>
    <xf numFmtId="0" fontId="20" fillId="0" borderId="0" xfId="0" applyFont="1" applyProtection="1"/>
    <xf numFmtId="0" fontId="9" fillId="3" borderId="3" xfId="11" applyFont="1" applyFill="1" applyBorder="1" applyAlignment="1">
      <alignment horizontal="center" vertical="center"/>
    </xf>
    <xf numFmtId="0" fontId="9" fillId="3" borderId="4" xfId="11" applyFont="1" applyFill="1" applyBorder="1" applyAlignment="1">
      <alignment horizontal="center" vertical="center"/>
    </xf>
    <xf numFmtId="0" fontId="9" fillId="3" borderId="5" xfId="11" applyFont="1" applyFill="1" applyBorder="1" applyAlignment="1">
      <alignment horizontal="center" vertical="center"/>
    </xf>
    <xf numFmtId="0" fontId="9" fillId="3" borderId="6" xfId="11" applyFont="1" applyFill="1" applyBorder="1" applyAlignment="1">
      <alignment horizontal="center" vertical="center" wrapText="1"/>
    </xf>
    <xf numFmtId="0" fontId="9" fillId="3" borderId="7" xfId="11" applyFont="1" applyFill="1" applyBorder="1" applyAlignment="1">
      <alignment horizontal="center" vertical="center" wrapText="1"/>
    </xf>
    <xf numFmtId="0" fontId="9" fillId="3" borderId="8" xfId="11" applyFont="1" applyFill="1" applyBorder="1" applyAlignment="1">
      <alignment horizontal="center" vertical="center" wrapText="1"/>
    </xf>
    <xf numFmtId="0" fontId="5" fillId="4" borderId="9" xfId="11" applyFont="1" applyFill="1" applyBorder="1"/>
    <xf numFmtId="0" fontId="6" fillId="4" borderId="10" xfId="11" applyFont="1" applyFill="1" applyBorder="1" applyAlignment="1">
      <alignment horizontal="center"/>
    </xf>
    <xf numFmtId="0" fontId="6" fillId="4" borderId="0" xfId="11" applyFont="1" applyFill="1" applyBorder="1" applyAlignment="1">
      <alignment horizontal="center"/>
    </xf>
    <xf numFmtId="0" fontId="6" fillId="4" borderId="11" xfId="11" applyFont="1" applyFill="1" applyBorder="1" applyAlignment="1">
      <alignment horizontal="center"/>
    </xf>
    <xf numFmtId="0" fontId="2" fillId="0" borderId="0" xfId="12" applyFont="1"/>
    <xf numFmtId="0" fontId="0" fillId="0" borderId="1" xfId="0" applyFont="1" applyBorder="1" applyAlignment="1">
      <alignment wrapText="1"/>
    </xf>
    <xf numFmtId="0" fontId="0" fillId="0" borderId="1" xfId="0" applyFont="1" applyBorder="1" applyAlignment="1">
      <alignment horizontal="justify" wrapText="1"/>
    </xf>
    <xf numFmtId="3" fontId="4" fillId="2" borderId="0" xfId="12" applyNumberFormat="1" applyFont="1" applyFill="1" applyBorder="1" applyAlignment="1">
      <alignment vertical="center"/>
    </xf>
    <xf numFmtId="0" fontId="5" fillId="6" borderId="1" xfId="9" applyFont="1" applyFill="1" applyBorder="1" applyAlignment="1">
      <alignment horizontal="center" vertical="center"/>
    </xf>
    <xf numFmtId="0" fontId="2" fillId="0" borderId="0" xfId="9"/>
    <xf numFmtId="0" fontId="5" fillId="6" borderId="1" xfId="9" applyFont="1" applyFill="1" applyBorder="1" applyAlignment="1">
      <alignment horizontal="center" wrapText="1"/>
    </xf>
    <xf numFmtId="0" fontId="5" fillId="6" borderId="1" xfId="9" applyFont="1" applyFill="1" applyBorder="1" applyAlignment="1">
      <alignment horizontal="center" vertical="center" wrapText="1"/>
    </xf>
    <xf numFmtId="0" fontId="2" fillId="0" borderId="1" xfId="9" applyBorder="1"/>
    <xf numFmtId="3" fontId="5" fillId="0" borderId="1" xfId="9" applyNumberFormat="1" applyFont="1" applyFill="1" applyBorder="1" applyAlignment="1">
      <alignment horizontal="right"/>
    </xf>
    <xf numFmtId="0" fontId="5" fillId="0" borderId="1" xfId="9" applyFont="1" applyFill="1" applyBorder="1" applyAlignment="1">
      <alignment horizontal="center"/>
    </xf>
    <xf numFmtId="3" fontId="6" fillId="0" borderId="1" xfId="9" applyNumberFormat="1" applyFont="1" applyFill="1" applyBorder="1" applyAlignment="1"/>
    <xf numFmtId="0" fontId="6" fillId="0" borderId="12" xfId="11" applyFont="1" applyFill="1" applyBorder="1" applyAlignment="1">
      <alignment horizontal="center"/>
    </xf>
    <xf numFmtId="3" fontId="6" fillId="0" borderId="6" xfId="11" applyNumberFormat="1" applyFont="1" applyFill="1" applyBorder="1" applyAlignment="1"/>
    <xf numFmtId="3" fontId="6" fillId="0" borderId="7" xfId="11" applyNumberFormat="1" applyFont="1" applyFill="1" applyBorder="1" applyAlignment="1"/>
    <xf numFmtId="3" fontId="6" fillId="0" borderId="8" xfId="11" applyNumberFormat="1" applyFont="1" applyFill="1" applyBorder="1" applyAlignment="1"/>
    <xf numFmtId="0" fontId="6" fillId="0" borderId="13" xfId="11" applyFont="1" applyFill="1" applyBorder="1" applyAlignment="1">
      <alignment horizontal="center"/>
    </xf>
    <xf numFmtId="3" fontId="6" fillId="0" borderId="14" xfId="11" applyNumberFormat="1" applyFont="1" applyFill="1" applyBorder="1" applyAlignment="1"/>
    <xf numFmtId="3" fontId="6" fillId="0" borderId="15" xfId="11" applyNumberFormat="1" applyFont="1" applyFill="1" applyBorder="1" applyAlignment="1"/>
    <xf numFmtId="3" fontId="6" fillId="0" borderId="16" xfId="11" applyNumberFormat="1" applyFont="1" applyFill="1" applyBorder="1" applyAlignment="1"/>
    <xf numFmtId="3" fontId="2" fillId="0" borderId="1" xfId="9" applyNumberFormat="1" applyBorder="1"/>
    <xf numFmtId="0" fontId="21" fillId="9" borderId="1" xfId="0" applyFont="1" applyFill="1" applyBorder="1" applyAlignment="1">
      <alignment horizontal="justify" vertical="center" wrapText="1"/>
    </xf>
    <xf numFmtId="0" fontId="2" fillId="0" borderId="1" xfId="12" applyFont="1" applyBorder="1" applyAlignment="1">
      <alignment vertical="center"/>
    </xf>
    <xf numFmtId="0" fontId="2" fillId="0" borderId="0" xfId="12" applyFont="1" applyAlignment="1">
      <alignment vertical="center"/>
    </xf>
    <xf numFmtId="0" fontId="2" fillId="0" borderId="0" xfId="12" applyFont="1" applyBorder="1" applyAlignment="1">
      <alignment horizontal="center" vertical="center"/>
    </xf>
    <xf numFmtId="3" fontId="2" fillId="0" borderId="1" xfId="9" applyNumberFormat="1" applyFont="1" applyFill="1" applyBorder="1" applyAlignment="1"/>
    <xf numFmtId="0" fontId="2" fillId="0" borderId="0" xfId="9" applyFont="1"/>
    <xf numFmtId="0" fontId="10" fillId="3" borderId="3" xfId="11" applyFont="1" applyFill="1" applyBorder="1" applyAlignment="1">
      <alignment horizontal="centerContinuous" vertical="center"/>
    </xf>
    <xf numFmtId="0" fontId="10" fillId="3" borderId="4" xfId="11" applyFont="1" applyFill="1" applyBorder="1" applyAlignment="1">
      <alignment horizontal="centerContinuous" vertical="center"/>
    </xf>
    <xf numFmtId="0" fontId="10" fillId="3" borderId="5" xfId="11" applyFont="1" applyFill="1" applyBorder="1" applyAlignment="1">
      <alignment horizontal="centerContinuous" vertical="center"/>
    </xf>
    <xf numFmtId="0" fontId="2" fillId="0" borderId="0" xfId="12" applyFont="1" applyAlignment="1">
      <alignment horizontal="center" vertical="center"/>
    </xf>
    <xf numFmtId="0" fontId="10" fillId="3" borderId="6" xfId="11" applyFont="1" applyFill="1" applyBorder="1" applyAlignment="1">
      <alignment horizontal="center" vertical="center" wrapText="1"/>
    </xf>
    <xf numFmtId="0" fontId="10" fillId="3" borderId="7" xfId="11" applyFont="1" applyFill="1" applyBorder="1" applyAlignment="1">
      <alignment horizontal="center" vertical="center" wrapText="1"/>
    </xf>
    <xf numFmtId="0" fontId="10" fillId="3" borderId="8" xfId="11" applyFont="1" applyFill="1" applyBorder="1" applyAlignment="1">
      <alignment horizontal="center" vertical="center" wrapText="1"/>
    </xf>
    <xf numFmtId="0" fontId="4" fillId="4" borderId="9" xfId="11" applyFont="1" applyFill="1" applyBorder="1"/>
    <xf numFmtId="0" fontId="2" fillId="4" borderId="10" xfId="11" applyFont="1" applyFill="1" applyBorder="1" applyAlignment="1">
      <alignment horizontal="center"/>
    </xf>
    <xf numFmtId="0" fontId="2" fillId="4" borderId="0" xfId="11" applyFont="1" applyFill="1" applyBorder="1" applyAlignment="1">
      <alignment horizontal="center"/>
    </xf>
    <xf numFmtId="0" fontId="2" fillId="4" borderId="11" xfId="11" applyFont="1" applyFill="1" applyBorder="1" applyAlignment="1">
      <alignment horizontal="center"/>
    </xf>
    <xf numFmtId="0" fontId="4" fillId="0" borderId="12" xfId="11" applyFont="1" applyFill="1" applyBorder="1" applyAlignment="1">
      <alignment horizontal="center"/>
    </xf>
    <xf numFmtId="3" fontId="4" fillId="0" borderId="6" xfId="11" applyNumberFormat="1" applyFont="1" applyFill="1" applyBorder="1" applyAlignment="1">
      <alignment horizontal="right"/>
    </xf>
    <xf numFmtId="3" fontId="4" fillId="0" borderId="7" xfId="11" applyNumberFormat="1" applyFont="1" applyFill="1" applyBorder="1" applyAlignment="1">
      <alignment horizontal="right"/>
    </xf>
    <xf numFmtId="3" fontId="4" fillId="0" borderId="8" xfId="11" applyNumberFormat="1" applyFont="1" applyFill="1" applyBorder="1" applyAlignment="1">
      <alignment horizontal="right"/>
    </xf>
    <xf numFmtId="0" fontId="2" fillId="0" borderId="12" xfId="11" applyFont="1" applyFill="1" applyBorder="1" applyAlignment="1">
      <alignment horizontal="center"/>
    </xf>
    <xf numFmtId="3" fontId="2" fillId="0" borderId="6" xfId="11" applyNumberFormat="1" applyFont="1" applyFill="1" applyBorder="1" applyAlignment="1"/>
    <xf numFmtId="3" fontId="2" fillId="0" borderId="7" xfId="11" applyNumberFormat="1" applyFont="1" applyFill="1" applyBorder="1" applyAlignment="1"/>
    <xf numFmtId="3" fontId="2" fillId="0" borderId="8" xfId="11" applyNumberFormat="1" applyFont="1" applyFill="1" applyBorder="1" applyAlignment="1"/>
    <xf numFmtId="0" fontId="21" fillId="0" borderId="1" xfId="0" applyFont="1" applyBorder="1" applyAlignment="1">
      <alignment horizontal="justify" vertical="center" wrapText="1"/>
    </xf>
    <xf numFmtId="0" fontId="0" fillId="0" borderId="1" xfId="0" applyFont="1" applyBorder="1" applyAlignment="1"/>
    <xf numFmtId="0" fontId="4" fillId="6" borderId="1" xfId="9" applyFont="1" applyFill="1" applyBorder="1" applyAlignment="1">
      <alignment horizontal="center" vertical="center"/>
    </xf>
    <xf numFmtId="0" fontId="5" fillId="5" borderId="1" xfId="11" applyFont="1" applyFill="1" applyBorder="1" applyAlignment="1">
      <alignment horizontal="center"/>
    </xf>
    <xf numFmtId="3" fontId="5" fillId="5" borderId="1" xfId="6" applyNumberFormat="1" applyFont="1" applyFill="1" applyBorder="1" applyAlignment="1">
      <alignment horizontal="right"/>
    </xf>
    <xf numFmtId="0" fontId="6" fillId="5" borderId="1" xfId="11" applyFont="1" applyFill="1" applyBorder="1" applyAlignment="1">
      <alignment horizontal="center"/>
    </xf>
    <xf numFmtId="3" fontId="6" fillId="5" borderId="1" xfId="6" applyNumberFormat="1" applyFont="1" applyFill="1" applyBorder="1" applyAlignment="1"/>
    <xf numFmtId="0" fontId="22" fillId="0" borderId="0" xfId="0" applyFont="1" applyBorder="1" applyProtection="1"/>
    <xf numFmtId="0" fontId="22" fillId="0" borderId="0" xfId="0" applyFont="1" applyProtection="1"/>
    <xf numFmtId="0" fontId="22" fillId="5" borderId="0" xfId="0" applyFont="1" applyFill="1" applyBorder="1" applyProtection="1"/>
    <xf numFmtId="0" fontId="19" fillId="0" borderId="0" xfId="0" applyFont="1"/>
    <xf numFmtId="3" fontId="25" fillId="5" borderId="1" xfId="14" applyNumberFormat="1" applyFont="1" applyFill="1" applyBorder="1" applyAlignment="1" applyProtection="1">
      <alignment horizontal="center" vertical="center" wrapText="1"/>
      <protection locked="0"/>
    </xf>
    <xf numFmtId="0" fontId="0" fillId="0" borderId="0" xfId="0" applyAlignment="1">
      <alignment horizontal="center"/>
    </xf>
    <xf numFmtId="0" fontId="16" fillId="11" borderId="17"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16" fillId="0" borderId="0" xfId="0" applyFont="1" applyFill="1" applyBorder="1" applyAlignment="1">
      <alignment horizontal="center" vertical="center" wrapText="1"/>
    </xf>
    <xf numFmtId="9" fontId="14" fillId="0" borderId="1" xfId="13" applyFont="1" applyBorder="1" applyAlignment="1">
      <alignment horizontal="center" vertical="center"/>
    </xf>
    <xf numFmtId="17" fontId="14" fillId="0" borderId="1" xfId="13" applyNumberFormat="1" applyFont="1" applyBorder="1" applyAlignment="1">
      <alignment horizontal="center" vertical="center"/>
    </xf>
    <xf numFmtId="10" fontId="0" fillId="0" borderId="1" xfId="0" applyNumberFormat="1" applyBorder="1" applyAlignment="1">
      <alignment horizontal="center" vertical="center" wrapText="1"/>
    </xf>
    <xf numFmtId="0" fontId="0" fillId="0" borderId="1" xfId="0" applyBorder="1" applyAlignment="1">
      <alignment horizontal="center" vertical="center" wrapText="1"/>
    </xf>
    <xf numFmtId="9" fontId="26" fillId="11" borderId="1" xfId="13" applyFont="1" applyFill="1" applyBorder="1" applyAlignment="1">
      <alignment horizontal="center" vertical="center" wrapText="1"/>
    </xf>
    <xf numFmtId="0" fontId="16" fillId="10" borderId="1" xfId="0" applyFont="1" applyFill="1" applyBorder="1" applyAlignment="1">
      <alignment vertical="center" wrapText="1"/>
    </xf>
    <xf numFmtId="0" fontId="0" fillId="0" borderId="0" xfId="0" applyAlignment="1">
      <alignment horizontal="center" vertical="center"/>
    </xf>
    <xf numFmtId="164" fontId="20" fillId="0" borderId="1" xfId="2" applyFont="1" applyBorder="1" applyAlignment="1" applyProtection="1">
      <alignment vertical="center" wrapText="1"/>
      <protection locked="0"/>
    </xf>
    <xf numFmtId="170" fontId="14" fillId="0" borderId="1" xfId="13" applyNumberFormat="1" applyFont="1" applyBorder="1" applyAlignment="1">
      <alignment horizontal="center" vertical="center"/>
    </xf>
    <xf numFmtId="0" fontId="20" fillId="0" borderId="0" xfId="0" applyFont="1" applyAlignment="1" applyProtection="1">
      <alignment horizontal="center"/>
    </xf>
    <xf numFmtId="0" fontId="0" fillId="0" borderId="0" xfId="0" applyAlignment="1" applyProtection="1">
      <alignment horizontal="center"/>
    </xf>
    <xf numFmtId="9" fontId="19" fillId="0" borderId="0" xfId="13" applyFont="1" applyFill="1" applyAlignment="1" applyProtection="1">
      <alignment horizontal="center" vertical="center"/>
    </xf>
    <xf numFmtId="9" fontId="14" fillId="0" borderId="0" xfId="13" applyFont="1" applyProtection="1"/>
    <xf numFmtId="0" fontId="0" fillId="5" borderId="0" xfId="0" applyFill="1"/>
    <xf numFmtId="0" fontId="24" fillId="5" borderId="0" xfId="0" applyFont="1" applyFill="1" applyBorder="1" applyAlignment="1" applyProtection="1">
      <alignment horizontal="center"/>
      <protection locked="0"/>
    </xf>
    <xf numFmtId="0" fontId="23" fillId="5" borderId="0" xfId="0" applyFont="1" applyFill="1" applyBorder="1" applyAlignment="1" applyProtection="1">
      <alignment horizontal="center" vertical="center" wrapText="1"/>
      <protection locked="0"/>
    </xf>
    <xf numFmtId="0" fontId="16" fillId="5" borderId="0" xfId="0" applyFont="1" applyFill="1" applyBorder="1" applyAlignment="1">
      <alignment horizontal="center"/>
    </xf>
    <xf numFmtId="0" fontId="0" fillId="5" borderId="0" xfId="0" applyFill="1" applyAlignment="1">
      <alignment horizontal="center"/>
    </xf>
    <xf numFmtId="0" fontId="27" fillId="5" borderId="1" xfId="0" applyFont="1" applyFill="1" applyBorder="1" applyAlignment="1" applyProtection="1">
      <alignment horizontal="justify" vertical="center" wrapText="1"/>
    </xf>
    <xf numFmtId="17" fontId="28" fillId="0" borderId="1" xfId="0" applyNumberFormat="1" applyFont="1" applyBorder="1" applyAlignment="1">
      <alignment horizontal="justify" vertical="center" wrapText="1"/>
    </xf>
    <xf numFmtId="10" fontId="16" fillId="10" borderId="1" xfId="0" applyNumberFormat="1" applyFont="1" applyFill="1" applyBorder="1" applyAlignment="1">
      <alignment horizontal="center" vertical="center" wrapText="1"/>
    </xf>
    <xf numFmtId="0" fontId="0" fillId="0" borderId="1" xfId="0" applyBorder="1" applyAlignment="1">
      <alignment horizontal="justify" vertical="center" wrapText="1"/>
    </xf>
    <xf numFmtId="0" fontId="0" fillId="0" borderId="17" xfId="0" applyBorder="1" applyAlignment="1">
      <alignment horizontal="center" vertical="center"/>
    </xf>
    <xf numFmtId="0" fontId="5" fillId="10" borderId="1" xfId="10" applyFont="1" applyFill="1" applyBorder="1" applyAlignment="1">
      <alignment horizontal="left" vertical="center" wrapText="1"/>
    </xf>
    <xf numFmtId="0" fontId="6" fillId="2" borderId="1" xfId="10" applyFont="1" applyFill="1" applyBorder="1" applyAlignment="1">
      <alignment horizontal="center" vertical="center"/>
    </xf>
    <xf numFmtId="0" fontId="5" fillId="10" borderId="1" xfId="10" applyFont="1" applyFill="1" applyBorder="1" applyAlignment="1">
      <alignment vertical="center" wrapText="1"/>
    </xf>
    <xf numFmtId="0" fontId="6" fillId="2" borderId="1" xfId="10" applyFont="1" applyFill="1" applyBorder="1" applyAlignment="1">
      <alignment vertical="center"/>
    </xf>
    <xf numFmtId="0" fontId="5" fillId="10" borderId="1" xfId="10" applyFont="1" applyFill="1" applyBorder="1" applyAlignment="1">
      <alignment vertical="top" wrapText="1"/>
    </xf>
    <xf numFmtId="0" fontId="5" fillId="10" borderId="1" xfId="1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1" xfId="10" applyFont="1" applyFill="1" applyBorder="1" applyAlignment="1">
      <alignment horizontal="center" vertical="center"/>
    </xf>
    <xf numFmtId="3" fontId="33" fillId="5" borderId="1" xfId="14" applyNumberFormat="1" applyFont="1" applyFill="1" applyBorder="1" applyAlignment="1" applyProtection="1">
      <alignment horizontal="center" vertical="center" wrapText="1"/>
      <protection locked="0"/>
    </xf>
    <xf numFmtId="3" fontId="6" fillId="5" borderId="1" xfId="14" applyNumberFormat="1" applyFont="1" applyFill="1" applyBorder="1" applyAlignment="1">
      <alignment horizontal="center" vertical="center"/>
    </xf>
    <xf numFmtId="3" fontId="6" fillId="5" borderId="1" xfId="14" applyNumberFormat="1" applyFont="1" applyFill="1" applyBorder="1" applyAlignment="1" applyProtection="1">
      <alignment horizontal="center" vertical="center" wrapText="1"/>
      <protection locked="0"/>
    </xf>
    <xf numFmtId="9" fontId="19" fillId="0" borderId="1" xfId="13" applyFont="1" applyBorder="1" applyAlignment="1">
      <alignment horizontal="center" vertical="center" wrapText="1"/>
    </xf>
    <xf numFmtId="0" fontId="5" fillId="10" borderId="1" xfId="10" applyFont="1" applyFill="1" applyBorder="1" applyAlignment="1" applyProtection="1">
      <alignment horizontal="justify" vertical="center" wrapText="1"/>
      <protection locked="0"/>
    </xf>
    <xf numFmtId="0" fontId="5" fillId="10" borderId="1" xfId="10" applyFont="1" applyFill="1" applyBorder="1" applyAlignment="1">
      <alignment horizontal="justify" vertical="center" wrapText="1"/>
    </xf>
    <xf numFmtId="0" fontId="5" fillId="10" borderId="1" xfId="10" applyFont="1" applyFill="1" applyBorder="1" applyAlignment="1" applyProtection="1">
      <alignment horizontal="center" vertical="center" wrapText="1"/>
      <protection locked="0"/>
    </xf>
    <xf numFmtId="0" fontId="6" fillId="2" borderId="1" xfId="10" applyFont="1" applyFill="1" applyBorder="1" applyAlignment="1" applyProtection="1">
      <alignment vertical="center" wrapText="1"/>
      <protection locked="0"/>
    </xf>
    <xf numFmtId="0" fontId="19" fillId="0" borderId="0" xfId="0" applyFont="1" applyProtection="1"/>
    <xf numFmtId="0" fontId="35" fillId="0" borderId="0" xfId="0" applyFont="1" applyProtection="1"/>
    <xf numFmtId="0" fontId="27" fillId="0" borderId="0" xfId="0" applyFont="1" applyAlignment="1">
      <alignment horizontal="center"/>
    </xf>
    <xf numFmtId="0" fontId="27" fillId="0" borderId="0" xfId="0" applyFont="1"/>
    <xf numFmtId="0" fontId="7" fillId="7" borderId="2" xfId="6" applyFont="1" applyFill="1" applyBorder="1" applyAlignment="1" applyProtection="1">
      <alignment horizontal="center" vertical="center" wrapText="1"/>
    </xf>
    <xf numFmtId="0" fontId="5" fillId="7" borderId="19" xfId="0" applyFont="1" applyFill="1" applyBorder="1" applyAlignment="1" applyProtection="1">
      <alignment horizontal="center" vertical="center" wrapText="1"/>
    </xf>
    <xf numFmtId="0" fontId="35" fillId="5" borderId="0" xfId="0" applyFont="1" applyFill="1" applyBorder="1" applyProtection="1"/>
    <xf numFmtId="0" fontId="27" fillId="0" borderId="0" xfId="0" applyFont="1" applyProtection="1"/>
    <xf numFmtId="0" fontId="5" fillId="7" borderId="1" xfId="0" applyFont="1" applyFill="1" applyBorder="1" applyAlignment="1" applyProtection="1">
      <alignment horizontal="center" vertical="center" wrapText="1"/>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xf>
    <xf numFmtId="0" fontId="6" fillId="8" borderId="1" xfId="0" applyFont="1" applyFill="1" applyBorder="1" applyAlignment="1" applyProtection="1">
      <alignment horizontal="center" vertical="center" wrapText="1"/>
    </xf>
    <xf numFmtId="168" fontId="19" fillId="0" borderId="1" xfId="0" applyNumberFormat="1" applyFont="1" applyBorder="1" applyAlignment="1" applyProtection="1">
      <alignment horizontal="center" vertical="center" wrapText="1"/>
    </xf>
    <xf numFmtId="168" fontId="19" fillId="5" borderId="1" xfId="0" applyNumberFormat="1" applyFont="1" applyFill="1" applyBorder="1" applyAlignment="1" applyProtection="1">
      <alignment horizontal="center" vertical="center" wrapText="1"/>
    </xf>
    <xf numFmtId="0" fontId="19" fillId="0" borderId="0" xfId="0" applyFont="1" applyAlignment="1" applyProtection="1">
      <alignment horizontal="right" vertical="center"/>
    </xf>
    <xf numFmtId="9" fontId="36" fillId="0" borderId="1" xfId="13" applyFont="1" applyBorder="1" applyAlignment="1">
      <alignment horizontal="center" vertical="center" wrapText="1"/>
    </xf>
    <xf numFmtId="0" fontId="5" fillId="10" borderId="1" xfId="10" applyFont="1" applyFill="1" applyBorder="1" applyAlignment="1">
      <alignment horizontal="center" vertical="center"/>
    </xf>
    <xf numFmtId="164" fontId="20" fillId="0" borderId="0" xfId="2" applyFont="1" applyBorder="1" applyAlignment="1" applyProtection="1">
      <alignment vertical="center" wrapText="1"/>
      <protection locked="0"/>
    </xf>
    <xf numFmtId="0" fontId="38" fillId="6" borderId="1" xfId="0" applyFont="1" applyFill="1" applyBorder="1" applyAlignment="1">
      <alignment horizontal="center" vertical="center"/>
    </xf>
    <xf numFmtId="0" fontId="35" fillId="0" borderId="1" xfId="0" applyFont="1" applyBorder="1" applyAlignment="1">
      <alignment horizontal="justify" vertical="center"/>
    </xf>
    <xf numFmtId="0" fontId="39" fillId="0" borderId="1" xfId="0" applyFont="1" applyBorder="1" applyAlignment="1">
      <alignment horizontal="justify" vertical="center"/>
    </xf>
    <xf numFmtId="0" fontId="0" fillId="0" borderId="0" xfId="0" applyFill="1"/>
    <xf numFmtId="0" fontId="0" fillId="0" borderId="0" xfId="0" applyBorder="1"/>
    <xf numFmtId="0" fontId="40" fillId="0" borderId="0" xfId="0" applyFont="1" applyAlignment="1">
      <alignment horizontal="center" vertical="center"/>
    </xf>
    <xf numFmtId="0" fontId="40" fillId="0" borderId="0" xfId="0" applyFont="1" applyAlignment="1">
      <alignment horizontal="left" vertical="center" wrapText="1" indent="1"/>
    </xf>
    <xf numFmtId="0" fontId="40" fillId="0" borderId="0" xfId="0" applyFont="1" applyFill="1" applyAlignment="1">
      <alignment horizontal="left" vertical="center" indent="1"/>
    </xf>
    <xf numFmtId="0" fontId="40" fillId="5" borderId="0" xfId="0" applyFont="1" applyFill="1" applyAlignment="1">
      <alignment horizontal="left" vertical="center" indent="1"/>
    </xf>
    <xf numFmtId="0" fontId="40" fillId="5" borderId="1" xfId="0" applyFont="1" applyFill="1" applyBorder="1" applyAlignment="1">
      <alignment horizontal="center" vertical="center"/>
    </xf>
    <xf numFmtId="0" fontId="40" fillId="5" borderId="1" xfId="0" applyFont="1" applyFill="1" applyBorder="1" applyAlignment="1">
      <alignment horizontal="left" vertical="center" wrapText="1" indent="1"/>
    </xf>
    <xf numFmtId="0" fontId="36" fillId="5" borderId="1" xfId="0" applyFont="1" applyFill="1" applyBorder="1" applyAlignment="1">
      <alignment horizontal="center" vertical="center"/>
    </xf>
    <xf numFmtId="0" fontId="36" fillId="5" borderId="1" xfId="0" applyFont="1" applyFill="1" applyBorder="1" applyAlignment="1">
      <alignment horizontal="left" vertical="center" wrapText="1" indent="1"/>
    </xf>
    <xf numFmtId="0" fontId="40" fillId="0" borderId="1" xfId="0" applyFont="1" applyFill="1" applyBorder="1" applyAlignment="1">
      <alignment horizontal="left" vertical="center" wrapText="1" indent="1"/>
    </xf>
    <xf numFmtId="0" fontId="0" fillId="5" borderId="0" xfId="0" applyFill="1" applyBorder="1"/>
    <xf numFmtId="0" fontId="40" fillId="5" borderId="0" xfId="0" applyFont="1" applyFill="1" applyAlignment="1">
      <alignment horizontal="center" vertical="center"/>
    </xf>
    <xf numFmtId="0" fontId="40" fillId="5" borderId="0" xfId="0" applyFont="1" applyFill="1" applyAlignment="1">
      <alignment horizontal="left" vertical="center" wrapText="1" indent="1"/>
    </xf>
    <xf numFmtId="0" fontId="0" fillId="0" borderId="19" xfId="0" applyBorder="1"/>
    <xf numFmtId="0" fontId="0" fillId="0" borderId="1" xfId="0" applyBorder="1"/>
    <xf numFmtId="168" fontId="8" fillId="8" borderId="1" xfId="0" applyNumberFormat="1" applyFont="1" applyFill="1" applyBorder="1" applyAlignment="1" applyProtection="1">
      <alignment horizontal="justify" vertical="center" wrapText="1"/>
    </xf>
    <xf numFmtId="168" fontId="8" fillId="8" borderId="2" xfId="0" applyNumberFormat="1" applyFont="1" applyFill="1" applyBorder="1" applyAlignment="1" applyProtection="1">
      <alignment horizontal="justify" vertical="center" wrapText="1"/>
    </xf>
    <xf numFmtId="0" fontId="0" fillId="0" borderId="20" xfId="0" applyBorder="1" applyAlignment="1">
      <alignment horizontal="center" vertical="center"/>
    </xf>
    <xf numFmtId="0" fontId="0" fillId="0" borderId="1" xfId="0" applyFont="1" applyBorder="1" applyAlignment="1">
      <alignment horizontal="justify" vertical="center" wrapText="1"/>
    </xf>
    <xf numFmtId="9" fontId="14" fillId="0" borderId="17" xfId="13" applyFont="1" applyBorder="1" applyAlignment="1">
      <alignment horizontal="center" vertical="center" wrapText="1"/>
    </xf>
    <xf numFmtId="10" fontId="42" fillId="0" borderId="1" xfId="0" applyNumberFormat="1" applyFont="1" applyBorder="1" applyAlignment="1">
      <alignment horizontal="justify" vertical="center" wrapText="1"/>
    </xf>
    <xf numFmtId="170" fontId="0" fillId="0" borderId="1" xfId="13" applyNumberFormat="1" applyFont="1" applyBorder="1" applyAlignment="1">
      <alignment horizontal="center" vertical="center"/>
    </xf>
    <xf numFmtId="164" fontId="20" fillId="0" borderId="1" xfId="2" applyFont="1" applyBorder="1" applyAlignment="1" applyProtection="1">
      <alignment wrapText="1"/>
      <protection locked="0"/>
    </xf>
    <xf numFmtId="3" fontId="8" fillId="5" borderId="1" xfId="14" applyNumberFormat="1" applyFont="1" applyFill="1" applyBorder="1" applyAlignment="1" applyProtection="1">
      <alignment wrapText="1"/>
      <protection locked="0"/>
    </xf>
    <xf numFmtId="3" fontId="37" fillId="0" borderId="1" xfId="14" applyNumberFormat="1" applyFont="1" applyFill="1" applyBorder="1" applyAlignment="1" applyProtection="1">
      <alignment wrapText="1"/>
      <protection locked="0"/>
    </xf>
    <xf numFmtId="3" fontId="7" fillId="0" borderId="1" xfId="14" applyNumberFormat="1" applyFont="1" applyFill="1" applyBorder="1" applyAlignment="1" applyProtection="1">
      <alignment wrapText="1"/>
      <protection locked="0"/>
    </xf>
    <xf numFmtId="9" fontId="7" fillId="5" borderId="1" xfId="13" applyFont="1" applyFill="1" applyBorder="1" applyAlignment="1" applyProtection="1">
      <alignment wrapText="1"/>
      <protection locked="0"/>
    </xf>
    <xf numFmtId="0" fontId="44" fillId="0" borderId="0" xfId="0" applyFont="1"/>
    <xf numFmtId="0" fontId="20" fillId="0" borderId="1" xfId="0" applyFont="1" applyBorder="1" applyAlignment="1" applyProtection="1">
      <alignment horizontal="center" vertical="center" wrapText="1"/>
    </xf>
    <xf numFmtId="0" fontId="7" fillId="12" borderId="2" xfId="0" applyFont="1" applyFill="1" applyBorder="1" applyAlignment="1" applyProtection="1">
      <alignment horizontal="center" vertical="center"/>
    </xf>
    <xf numFmtId="0" fontId="7" fillId="12" borderId="23" xfId="0" applyFont="1" applyFill="1" applyBorder="1" applyAlignment="1" applyProtection="1">
      <alignment horizontal="center" vertical="center"/>
    </xf>
    <xf numFmtId="0" fontId="7" fillId="12" borderId="24" xfId="0" applyFont="1" applyFill="1" applyBorder="1" applyAlignment="1" applyProtection="1">
      <alignment horizontal="center" vertical="center"/>
    </xf>
    <xf numFmtId="0" fontId="7" fillId="7" borderId="17" xfId="6" applyFont="1" applyFill="1" applyBorder="1" applyAlignment="1" applyProtection="1">
      <alignment horizontal="center" vertical="center" wrapText="1"/>
    </xf>
    <xf numFmtId="0" fontId="7" fillId="7" borderId="19" xfId="6" applyFont="1" applyFill="1" applyBorder="1" applyAlignment="1" applyProtection="1">
      <alignment horizontal="center" vertical="center" wrapText="1"/>
    </xf>
    <xf numFmtId="0" fontId="20" fillId="0" borderId="1" xfId="0" applyFont="1" applyBorder="1" applyAlignment="1" applyProtection="1">
      <alignment horizontal="justify" vertical="center" wrapText="1"/>
    </xf>
    <xf numFmtId="10" fontId="20" fillId="5" borderId="1" xfId="13" applyNumberFormat="1" applyFont="1" applyFill="1" applyBorder="1" applyAlignment="1" applyProtection="1">
      <alignment horizontal="justify" vertical="center" wrapText="1"/>
    </xf>
    <xf numFmtId="0" fontId="20" fillId="5" borderId="1" xfId="0" applyFont="1" applyFill="1" applyBorder="1" applyAlignment="1" applyProtection="1">
      <alignment horizontal="justify" vertical="center" wrapText="1"/>
    </xf>
    <xf numFmtId="0" fontId="8" fillId="0" borderId="1" xfId="6" applyFont="1" applyFill="1" applyBorder="1" applyAlignment="1" applyProtection="1">
      <alignment horizontal="justify" vertical="center" wrapText="1"/>
      <protection locked="0"/>
    </xf>
    <xf numFmtId="0" fontId="7" fillId="7" borderId="2" xfId="6" applyFont="1" applyFill="1" applyBorder="1" applyAlignment="1" applyProtection="1">
      <alignment horizontal="center" vertical="center" wrapText="1"/>
    </xf>
    <xf numFmtId="0" fontId="7" fillId="7" borderId="23" xfId="6" applyFont="1" applyFill="1" applyBorder="1" applyAlignment="1" applyProtection="1">
      <alignment horizontal="center" vertical="center" wrapText="1"/>
    </xf>
    <xf numFmtId="0" fontId="7" fillId="7" borderId="1" xfId="6" applyFont="1" applyFill="1" applyBorder="1" applyAlignment="1" applyProtection="1">
      <alignment horizontal="center" vertical="center" wrapText="1"/>
    </xf>
    <xf numFmtId="0" fontId="20" fillId="5" borderId="17" xfId="0" applyFont="1" applyFill="1" applyBorder="1" applyAlignment="1" applyProtection="1">
      <alignment horizontal="justify" vertical="center" wrapText="1"/>
    </xf>
    <xf numFmtId="0" fontId="20" fillId="5" borderId="18" xfId="0" applyFont="1" applyFill="1" applyBorder="1" applyAlignment="1" applyProtection="1">
      <alignment horizontal="justify" vertical="center" wrapText="1"/>
    </xf>
    <xf numFmtId="0" fontId="20" fillId="5" borderId="19" xfId="0" applyFont="1" applyFill="1" applyBorder="1" applyAlignment="1" applyProtection="1">
      <alignment horizontal="justify" vertical="center" wrapText="1"/>
    </xf>
    <xf numFmtId="0" fontId="29" fillId="6" borderId="1" xfId="0" applyFont="1" applyFill="1" applyBorder="1" applyAlignment="1" applyProtection="1">
      <alignment horizontal="justify" vertical="center" wrapText="1"/>
    </xf>
    <xf numFmtId="0" fontId="30" fillId="0" borderId="1" xfId="0" applyFont="1" applyFill="1" applyBorder="1" applyAlignment="1" applyProtection="1">
      <alignment horizontal="center" vertical="center"/>
    </xf>
    <xf numFmtId="0" fontId="7" fillId="7" borderId="1" xfId="0" applyFont="1" applyFill="1" applyBorder="1" applyAlignment="1" applyProtection="1">
      <alignment horizontal="center" vertical="center" wrapText="1"/>
    </xf>
    <xf numFmtId="0" fontId="7" fillId="7" borderId="20" xfId="6" applyFont="1" applyFill="1" applyBorder="1" applyAlignment="1" applyProtection="1">
      <alignment horizontal="center" vertical="center" wrapText="1"/>
    </xf>
    <xf numFmtId="0" fontId="7" fillId="7" borderId="21" xfId="6" applyFont="1" applyFill="1" applyBorder="1" applyAlignment="1" applyProtection="1">
      <alignment horizontal="center" vertical="center" wrapText="1"/>
    </xf>
    <xf numFmtId="0" fontId="7" fillId="7" borderId="22" xfId="6" applyFont="1" applyFill="1" applyBorder="1" applyAlignment="1" applyProtection="1">
      <alignment horizontal="center" vertical="center" wrapText="1"/>
    </xf>
    <xf numFmtId="0" fontId="0" fillId="5" borderId="1" xfId="0" applyFill="1" applyBorder="1" applyAlignment="1" applyProtection="1">
      <alignment horizontal="center"/>
    </xf>
    <xf numFmtId="0" fontId="30" fillId="0" borderId="1" xfId="0" applyFont="1" applyFill="1" applyBorder="1" applyAlignment="1" applyProtection="1">
      <alignment horizontal="center" vertical="center" wrapText="1"/>
    </xf>
    <xf numFmtId="0" fontId="30" fillId="5" borderId="1" xfId="0" applyFont="1" applyFill="1" applyBorder="1" applyAlignment="1" applyProtection="1">
      <alignment horizontal="center" vertical="center"/>
    </xf>
    <xf numFmtId="0" fontId="29" fillId="0" borderId="1" xfId="0" applyFont="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27" fillId="0" borderId="1" xfId="0" applyFont="1" applyBorder="1" applyAlignment="1" applyProtection="1">
      <alignment horizontal="center" vertical="center" wrapText="1"/>
    </xf>
    <xf numFmtId="0" fontId="27" fillId="5" borderId="1" xfId="0" applyFont="1" applyFill="1" applyBorder="1" applyAlignment="1" applyProtection="1">
      <alignment horizontal="center" vertical="center"/>
    </xf>
    <xf numFmtId="0" fontId="27" fillId="0"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xf>
    <xf numFmtId="0" fontId="5" fillId="10" borderId="1" xfId="10" applyFont="1" applyFill="1" applyBorder="1" applyAlignment="1">
      <alignment horizontal="left" vertical="center" wrapText="1"/>
    </xf>
    <xf numFmtId="0" fontId="6" fillId="2" borderId="1" xfId="10" applyFont="1" applyFill="1" applyBorder="1" applyAlignment="1">
      <alignment horizontal="center" vertical="center"/>
    </xf>
    <xf numFmtId="0" fontId="19" fillId="0" borderId="1" xfId="0" applyFont="1" applyBorder="1" applyAlignment="1" applyProtection="1">
      <alignment horizontal="center"/>
      <protection locked="0"/>
    </xf>
    <xf numFmtId="0" fontId="27" fillId="0" borderId="1" xfId="0" applyFont="1" applyFill="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27" fillId="5" borderId="1" xfId="0" applyFont="1" applyFill="1" applyBorder="1" applyAlignment="1" applyProtection="1">
      <alignment horizontal="center" vertical="center" wrapText="1"/>
      <protection locked="0"/>
    </xf>
    <xf numFmtId="0" fontId="5" fillId="2" borderId="1" xfId="10" applyFont="1" applyFill="1" applyBorder="1" applyAlignment="1" applyProtection="1">
      <alignment horizontal="center" vertical="center"/>
    </xf>
    <xf numFmtId="0" fontId="27" fillId="0" borderId="1" xfId="10" applyFont="1" applyFill="1" applyBorder="1" applyAlignment="1">
      <alignment horizontal="center" vertical="center"/>
    </xf>
    <xf numFmtId="0" fontId="27" fillId="13" borderId="1" xfId="10" applyFont="1" applyFill="1" applyBorder="1" applyAlignment="1">
      <alignment horizontal="center" vertical="center"/>
    </xf>
    <xf numFmtId="0" fontId="6" fillId="2" borderId="1" xfId="10" applyFont="1" applyFill="1" applyBorder="1" applyAlignment="1">
      <alignment horizontal="center" vertical="center" wrapText="1"/>
    </xf>
    <xf numFmtId="0" fontId="6" fillId="5" borderId="1" xfId="10" applyFont="1" applyFill="1" applyBorder="1" applyAlignment="1">
      <alignment horizontal="center" vertical="center" wrapText="1"/>
    </xf>
    <xf numFmtId="0" fontId="6" fillId="0" borderId="1" xfId="10" applyFont="1" applyBorder="1" applyAlignment="1">
      <alignment horizontal="center" vertical="center" wrapText="1"/>
    </xf>
    <xf numFmtId="1" fontId="6" fillId="5" borderId="1" xfId="4" applyNumberFormat="1" applyFont="1" applyFill="1" applyBorder="1" applyAlignment="1">
      <alignment horizontal="center" vertical="center" wrapText="1"/>
    </xf>
    <xf numFmtId="9" fontId="6" fillId="2" borderId="1" xfId="14" applyFont="1" applyFill="1" applyBorder="1" applyAlignment="1">
      <alignment horizontal="center" vertical="center"/>
    </xf>
    <xf numFmtId="0" fontId="6" fillId="5" borderId="1" xfId="14" applyNumberFormat="1" applyFont="1" applyFill="1" applyBorder="1" applyAlignment="1">
      <alignment horizontal="center" vertical="center" wrapText="1"/>
    </xf>
    <xf numFmtId="0" fontId="6" fillId="0" borderId="1" xfId="10" applyFont="1" applyFill="1" applyBorder="1" applyAlignment="1">
      <alignment horizontal="center" vertical="center" wrapText="1"/>
    </xf>
    <xf numFmtId="0" fontId="6" fillId="0" borderId="1" xfId="10" applyFont="1" applyFill="1" applyBorder="1" applyAlignment="1">
      <alignment horizontal="center" vertical="center"/>
    </xf>
    <xf numFmtId="0" fontId="6" fillId="5" borderId="1" xfId="10" applyFont="1" applyFill="1" applyBorder="1" applyAlignment="1">
      <alignment horizontal="center" vertical="center"/>
    </xf>
    <xf numFmtId="49" fontId="6" fillId="2" borderId="1" xfId="10" applyNumberFormat="1" applyFont="1" applyFill="1" applyBorder="1" applyAlignment="1">
      <alignment horizontal="center" vertical="center"/>
    </xf>
    <xf numFmtId="0" fontId="32" fillId="2" borderId="1" xfId="10" applyFont="1" applyFill="1" applyBorder="1" applyAlignment="1">
      <alignment horizontal="center" vertical="center"/>
    </xf>
    <xf numFmtId="0" fontId="5" fillId="10" borderId="1" xfId="10" applyFont="1" applyFill="1" applyBorder="1" applyAlignment="1">
      <alignment horizontal="center" vertical="center"/>
    </xf>
    <xf numFmtId="9" fontId="5" fillId="10" borderId="1" xfId="14" applyFont="1" applyFill="1" applyBorder="1" applyAlignment="1">
      <alignment horizontal="center" vertical="center"/>
    </xf>
    <xf numFmtId="0" fontId="6" fillId="2" borderId="1" xfId="10" applyFont="1" applyFill="1" applyBorder="1" applyAlignment="1" applyProtection="1">
      <alignment horizontal="justify" vertical="center" wrapText="1"/>
      <protection locked="0"/>
    </xf>
    <xf numFmtId="0" fontId="34" fillId="2" borderId="1" xfId="10" applyFont="1" applyFill="1" applyBorder="1" applyAlignment="1" applyProtection="1">
      <alignment horizontal="justify" vertical="center" wrapText="1"/>
      <protection locked="0"/>
    </xf>
    <xf numFmtId="0" fontId="6" fillId="0" borderId="1" xfId="10" applyFont="1" applyFill="1" applyBorder="1" applyAlignment="1">
      <alignment horizontal="justify" vertical="center" wrapText="1"/>
    </xf>
    <xf numFmtId="14" fontId="6" fillId="2" borderId="1" xfId="10" applyNumberFormat="1" applyFont="1" applyFill="1" applyBorder="1" applyAlignment="1">
      <alignment horizontal="center" vertical="center" wrapText="1"/>
    </xf>
    <xf numFmtId="9" fontId="6" fillId="0" borderId="1" xfId="13" applyNumberFormat="1" applyFont="1" applyFill="1" applyBorder="1" applyAlignment="1">
      <alignment horizontal="center" vertical="center" wrapText="1"/>
    </xf>
    <xf numFmtId="9" fontId="6" fillId="2" borderId="1" xfId="14" applyFont="1" applyFill="1" applyBorder="1" applyAlignment="1">
      <alignment horizontal="center" vertical="center" wrapText="1"/>
    </xf>
    <xf numFmtId="9" fontId="5" fillId="2" borderId="1" xfId="14" applyFont="1" applyFill="1" applyBorder="1" applyAlignment="1">
      <alignment horizontal="center" vertical="center"/>
    </xf>
    <xf numFmtId="0" fontId="6" fillId="2" borderId="1" xfId="10" applyFont="1" applyFill="1" applyBorder="1" applyAlignment="1" applyProtection="1">
      <alignment horizontal="center" vertical="center"/>
      <protection locked="0"/>
    </xf>
    <xf numFmtId="0" fontId="5" fillId="10" borderId="1" xfId="10" applyFont="1" applyFill="1" applyBorder="1" applyAlignment="1">
      <alignment horizontal="justify" vertical="center"/>
    </xf>
    <xf numFmtId="0" fontId="28" fillId="5" borderId="1" xfId="0" applyFont="1" applyFill="1" applyBorder="1" applyAlignment="1">
      <alignment horizontal="justify" vertical="center" wrapText="1"/>
    </xf>
    <xf numFmtId="0" fontId="19" fillId="5" borderId="1" xfId="0" applyFont="1" applyFill="1" applyBorder="1" applyAlignment="1">
      <alignment horizontal="left" vertical="center"/>
    </xf>
    <xf numFmtId="0" fontId="19" fillId="5" borderId="2" xfId="0" applyFont="1" applyFill="1" applyBorder="1" applyAlignment="1">
      <alignment horizontal="justify" vertical="center" wrapText="1"/>
    </xf>
    <xf numFmtId="0" fontId="19" fillId="5" borderId="23" xfId="0" applyFont="1" applyFill="1" applyBorder="1" applyAlignment="1">
      <alignment horizontal="justify" vertical="center" wrapText="1"/>
    </xf>
    <xf numFmtId="0" fontId="19" fillId="5" borderId="24" xfId="0" applyFont="1" applyFill="1" applyBorder="1" applyAlignment="1">
      <alignment horizontal="justify" vertical="center" wrapText="1"/>
    </xf>
    <xf numFmtId="0" fontId="5" fillId="10" borderId="1" xfId="10" applyFont="1" applyFill="1" applyBorder="1" applyAlignment="1">
      <alignment horizontal="justify" vertical="center" wrapText="1"/>
    </xf>
    <xf numFmtId="0" fontId="5" fillId="10" borderId="1" xfId="10" applyFont="1" applyFill="1" applyBorder="1" applyAlignment="1" applyProtection="1">
      <alignment horizontal="center" vertical="center" wrapText="1"/>
      <protection locked="0"/>
    </xf>
    <xf numFmtId="0" fontId="6" fillId="2" borderId="1" xfId="10" applyFont="1" applyFill="1" applyBorder="1" applyAlignment="1" applyProtection="1">
      <alignment horizontal="center" vertical="center" wrapText="1"/>
      <protection locked="0"/>
    </xf>
    <xf numFmtId="0" fontId="5" fillId="2" borderId="1" xfId="10" applyFont="1" applyFill="1" applyBorder="1" applyAlignment="1" applyProtection="1">
      <alignment horizontal="center" vertical="center" wrapText="1"/>
      <protection locked="0"/>
    </xf>
    <xf numFmtId="0" fontId="5" fillId="10" borderId="1" xfId="10" applyFont="1" applyFill="1" applyBorder="1" applyAlignment="1" applyProtection="1">
      <alignment horizontal="justify" vertical="center" wrapText="1"/>
      <protection locked="0"/>
    </xf>
    <xf numFmtId="0" fontId="5" fillId="10" borderId="1" xfId="10" applyFont="1" applyFill="1" applyBorder="1" applyAlignment="1" applyProtection="1">
      <alignment horizontal="left" vertical="center" wrapText="1"/>
      <protection locked="0"/>
    </xf>
    <xf numFmtId="0" fontId="16" fillId="11" borderId="2" xfId="0" applyFont="1" applyFill="1" applyBorder="1" applyAlignment="1">
      <alignment horizontal="center" vertical="center" wrapText="1"/>
    </xf>
    <xf numFmtId="0" fontId="16" fillId="11" borderId="24" xfId="0" applyFont="1" applyFill="1" applyBorder="1" applyAlignment="1">
      <alignment horizontal="center" vertical="center" wrapText="1"/>
    </xf>
    <xf numFmtId="9" fontId="26" fillId="11" borderId="2" xfId="13" applyFont="1" applyFill="1" applyBorder="1" applyAlignment="1">
      <alignment horizontal="center" vertical="center" wrapText="1"/>
    </xf>
    <xf numFmtId="9" fontId="26" fillId="11" borderId="24" xfId="13" applyFont="1" applyFill="1" applyBorder="1" applyAlignment="1">
      <alignment horizontal="center" vertical="center" wrapText="1"/>
    </xf>
    <xf numFmtId="0" fontId="31" fillId="14" borderId="2" xfId="0" applyFont="1" applyFill="1" applyBorder="1" applyAlignment="1">
      <alignment horizontal="center" vertical="center"/>
    </xf>
    <xf numFmtId="0" fontId="31" fillId="14" borderId="23" xfId="0" applyFont="1" applyFill="1" applyBorder="1" applyAlignment="1">
      <alignment horizontal="center" vertical="center"/>
    </xf>
    <xf numFmtId="0" fontId="31" fillId="14" borderId="24" xfId="0" applyFont="1" applyFill="1" applyBorder="1" applyAlignment="1">
      <alignment horizontal="center" vertical="center"/>
    </xf>
    <xf numFmtId="0" fontId="15" fillId="15" borderId="25" xfId="0" applyFont="1" applyFill="1" applyBorder="1" applyAlignment="1">
      <alignment horizontal="center"/>
    </xf>
    <xf numFmtId="0" fontId="15" fillId="15" borderId="0" xfId="0" applyFont="1" applyFill="1" applyBorder="1" applyAlignment="1">
      <alignment horizontal="center"/>
    </xf>
    <xf numFmtId="0" fontId="24" fillId="5" borderId="1" xfId="0" applyFont="1" applyFill="1" applyBorder="1" applyAlignment="1" applyProtection="1">
      <alignment horizontal="center"/>
      <protection locked="0"/>
    </xf>
    <xf numFmtId="0" fontId="23" fillId="5"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xf>
    <xf numFmtId="0" fontId="27" fillId="5" borderId="1" xfId="0" applyFont="1" applyFill="1" applyBorder="1" applyAlignment="1" applyProtection="1">
      <alignment horizontal="center" vertical="center" wrapText="1"/>
    </xf>
    <xf numFmtId="0" fontId="4" fillId="0" borderId="26" xfId="11" applyFont="1" applyBorder="1" applyAlignment="1">
      <alignment horizontal="center" vertical="center" wrapText="1"/>
    </xf>
    <xf numFmtId="0" fontId="4" fillId="0" borderId="27" xfId="11" applyFont="1" applyBorder="1" applyAlignment="1">
      <alignment horizontal="center" vertical="center" wrapText="1"/>
    </xf>
    <xf numFmtId="0" fontId="4" fillId="0" borderId="28" xfId="11" applyFont="1" applyBorder="1" applyAlignment="1">
      <alignment horizontal="center" vertical="center" wrapText="1"/>
    </xf>
    <xf numFmtId="0" fontId="4" fillId="0" borderId="29" xfId="11" applyFont="1" applyFill="1" applyBorder="1" applyAlignment="1">
      <alignment horizontal="center" vertical="center" wrapText="1"/>
    </xf>
    <xf numFmtId="0" fontId="4" fillId="0" borderId="30" xfId="11" applyFont="1" applyFill="1" applyBorder="1" applyAlignment="1">
      <alignment horizontal="center" vertical="center" wrapText="1"/>
    </xf>
    <xf numFmtId="0" fontId="4" fillId="0" borderId="31" xfId="11" applyFont="1" applyFill="1" applyBorder="1" applyAlignment="1">
      <alignment horizontal="center" vertical="center" wrapText="1"/>
    </xf>
    <xf numFmtId="49" fontId="10" fillId="3" borderId="32" xfId="11" applyNumberFormat="1" applyFont="1" applyFill="1" applyBorder="1" applyAlignment="1">
      <alignment horizontal="center" vertical="center" wrapText="1"/>
    </xf>
    <xf numFmtId="49" fontId="10" fillId="3" borderId="12" xfId="11" applyNumberFormat="1" applyFont="1" applyFill="1" applyBorder="1" applyAlignment="1">
      <alignment horizontal="center" vertical="center" wrapText="1"/>
    </xf>
    <xf numFmtId="0" fontId="4" fillId="0" borderId="1" xfId="11" applyFont="1" applyBorder="1" applyAlignment="1">
      <alignment horizontal="center" vertical="center" wrapText="1"/>
    </xf>
    <xf numFmtId="3" fontId="4" fillId="6" borderId="24" xfId="12" applyNumberFormat="1" applyFont="1" applyFill="1" applyBorder="1" applyAlignment="1">
      <alignment horizontal="center" vertical="center"/>
    </xf>
    <xf numFmtId="3" fontId="4" fillId="6" borderId="1" xfId="12" applyNumberFormat="1" applyFont="1" applyFill="1" applyBorder="1" applyAlignment="1">
      <alignment horizontal="center" vertical="center"/>
    </xf>
    <xf numFmtId="0" fontId="4" fillId="6" borderId="1" xfId="9" applyFont="1" applyFill="1" applyBorder="1" applyAlignment="1">
      <alignment horizontal="center" vertical="center"/>
    </xf>
    <xf numFmtId="49" fontId="9" fillId="3" borderId="33" xfId="11" applyNumberFormat="1" applyFont="1" applyFill="1" applyBorder="1" applyAlignment="1">
      <alignment horizontal="center" vertical="center" wrapText="1"/>
    </xf>
    <xf numFmtId="49" fontId="9" fillId="3" borderId="34" xfId="11" applyNumberFormat="1" applyFont="1" applyFill="1" applyBorder="1" applyAlignment="1">
      <alignment horizontal="center" vertical="center" wrapText="1"/>
    </xf>
    <xf numFmtId="0" fontId="0" fillId="5" borderId="1" xfId="0" applyFill="1" applyBorder="1" applyAlignment="1">
      <alignment horizontal="center" vertical="center"/>
    </xf>
    <xf numFmtId="0" fontId="41" fillId="16" borderId="1" xfId="0" applyFont="1" applyFill="1" applyBorder="1" applyAlignment="1">
      <alignment horizontal="left" vertical="center"/>
    </xf>
    <xf numFmtId="0" fontId="0" fillId="5" borderId="17"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41" fillId="16" borderId="20" xfId="0" applyFont="1" applyFill="1" applyBorder="1" applyAlignment="1">
      <alignment horizontal="left" vertical="center"/>
    </xf>
    <xf numFmtId="0" fontId="41" fillId="16" borderId="21" xfId="0" applyFont="1" applyFill="1" applyBorder="1" applyAlignment="1">
      <alignment horizontal="left" vertical="center"/>
    </xf>
    <xf numFmtId="0" fontId="41" fillId="17" borderId="1" xfId="0" applyFont="1" applyFill="1" applyBorder="1" applyAlignment="1">
      <alignment horizontal="left" vertical="center"/>
    </xf>
    <xf numFmtId="0" fontId="41" fillId="17" borderId="2" xfId="0" applyFont="1" applyFill="1" applyBorder="1" applyAlignment="1">
      <alignment horizontal="left" vertical="center"/>
    </xf>
    <xf numFmtId="0" fontId="41" fillId="17" borderId="24" xfId="0" applyFont="1" applyFill="1" applyBorder="1" applyAlignment="1">
      <alignment horizontal="left" vertical="center"/>
    </xf>
    <xf numFmtId="0" fontId="41" fillId="18" borderId="2" xfId="0" applyFont="1" applyFill="1" applyBorder="1" applyAlignment="1">
      <alignment horizontal="left" vertical="center"/>
    </xf>
    <xf numFmtId="0" fontId="41" fillId="18" borderId="24" xfId="0" applyFont="1" applyFill="1" applyBorder="1" applyAlignment="1">
      <alignment horizontal="left" vertical="center"/>
    </xf>
    <xf numFmtId="0" fontId="41" fillId="18" borderId="20" xfId="0" applyFont="1" applyFill="1" applyBorder="1" applyAlignment="1">
      <alignment horizontal="left" vertical="center"/>
    </xf>
    <xf numFmtId="0" fontId="41" fillId="18" borderId="21" xfId="0" applyFont="1" applyFill="1" applyBorder="1" applyAlignment="1">
      <alignment horizontal="left" vertical="center"/>
    </xf>
    <xf numFmtId="0" fontId="41" fillId="18" borderId="1" xfId="0" applyFont="1" applyFill="1" applyBorder="1" applyAlignment="1">
      <alignment horizontal="left" vertical="center"/>
    </xf>
  </cellXfs>
  <cellStyles count="15">
    <cellStyle name="Coma 2" xfId="1"/>
    <cellStyle name="Millares [0]" xfId="2" builtinId="6"/>
    <cellStyle name="Millares 2" xfId="3"/>
    <cellStyle name="Millares 3" xfId="4"/>
    <cellStyle name="Moneda 2" xfId="5"/>
    <cellStyle name="Normal" xfId="0" builtinId="0"/>
    <cellStyle name="Normal 2" xfId="6"/>
    <cellStyle name="Normal 2 2" xfId="7"/>
    <cellStyle name="Normal 3" xfId="8"/>
    <cellStyle name="Normal 3 2" xfId="9"/>
    <cellStyle name="Normal 4" xfId="10"/>
    <cellStyle name="Normal 8" xfId="11"/>
    <cellStyle name="Normal_573_2009_ Actualizado 22_12_2009" xfId="12"/>
    <cellStyle name="Porcentaje" xfId="13" builtinId="5"/>
    <cellStyle name="Porcentual 2"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703584133532544E-2"/>
          <c:y val="0.15987779807433836"/>
          <c:w val="0.94531065740616171"/>
          <c:h val="0.72762724212507024"/>
        </c:manualLayout>
      </c:layout>
      <c:lineChart>
        <c:grouping val="standard"/>
        <c:varyColors val="0"/>
        <c:ser>
          <c:idx val="0"/>
          <c:order val="0"/>
          <c:tx>
            <c:strRef>
              <c:f>'1. PAAI'!$B$21:$D$21</c:f>
              <c:strCache>
                <c:ptCount val="1"/>
                <c:pt idx="0">
                  <c:v>Número de actividades cumplidas en el periodo</c:v>
                </c:pt>
              </c:strCache>
            </c:strRef>
          </c:tx>
          <c:spPr>
            <a:ln w="38100" cap="flat" cmpd="dbl" algn="ctr">
              <a:solidFill>
                <a:schemeClr val="accent1"/>
              </a:solidFill>
              <a:miter lim="800000"/>
            </a:ln>
            <a:effectLst/>
          </c:spPr>
          <c:marker>
            <c:symbol val="none"/>
          </c:marker>
          <c:cat>
            <c:strRef>
              <c:f>'1. PAAI'!$A$29:$A$40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 PAAI'!$C$29:$C$40</c:f>
              <c:numCache>
                <c:formatCode>#,##0</c:formatCode>
                <c:ptCount val="12"/>
                <c:pt idx="0">
                  <c:v>12</c:v>
                </c:pt>
                <c:pt idx="1">
                  <c:v>19</c:v>
                </c:pt>
                <c:pt idx="2">
                  <c:v>24</c:v>
                </c:pt>
                <c:pt idx="3">
                  <c:v>32</c:v>
                </c:pt>
                <c:pt idx="4">
                  <c:v>39</c:v>
                </c:pt>
                <c:pt idx="5">
                  <c:v>39</c:v>
                </c:pt>
                <c:pt idx="6">
                  <c:v>39</c:v>
                </c:pt>
                <c:pt idx="7">
                  <c:v>39</c:v>
                </c:pt>
                <c:pt idx="8">
                  <c:v>39</c:v>
                </c:pt>
                <c:pt idx="9">
                  <c:v>39</c:v>
                </c:pt>
                <c:pt idx="10">
                  <c:v>39</c:v>
                </c:pt>
                <c:pt idx="11">
                  <c:v>39</c:v>
                </c:pt>
              </c:numCache>
            </c:numRef>
          </c:val>
          <c:smooth val="0"/>
          <c:extLst>
            <c:ext xmlns:c16="http://schemas.microsoft.com/office/drawing/2014/chart" uri="{C3380CC4-5D6E-409C-BE32-E72D297353CC}">
              <c16:uniqueId val="{00000000-C27F-4ECA-96EF-0483407EB43B}"/>
            </c:ext>
          </c:extLst>
        </c:ser>
        <c:ser>
          <c:idx val="1"/>
          <c:order val="1"/>
          <c:tx>
            <c:strRef>
              <c:f>'1. PAAI'!$E$21:$H$21</c:f>
              <c:strCache>
                <c:ptCount val="1"/>
                <c:pt idx="0">
                  <c:v>Total de actividades programadas en el PAAI 2020</c:v>
                </c:pt>
              </c:strCache>
            </c:strRef>
          </c:tx>
          <c:spPr>
            <a:ln w="38100" cap="flat" cmpd="sng" algn="ctr">
              <a:solidFill>
                <a:schemeClr val="accent2"/>
              </a:solidFill>
              <a:miter lim="800000"/>
            </a:ln>
            <a:effectLst/>
          </c:spPr>
          <c:marker>
            <c:symbol val="none"/>
          </c:marker>
          <c:cat>
            <c:strRef>
              <c:f>'1. PAAI'!$A$29:$A$40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 PAAI'!$E$29:$E$40</c:f>
              <c:numCache>
                <c:formatCode>#,##0</c:formatCode>
                <c:ptCount val="12"/>
                <c:pt idx="0">
                  <c:v>12</c:v>
                </c:pt>
                <c:pt idx="1">
                  <c:v>19</c:v>
                </c:pt>
                <c:pt idx="2">
                  <c:v>24</c:v>
                </c:pt>
                <c:pt idx="3">
                  <c:v>32</c:v>
                </c:pt>
                <c:pt idx="4">
                  <c:v>39</c:v>
                </c:pt>
                <c:pt idx="5">
                  <c:v>43</c:v>
                </c:pt>
                <c:pt idx="6">
                  <c:v>52</c:v>
                </c:pt>
                <c:pt idx="7">
                  <c:v>56</c:v>
                </c:pt>
                <c:pt idx="8">
                  <c:v>63</c:v>
                </c:pt>
                <c:pt idx="9">
                  <c:v>69</c:v>
                </c:pt>
                <c:pt idx="10">
                  <c:v>75</c:v>
                </c:pt>
                <c:pt idx="11">
                  <c:v>86</c:v>
                </c:pt>
              </c:numCache>
            </c:numRef>
          </c:val>
          <c:smooth val="0"/>
          <c:extLst>
            <c:ext xmlns:c16="http://schemas.microsoft.com/office/drawing/2014/chart" uri="{C3380CC4-5D6E-409C-BE32-E72D297353CC}">
              <c16:uniqueId val="{00000001-C27F-4ECA-96EF-0483407EB43B}"/>
            </c:ext>
          </c:extLst>
        </c:ser>
        <c:dLbls>
          <c:showLegendKey val="0"/>
          <c:showVal val="0"/>
          <c:showCatName val="0"/>
          <c:showSerName val="0"/>
          <c:showPercent val="0"/>
          <c:showBubbleSize val="0"/>
        </c:dLbls>
        <c:smooth val="0"/>
        <c:axId val="5207824"/>
        <c:axId val="1"/>
      </c:lineChart>
      <c:catAx>
        <c:axId val="5207824"/>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5207824"/>
        <c:crosses val="autoZero"/>
        <c:crossBetween val="between"/>
      </c:valAx>
      <c:spPr>
        <a:noFill/>
        <a:ln w="25400">
          <a:noFill/>
        </a:ln>
      </c:spPr>
    </c:plotArea>
    <c:legend>
      <c:legendPos val="t"/>
      <c:layout>
        <c:manualLayout>
          <c:xMode val="edge"/>
          <c:yMode val="edge"/>
          <c:x val="0.10863955312561173"/>
          <c:y val="2.3291066933848147E-2"/>
          <c:w val="0.88435730301924176"/>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476250</xdr:colOff>
      <xdr:row>0</xdr:row>
      <xdr:rowOff>54428</xdr:rowOff>
    </xdr:from>
    <xdr:to>
      <xdr:col>1</xdr:col>
      <xdr:colOff>1197429</xdr:colOff>
      <xdr:row>3</xdr:row>
      <xdr:rowOff>340178</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476250" y="54428"/>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0</xdr:row>
      <xdr:rowOff>57150</xdr:rowOff>
    </xdr:from>
    <xdr:to>
      <xdr:col>1</xdr:col>
      <xdr:colOff>1171575</xdr:colOff>
      <xdr:row>3</xdr:row>
      <xdr:rowOff>342900</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19075" y="57150"/>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1027206</xdr:colOff>
      <xdr:row>42</xdr:row>
      <xdr:rowOff>93382</xdr:rowOff>
    </xdr:from>
    <xdr:to>
      <xdr:col>7</xdr:col>
      <xdr:colOff>438897</xdr:colOff>
      <xdr:row>46</xdr:row>
      <xdr:rowOff>433797</xdr:rowOff>
    </xdr:to>
    <xdr:graphicFrame macro="">
      <xdr:nvGraphicFramePr>
        <xdr:cNvPr id="4" name="Gráfico 5">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180975</xdr:colOff>
      <xdr:row>0</xdr:row>
      <xdr:rowOff>57151</xdr:rowOff>
    </xdr:from>
    <xdr:to>
      <xdr:col>0</xdr:col>
      <xdr:colOff>1410074</xdr:colOff>
      <xdr:row>3</xdr:row>
      <xdr:rowOff>230604</xdr:rowOff>
    </xdr:to>
    <xdr:pic>
      <xdr:nvPicPr>
        <xdr:cNvPr id="5" name="Imagen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180975" y="57151"/>
          <a:ext cx="1229099" cy="13220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485775</xdr:colOff>
      <xdr:row>0</xdr:row>
      <xdr:rowOff>47625</xdr:rowOff>
    </xdr:from>
    <xdr:to>
      <xdr:col>1</xdr:col>
      <xdr:colOff>1819275</xdr:colOff>
      <xdr:row>3</xdr:row>
      <xdr:rowOff>333375</xdr:rowOff>
    </xdr:to>
    <xdr:pic>
      <xdr:nvPicPr>
        <xdr:cNvPr id="3" name="Imagen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6677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9573" name="1 Imagen" descr="http://intranetsdm.movilidadbogota.gov.co:7778/images/pobtrans.gif">
          <a:extLst>
            <a:ext uri="{FF2B5EF4-FFF2-40B4-BE49-F238E27FC236}">
              <a16:creationId xmlns:a16="http://schemas.microsoft.com/office/drawing/2014/main" id="{00000000-0008-0000-0400-000065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574" name="1 Imagen" descr="http://intranetsdm.movilidadbogota.gov.co:7778/images/pobtrans.gif">
          <a:extLst>
            <a:ext uri="{FF2B5EF4-FFF2-40B4-BE49-F238E27FC236}">
              <a16:creationId xmlns:a16="http://schemas.microsoft.com/office/drawing/2014/main" id="{00000000-0008-0000-0400-000066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G:/Documents%20and%20Settings/AMERICA.MONGE/Configuraci&#243;n%20local/Archivos%20temporales%20de%20Internet/Content.IE5/AQWHVXVJ/Documents%20and%20Settings/Andre/My%20Documents/Downloads/Territorializacion/Formatos%20de%20Territorializacion%20a%2031_12_2009/285_V2.xls?D092AA7C" TargetMode="External"/><Relationship Id="rId1" Type="http://schemas.openxmlformats.org/officeDocument/2006/relationships/externalLinkPath" Target="file:///\\D092AA7C\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9"/>
  <sheetViews>
    <sheetView showGridLines="0" tabSelected="1" topLeftCell="E1" zoomScale="60" zoomScaleNormal="60" workbookViewId="0">
      <selection activeCell="U14" sqref="U14"/>
    </sheetView>
  </sheetViews>
  <sheetFormatPr baseColWidth="10" defaultColWidth="0" defaultRowHeight="15" zeroHeight="1" x14ac:dyDescent="0.25"/>
  <cols>
    <col min="1" max="1" width="9.140625" style="2" customWidth="1"/>
    <col min="2" max="2" width="24.85546875" style="2" customWidth="1"/>
    <col min="3" max="4" width="60.7109375" style="2" customWidth="1"/>
    <col min="5" max="5" width="18.42578125" style="2" customWidth="1"/>
    <col min="6" max="7" width="27.7109375" style="2" customWidth="1"/>
    <col min="8" max="8" width="39.42578125" style="2" customWidth="1"/>
    <col min="9" max="21" width="14.85546875" style="2" customWidth="1"/>
    <col min="22" max="23" width="40.7109375" style="2" customWidth="1"/>
    <col min="24" max="16384" width="0" style="2" hidden="1"/>
  </cols>
  <sheetData>
    <row r="1" spans="1:23" s="3" customFormat="1" ht="30" customHeight="1" x14ac:dyDescent="0.25">
      <c r="A1" s="211"/>
      <c r="B1" s="211"/>
      <c r="C1" s="212" t="s">
        <v>298</v>
      </c>
      <c r="D1" s="212"/>
      <c r="E1" s="212"/>
      <c r="F1" s="212"/>
      <c r="G1" s="212"/>
      <c r="H1" s="212"/>
      <c r="I1" s="212"/>
      <c r="J1" s="212"/>
      <c r="K1" s="212"/>
      <c r="L1" s="212"/>
      <c r="M1" s="212"/>
      <c r="N1" s="212"/>
      <c r="O1" s="212"/>
      <c r="P1" s="212"/>
      <c r="Q1" s="212"/>
      <c r="R1" s="212"/>
      <c r="S1" s="212"/>
      <c r="T1" s="212"/>
      <c r="U1" s="212"/>
      <c r="V1" s="212"/>
      <c r="W1" s="212"/>
    </row>
    <row r="2" spans="1:23" s="3" customFormat="1" ht="30" customHeight="1" x14ac:dyDescent="0.25">
      <c r="A2" s="211"/>
      <c r="B2" s="211"/>
      <c r="C2" s="212" t="s">
        <v>8</v>
      </c>
      <c r="D2" s="212"/>
      <c r="E2" s="212"/>
      <c r="F2" s="212"/>
      <c r="G2" s="212"/>
      <c r="H2" s="212"/>
      <c r="I2" s="212"/>
      <c r="J2" s="212"/>
      <c r="K2" s="212"/>
      <c r="L2" s="212"/>
      <c r="M2" s="212"/>
      <c r="N2" s="212"/>
      <c r="O2" s="212"/>
      <c r="P2" s="212"/>
      <c r="Q2" s="212"/>
      <c r="R2" s="212"/>
      <c r="S2" s="212"/>
      <c r="T2" s="212"/>
      <c r="U2" s="212"/>
      <c r="V2" s="212"/>
      <c r="W2" s="212"/>
    </row>
    <row r="3" spans="1:23" s="3" customFormat="1" ht="30" customHeight="1" x14ac:dyDescent="0.25">
      <c r="A3" s="211"/>
      <c r="B3" s="211"/>
      <c r="C3" s="212" t="s">
        <v>179</v>
      </c>
      <c r="D3" s="212"/>
      <c r="E3" s="212"/>
      <c r="F3" s="212"/>
      <c r="G3" s="212"/>
      <c r="H3" s="212"/>
      <c r="I3" s="212"/>
      <c r="J3" s="212"/>
      <c r="K3" s="212"/>
      <c r="L3" s="212"/>
      <c r="M3" s="212"/>
      <c r="N3" s="212"/>
      <c r="O3" s="212"/>
      <c r="P3" s="212"/>
      <c r="Q3" s="212"/>
      <c r="R3" s="212"/>
      <c r="S3" s="212"/>
      <c r="T3" s="212"/>
      <c r="U3" s="212"/>
      <c r="V3" s="212"/>
      <c r="W3" s="212"/>
    </row>
    <row r="4" spans="1:23" s="3" customFormat="1" ht="30" customHeight="1" x14ac:dyDescent="0.25">
      <c r="A4" s="211"/>
      <c r="B4" s="211"/>
      <c r="C4" s="206" t="s">
        <v>12</v>
      </c>
      <c r="D4" s="206"/>
      <c r="E4" s="206"/>
      <c r="F4" s="206"/>
      <c r="G4" s="206"/>
      <c r="H4" s="206"/>
      <c r="I4" s="206"/>
      <c r="J4" s="213" t="s">
        <v>331</v>
      </c>
      <c r="K4" s="213"/>
      <c r="L4" s="213"/>
      <c r="M4" s="213"/>
      <c r="N4" s="213"/>
      <c r="O4" s="213"/>
      <c r="P4" s="213"/>
      <c r="Q4" s="213"/>
      <c r="R4" s="213"/>
      <c r="S4" s="213"/>
      <c r="T4" s="213"/>
      <c r="U4" s="213"/>
      <c r="V4" s="213"/>
      <c r="W4" s="213"/>
    </row>
    <row r="5" spans="1:23" s="3" customFormat="1" ht="30" customHeight="1" x14ac:dyDescent="0.25">
      <c r="C5" s="8"/>
      <c r="D5" s="8"/>
      <c r="E5" s="8"/>
      <c r="F5" s="8"/>
      <c r="G5" s="5"/>
      <c r="H5" s="4"/>
      <c r="I5" s="5"/>
      <c r="J5" s="6"/>
      <c r="K5" s="6"/>
      <c r="L5" s="6"/>
      <c r="M5" s="6"/>
      <c r="N5" s="6"/>
      <c r="O5" s="6"/>
      <c r="P5" s="6"/>
      <c r="Q5" s="7"/>
      <c r="R5" s="7"/>
      <c r="S5" s="7"/>
      <c r="T5" s="7"/>
    </row>
    <row r="6" spans="1:23" s="92" customFormat="1" ht="30" customHeight="1" x14ac:dyDescent="0.2">
      <c r="A6" s="91"/>
      <c r="B6" s="214" t="s">
        <v>16</v>
      </c>
      <c r="C6" s="214"/>
      <c r="D6" s="214" t="s">
        <v>299</v>
      </c>
      <c r="E6" s="214"/>
      <c r="F6" s="214"/>
      <c r="G6" s="93"/>
      <c r="H6" s="93"/>
      <c r="I6" s="93"/>
      <c r="J6" s="93"/>
      <c r="K6" s="93"/>
      <c r="L6" s="93"/>
      <c r="M6" s="93"/>
      <c r="N6" s="93"/>
      <c r="O6" s="93"/>
      <c r="P6" s="93"/>
      <c r="Q6" s="93"/>
      <c r="R6" s="93"/>
      <c r="S6" s="93"/>
      <c r="T6" s="93"/>
    </row>
    <row r="7" spans="1:23" s="92" customFormat="1" ht="30" customHeight="1" x14ac:dyDescent="0.2">
      <c r="A7" s="91"/>
      <c r="B7" s="214" t="s">
        <v>192</v>
      </c>
      <c r="C7" s="214"/>
      <c r="D7" s="214" t="s">
        <v>282</v>
      </c>
      <c r="E7" s="214"/>
      <c r="F7" s="214"/>
      <c r="G7" s="93"/>
      <c r="H7" s="93"/>
      <c r="I7" s="93"/>
      <c r="J7" s="93"/>
      <c r="K7" s="93"/>
      <c r="L7" s="93"/>
      <c r="M7" s="93"/>
      <c r="N7" s="93"/>
      <c r="O7" s="93"/>
      <c r="P7" s="93"/>
      <c r="Q7" s="93"/>
      <c r="R7" s="93"/>
      <c r="S7" s="93"/>
      <c r="T7" s="93"/>
    </row>
    <row r="8" spans="1:23" s="1" customFormat="1" ht="30" customHeight="1" x14ac:dyDescent="0.25"/>
    <row r="9" spans="1:23" s="23" customFormat="1" ht="30" customHeight="1" x14ac:dyDescent="0.2">
      <c r="A9" s="190" t="s">
        <v>15</v>
      </c>
      <c r="B9" s="191"/>
      <c r="C9" s="191"/>
      <c r="D9" s="191"/>
      <c r="E9" s="191"/>
      <c r="F9" s="191"/>
      <c r="G9" s="191"/>
      <c r="H9" s="191"/>
      <c r="I9" s="191"/>
      <c r="J9" s="191"/>
      <c r="K9" s="191"/>
      <c r="L9" s="191"/>
      <c r="M9" s="191"/>
      <c r="N9" s="191"/>
      <c r="O9" s="191"/>
      <c r="P9" s="191"/>
      <c r="Q9" s="191"/>
      <c r="R9" s="191"/>
      <c r="S9" s="191"/>
      <c r="T9" s="191"/>
      <c r="U9" s="191"/>
      <c r="V9" s="191"/>
      <c r="W9" s="192"/>
    </row>
    <row r="10" spans="1:23" s="24" customFormat="1" ht="45.75" customHeight="1" x14ac:dyDescent="0.25">
      <c r="A10" s="201" t="s">
        <v>0</v>
      </c>
      <c r="B10" s="199" t="s">
        <v>1</v>
      </c>
      <c r="C10" s="200"/>
      <c r="D10" s="201" t="s">
        <v>320</v>
      </c>
      <c r="E10" s="193" t="s">
        <v>11</v>
      </c>
      <c r="F10" s="193" t="s">
        <v>99</v>
      </c>
      <c r="G10" s="201" t="s">
        <v>7</v>
      </c>
      <c r="H10" s="201" t="s">
        <v>100</v>
      </c>
      <c r="I10" s="208" t="s">
        <v>315</v>
      </c>
      <c r="J10" s="209"/>
      <c r="K10" s="209"/>
      <c r="L10" s="209"/>
      <c r="M10" s="209"/>
      <c r="N10" s="209"/>
      <c r="O10" s="209"/>
      <c r="P10" s="209"/>
      <c r="Q10" s="209"/>
      <c r="R10" s="209"/>
      <c r="S10" s="209"/>
      <c r="T10" s="209"/>
      <c r="U10" s="209"/>
      <c r="V10" s="209"/>
      <c r="W10" s="210"/>
    </row>
    <row r="11" spans="1:23" s="24" customFormat="1" ht="45.75" customHeight="1" x14ac:dyDescent="0.25">
      <c r="A11" s="201"/>
      <c r="B11" s="143" t="s">
        <v>14</v>
      </c>
      <c r="C11" s="143" t="s">
        <v>330</v>
      </c>
      <c r="D11" s="201"/>
      <c r="E11" s="194"/>
      <c r="F11" s="194"/>
      <c r="G11" s="201"/>
      <c r="H11" s="201"/>
      <c r="I11" s="25" t="s">
        <v>5</v>
      </c>
      <c r="J11" s="25" t="s">
        <v>6</v>
      </c>
      <c r="K11" s="25" t="s">
        <v>2</v>
      </c>
      <c r="L11" s="25" t="s">
        <v>3</v>
      </c>
      <c r="M11" s="25" t="s">
        <v>4</v>
      </c>
      <c r="N11" s="25" t="s">
        <v>332</v>
      </c>
      <c r="O11" s="25" t="s">
        <v>333</v>
      </c>
      <c r="P11" s="25" t="s">
        <v>334</v>
      </c>
      <c r="Q11" s="25" t="s">
        <v>335</v>
      </c>
      <c r="R11" s="25" t="s">
        <v>336</v>
      </c>
      <c r="S11" s="25" t="s">
        <v>337</v>
      </c>
      <c r="T11" s="25" t="s">
        <v>338</v>
      </c>
      <c r="U11" s="25" t="s">
        <v>9</v>
      </c>
      <c r="V11" s="207" t="s">
        <v>10</v>
      </c>
      <c r="W11" s="207"/>
    </row>
    <row r="12" spans="1:23" s="27" customFormat="1" ht="72" customHeight="1" x14ac:dyDescent="0.2">
      <c r="A12" s="189">
        <f>+'1. PAAI'!B8</f>
        <v>1</v>
      </c>
      <c r="B12" s="195" t="s">
        <v>300</v>
      </c>
      <c r="C12" s="197" t="s">
        <v>327</v>
      </c>
      <c r="D12" s="202" t="s">
        <v>328</v>
      </c>
      <c r="E12" s="195" t="s">
        <v>13</v>
      </c>
      <c r="F12" s="205" t="s">
        <v>312</v>
      </c>
      <c r="G12" s="198" t="s">
        <v>313</v>
      </c>
      <c r="H12" s="176" t="s">
        <v>235</v>
      </c>
      <c r="I12" s="183">
        <f>+'1. PAAI'!B29</f>
        <v>12</v>
      </c>
      <c r="J12" s="183">
        <f>+'1. PAAI'!B30</f>
        <v>7</v>
      </c>
      <c r="K12" s="183">
        <f>'1. PAAI'!B31</f>
        <v>5</v>
      </c>
      <c r="L12" s="183">
        <f>'1. PAAI'!B32</f>
        <v>8</v>
      </c>
      <c r="M12" s="183">
        <f>'1. PAAI'!B33</f>
        <v>7</v>
      </c>
      <c r="N12" s="183">
        <f>'1. PAAI'!B34</f>
        <v>0</v>
      </c>
      <c r="O12" s="183">
        <f>'1. PAAI'!B35</f>
        <v>0</v>
      </c>
      <c r="P12" s="183">
        <f>'1. PAAI'!B36</f>
        <v>0</v>
      </c>
      <c r="Q12" s="183">
        <f>'1. PAAI'!B37</f>
        <v>0</v>
      </c>
      <c r="R12" s="183">
        <f>'1. PAAI'!B38</f>
        <v>0</v>
      </c>
      <c r="S12" s="183">
        <f>'1. PAAI'!B39</f>
        <v>0</v>
      </c>
      <c r="T12" s="183">
        <f>'1. PAAI'!B40</f>
        <v>0</v>
      </c>
      <c r="U12" s="184">
        <f>SUM(I12:T12)</f>
        <v>39</v>
      </c>
      <c r="V12" s="196" t="str">
        <f>'1. PAAI'!$B$48</f>
        <v xml:space="preserve">Enero:  se presentaron doce (12) actividades así: 1. se presentó ante el CICCI el avance del Plan Anual de Auditorias (PAAI) en los términos del Dto. 807 del 2019, Así mismo se presentó y fue aprobado el PAAI 2020; 2. Se generó el Informe al seguimiento al mapa de Riesgos de corrupción de la SMD; 3. Se adelantó la siguiente gestión: a). Se verificó la información aportada por la SA como evidencia, b). Se estructuró la matriz de seguimiento con el análisis de la información recopilada, c). Se envió a través de correo electrónico el informe preliminar al líder de proceso con el fin de socializar el resultado inicial, d. Se remitió el seguimiento del PMA a corte diciembre de 2019 a la Dirección de Archivo de Bogotá y a la Subdirección del Sistema Distrital de Archivos de la Alcaldía Mayor de Bogotá; 4. Se elaboró el informe anual a la Gestión por Dependencias periodo Enero - diciembre de 2019; 5. Se elaboró el informe pormenorizado del estado del control interno para el periodo comprendido entre el 1° de noviembre al 31 de diciembre del 2019; 6. Se realizó el tercer seguimiento al Plan Anticorrupción y Atención al Ciudadano PAAC 2019; 7. Se generó el informe Gestión de la Oficina de Control Interno del año 2019; 8. Se elaboró  el informe anual de seguimiento a las políticas sobre austeridad del gasto correspondiente al cuarto trimestre y consolidado para el año 2019; 9. Evaluación y seguimiento Plan de Mejoramiento Institucional -  (Contraloría): Se  llevó a cabo la elaboración del informe de EVALUACIÓN Y SEGUIMIENTO PLAN DE MEJORAMIENTO INSTITUCIONAL (CONTRALORIA) Y PLAN DE MEJORAMIENTO POR PROCESOS CORTE DICIEMBRE DE 2019), en el cual se presentó la gestión institucional respecto a las acciones de formuladas en los dos planes de mejoramiento, se incluyó estadísticas de toda la vigencia y se indicaron recomendaciones generales respecto al cumplimiento de las mismas.; 10. Se realizó Seguimiento al reporte de la cuenta mensual SIVICOF. Se generó certificado diciembre de 2019 No. 11312019-12-30; 11. Para el mes enero se realizó el reporte de las actividades del POA de gestión de la OCI y mapa de riesgos,  se realizaron las publicaciones del rol de fomento y cultura; 12. Evaluación y seguimiento Plan de Mejoramiento por procesos: Se llevó a cabo la elaboración del informe de EVALUACIÓN Y SEGUIMIENTO PLAN DE MEJORAMIENTO INSTITUCIONAL (CONTRALORIA) Y PLAN DE MEJORAMIENTO POR PROCESOS CORTE DICIEMBRE DE 2019), en el cual se presentó la gestión institucional respecto a las acciones de formuladas en los dos planes de mejoramiento, se incluyó estadísticas de toda la vigencia y se indicaron recomendaciones generales respecto al cumplimiento de las mismas. El informe fue remitido al Secretario a través del radicado SDM-OCI-5451-2020 en fecha 14/01/2020 y remitido a través de correo electrónico a los directivos de la entidad.
Febrero: En el mes de febrero se presentaron siete (7) actividades así: 1. la OCI público  los TIPS sobre conocimiento del control Interno fomentando una cultura de control   contribuyendo a una mejora continua; 2. Se elaboraron los formatos establecidos por la CGN y se remitieron a la Veeduría Distrital: a. Documento PDF:  Evaluación Cualitativa SDM 2019-01272020, b. Documento PDF:  Evaluación Cuantitativa SDM 2019-01272020; 3. Se elaboró y Entregó el Informe de Evaluación a la Ejecución del Plan Anual de Adquisiciones y Ejecución Presupuestal y Seguimiento Metas Plan de Desarrollo del IV Trimestre de 2019; 4. Se adelantó la siguiente gestión: a). Se informó a través de correo electrónico a la líder del proceso, el inicio del seguimiento y se hizo la solicitud de información previa, b). Se estructuró la matriz de seguimiento con el análisis de la información recopilada, c).  Se envió a través de correo electrónico el informe preliminar de la evaluación a la gestión sobre quejas, sugerencias y reclamos al líder de proceso con el fin de socializar el resultado inicial; 5. Se consolidó, estructuró, validó y reportó el informe Reporte de la cuenta anual en el SIVICOF (Avance planes de mejoramiento, Austeridad, informe Control Interno Contable, Informe Ejecutivo Anual del SCI, Informe de Gestión de la OCI); 6. Se realizó el seguimiento al reporte de la cuenta mensual SIVICOF. Generando el certificado No. enero de 2020 - Certificado Nro. 11312020-01-31; 7. Se elaboró y Entregó el Informe definitivo - Auditoria Oficina de Seguridad Vial proceso Seguridad. 
Marzo: En el mes de marzo se presentaron cinco (5) actividades así: 1.  Se remitió el informe definitivo al cumplimiento disposiciones sobre derechos de autor a DNDA; 2. La Dirección de Gestión y Desempeño Institucional del Departamento Administrativo de la Función Pública, certifica que la institución SECRETARÍA DISTRITAL DE MOVILIDAD, diligenció el Formulario de Reporte de Avances de la Gestión - FURAG, correspondiente a la vigencia 2019; 3.  Se realizó el seguimiento y se elaboró el informe  anual al cumplimiento de ley de cuotas partes en la SDM: 4. Se realizó el Seguimiento al reporte de la cuenta mensual SIVICOF. generando el certificado febrero de 2020 - Certificado No. 11312020-02-29; 5. Se elaboró, se realizó reunión de cierre   y se remitió el informe preliminar a la DIM, se encuentra en término de observaciones por parte de la   DIM.
Abril:  se presentaron ocho (8) actividades así: 1. el 16 de abril se llevó a cabo el comité CICCI; 2. Se participó en el comité de conciliación del 22 de abril de 2020; 3. El 13/04/2020 se remite el seguimiento definitivo a la Dirección de Archivo de Bogotá y a la Subdirección del Sistema Distrital de Archivos; 4. Se envió la información relacionada con la gestión de riesgos de la OCI, subiendo las evidencias al drive indicado; 5. Se envió informe sobre austeridad del gasto correspondiente al 1er trimestre del 2020. 6, Se remitió el informe sobre seguimiento a la Ley de Transparencia. a través del memorando SDM- OCI- 71276 DE 2020, 7. En el mes de abril se publicó a través del correo de comunicaciones Tips sobre clasificación de la corrupción y Planes de Mejoramiento; 8. conversatorio de control interno buscar De acuerdo a solicitud de la Subsecretaria de Gestión Jurídica, el pasado 12 de febrero se adelantó reunión con el equipo directivo de dicha dependencia, en donde se mencionaron entre otras: Principales Acciones de Mejora por temática de la Subsecretaria, Aspectos identificados en las auditorias de SICON; PQRS, y Ley de Transparencia, Aspectos del PAAC relacionados con dicha dependencia y finalmente se presentaron recomendaciones generales. Correo de Dicha Fecha.
Mayo: En el mes de febrero se presentaron siete (7) actividades así: 1. Se asistió como invitado del Comité Virtual de Contratación los días 19, 21,26,27,28 y 29 y 27 de mayo de 2020; 2. Se realizó el Informe al seguimiento al mapa de Riesgos de corrupción de la SMD enero - abril 2020, el cual se encuentra publicado en el link https://www.movilidadbogota.gov.co/web/reportes_de_control_interno y se comunicó a la alta gerencia con memorando SDM-OCI- 77079 de 2020; 3. Se remitió el Informe Preliminar del seguimiento a la Ejecución Presupuestal y Plan Anual de Adquisiciones. Remitiendo el, informe definitivo al Secretario y Subsecretarios; 4. Se realizó el informe de seguimiento Informe de seguimiento al plan anticorrupción y de atención al ciudadano institucional (corte 30 abril). el día 14 de mayo del 2020 y se comunicó al Secretario con   memorando SDM-OCI – 77546 DE 2020; 5. El 29 de mayo de 2020 se realizó el informe de seguimiento al Sistema de Información Distrital de Empleo y la Administración Pública- SIDEAP, correspondiente a la vigencia 2019; 6. Con fecha 29 de mayo de 2020 se presentó el informe final de la auditoria al Procedimiento de los cursos de pedagogía por infracción a las normas de tránsito y transporte", producto de este ejercicio se identificaron 4 no conformidades, 12 Observaciones y 18 recomendaciones, de acuerdo con las políticas de operación definidas en el "Procedimiento para la Formulación y Seguimiento de Planes de Mejoramiento"; 7. se remitió el informe final al Proceso Ingeniería de Tránsito PM03 / Planes de Manejo de Transito (PMT), el día 27/05/2020, el informe final de la Auditoria se radicó ante el Secretario y el proceso auditado a través del memorando SDM-OCI- 81147-2020.
</v>
      </c>
      <c r="W12" s="196"/>
    </row>
    <row r="13" spans="1:23" s="27" customFormat="1" ht="72" customHeight="1" x14ac:dyDescent="0.25">
      <c r="A13" s="189"/>
      <c r="B13" s="195"/>
      <c r="C13" s="197"/>
      <c r="D13" s="203"/>
      <c r="E13" s="195"/>
      <c r="F13" s="205"/>
      <c r="G13" s="198"/>
      <c r="H13" s="176" t="s">
        <v>307</v>
      </c>
      <c r="I13" s="185">
        <v>12</v>
      </c>
      <c r="J13" s="185">
        <v>7</v>
      </c>
      <c r="K13" s="185">
        <v>5</v>
      </c>
      <c r="L13" s="185">
        <v>8</v>
      </c>
      <c r="M13" s="185">
        <v>7</v>
      </c>
      <c r="N13" s="185">
        <v>4</v>
      </c>
      <c r="O13" s="185">
        <v>9</v>
      </c>
      <c r="P13" s="185">
        <v>4</v>
      </c>
      <c r="Q13" s="185">
        <v>7</v>
      </c>
      <c r="R13" s="185">
        <v>6</v>
      </c>
      <c r="S13" s="185">
        <v>6</v>
      </c>
      <c r="T13" s="185">
        <v>11</v>
      </c>
      <c r="U13" s="186">
        <f>SUM(I13:T13)</f>
        <v>86</v>
      </c>
      <c r="V13" s="196"/>
      <c r="W13" s="196"/>
    </row>
    <row r="14" spans="1:23" s="27" customFormat="1" ht="72" customHeight="1" x14ac:dyDescent="0.25">
      <c r="A14" s="189"/>
      <c r="B14" s="195"/>
      <c r="C14" s="197"/>
      <c r="D14" s="204"/>
      <c r="E14" s="195"/>
      <c r="F14" s="205"/>
      <c r="G14" s="198"/>
      <c r="H14" s="177" t="s">
        <v>314</v>
      </c>
      <c r="I14" s="187">
        <f t="shared" ref="I14:T14" si="0">IFERROR(+I12/I13,)</f>
        <v>1</v>
      </c>
      <c r="J14" s="187">
        <f t="shared" si="0"/>
        <v>1</v>
      </c>
      <c r="K14" s="187">
        <f t="shared" si="0"/>
        <v>1</v>
      </c>
      <c r="L14" s="187">
        <f t="shared" si="0"/>
        <v>1</v>
      </c>
      <c r="M14" s="187">
        <f t="shared" si="0"/>
        <v>1</v>
      </c>
      <c r="N14" s="187">
        <f t="shared" si="0"/>
        <v>0</v>
      </c>
      <c r="O14" s="187">
        <f t="shared" si="0"/>
        <v>0</v>
      </c>
      <c r="P14" s="187">
        <f t="shared" si="0"/>
        <v>0</v>
      </c>
      <c r="Q14" s="187">
        <f t="shared" si="0"/>
        <v>0</v>
      </c>
      <c r="R14" s="187">
        <f t="shared" si="0"/>
        <v>0</v>
      </c>
      <c r="S14" s="187">
        <f t="shared" si="0"/>
        <v>0</v>
      </c>
      <c r="T14" s="187">
        <f t="shared" si="0"/>
        <v>0</v>
      </c>
      <c r="U14" s="187">
        <f>IFERROR(+U12/U13,0)</f>
        <v>0.45348837209302323</v>
      </c>
      <c r="V14" s="196"/>
      <c r="W14" s="196"/>
    </row>
    <row r="15" spans="1:23" hidden="1" x14ac:dyDescent="0.25">
      <c r="I15" s="95">
        <v>5</v>
      </c>
      <c r="J15" s="95">
        <v>5</v>
      </c>
      <c r="K15" s="95"/>
      <c r="L15" s="95"/>
      <c r="M15" s="95"/>
      <c r="N15" s="95"/>
      <c r="O15" s="95"/>
      <c r="P15" s="95"/>
      <c r="Q15" s="95">
        <v>5</v>
      </c>
      <c r="R15" s="95">
        <v>5</v>
      </c>
      <c r="S15" s="95"/>
      <c r="T15" s="95">
        <v>5</v>
      </c>
      <c r="U15" s="95">
        <v>5</v>
      </c>
    </row>
    <row r="16" spans="1:23" hidden="1" x14ac:dyDescent="0.25">
      <c r="I16" s="95">
        <v>11</v>
      </c>
      <c r="J16" s="95">
        <v>11</v>
      </c>
      <c r="K16" s="95"/>
      <c r="L16" s="95"/>
      <c r="M16" s="95"/>
      <c r="N16" s="95"/>
      <c r="O16" s="95"/>
      <c r="P16" s="95"/>
      <c r="Q16" s="95">
        <v>11</v>
      </c>
      <c r="R16" s="95">
        <v>11</v>
      </c>
      <c r="S16" s="95"/>
      <c r="T16" s="95">
        <v>11</v>
      </c>
      <c r="U16" s="95">
        <v>11</v>
      </c>
    </row>
    <row r="17" spans="7:21" hidden="1" x14ac:dyDescent="0.25">
      <c r="G17" s="24">
        <v>13</v>
      </c>
      <c r="H17" s="111">
        <f t="shared" ref="H17:H28" si="1">+G17/$G$29</f>
        <v>0.14285714285714285</v>
      </c>
      <c r="I17" s="95">
        <v>4</v>
      </c>
      <c r="J17" s="95">
        <v>4</v>
      </c>
      <c r="K17" s="95"/>
      <c r="L17" s="95"/>
      <c r="M17" s="95"/>
      <c r="N17" s="95"/>
      <c r="O17" s="95"/>
      <c r="P17" s="95"/>
      <c r="Q17" s="95">
        <v>4</v>
      </c>
      <c r="R17" s="95">
        <v>4</v>
      </c>
      <c r="S17" s="95"/>
      <c r="T17" s="95">
        <v>4</v>
      </c>
      <c r="U17" s="95">
        <v>4</v>
      </c>
    </row>
    <row r="18" spans="7:21" ht="15.75" hidden="1" x14ac:dyDescent="0.25">
      <c r="G18" s="109">
        <v>7</v>
      </c>
      <c r="H18" s="111">
        <f t="shared" si="1"/>
        <v>7.6923076923076927E-2</v>
      </c>
      <c r="I18" s="111"/>
      <c r="J18" s="107">
        <v>8</v>
      </c>
      <c r="K18" s="156"/>
      <c r="L18" s="156"/>
      <c r="M18" s="156"/>
      <c r="N18" s="156"/>
      <c r="O18" s="156"/>
      <c r="P18" s="156"/>
      <c r="Q18" s="111">
        <f t="shared" ref="Q18:Q28" si="2">+J18/$G$29</f>
        <v>8.7912087912087919E-2</v>
      </c>
    </row>
    <row r="19" spans="7:21" ht="15.75" hidden="1" x14ac:dyDescent="0.25">
      <c r="G19" s="109">
        <v>5</v>
      </c>
      <c r="H19" s="111">
        <f t="shared" si="1"/>
        <v>5.4945054945054944E-2</v>
      </c>
      <c r="I19" s="111"/>
      <c r="J19" s="107">
        <v>5</v>
      </c>
      <c r="K19" s="156"/>
      <c r="L19" s="156"/>
      <c r="M19" s="156"/>
      <c r="N19" s="156"/>
      <c r="O19" s="156"/>
      <c r="P19" s="156"/>
      <c r="Q19" s="111">
        <f t="shared" si="2"/>
        <v>5.4945054945054944E-2</v>
      </c>
    </row>
    <row r="20" spans="7:21" ht="15.75" hidden="1" x14ac:dyDescent="0.25">
      <c r="G20" s="109">
        <v>11</v>
      </c>
      <c r="H20" s="111">
        <f t="shared" si="1"/>
        <v>0.12087912087912088</v>
      </c>
      <c r="I20" s="111">
        <f>+SUM(H20:H22)</f>
        <v>0.19780219780219779</v>
      </c>
      <c r="J20" s="2">
        <v>11</v>
      </c>
      <c r="Q20" s="111">
        <f t="shared" si="2"/>
        <v>0.12087912087912088</v>
      </c>
    </row>
    <row r="21" spans="7:21" hidden="1" x14ac:dyDescent="0.25">
      <c r="G21" s="110">
        <v>4</v>
      </c>
      <c r="H21" s="111">
        <f t="shared" si="1"/>
        <v>4.3956043956043959E-2</v>
      </c>
      <c r="I21" s="111"/>
      <c r="J21" s="2">
        <v>6</v>
      </c>
      <c r="Q21" s="111">
        <f t="shared" si="2"/>
        <v>6.5934065934065936E-2</v>
      </c>
    </row>
    <row r="22" spans="7:21" hidden="1" x14ac:dyDescent="0.25">
      <c r="G22" s="110">
        <v>3</v>
      </c>
      <c r="H22" s="111">
        <f t="shared" si="1"/>
        <v>3.2967032967032968E-2</v>
      </c>
      <c r="I22" s="111"/>
      <c r="J22" s="2">
        <v>3</v>
      </c>
      <c r="Q22" s="111">
        <f t="shared" si="2"/>
        <v>3.2967032967032968E-2</v>
      </c>
    </row>
    <row r="23" spans="7:21" hidden="1" x14ac:dyDescent="0.25">
      <c r="G23" s="110">
        <v>19</v>
      </c>
      <c r="H23" s="111">
        <f t="shared" si="1"/>
        <v>0.2087912087912088</v>
      </c>
      <c r="I23" s="111">
        <f>+SUM(H23:H25)</f>
        <v>0.32967032967032966</v>
      </c>
      <c r="Q23" s="111">
        <f t="shared" si="2"/>
        <v>0</v>
      </c>
    </row>
    <row r="24" spans="7:21" hidden="1" x14ac:dyDescent="0.25">
      <c r="G24" s="110">
        <v>7</v>
      </c>
      <c r="H24" s="111">
        <f t="shared" si="1"/>
        <v>7.6923076923076927E-2</v>
      </c>
      <c r="I24" s="111"/>
      <c r="Q24" s="111">
        <f t="shared" si="2"/>
        <v>0</v>
      </c>
    </row>
    <row r="25" spans="7:21" hidden="1" x14ac:dyDescent="0.25">
      <c r="G25" s="110">
        <v>4</v>
      </c>
      <c r="H25" s="111">
        <f t="shared" si="1"/>
        <v>4.3956043956043959E-2</v>
      </c>
      <c r="I25" s="111"/>
      <c r="Q25" s="111">
        <f t="shared" si="2"/>
        <v>0</v>
      </c>
    </row>
    <row r="26" spans="7:21" hidden="1" x14ac:dyDescent="0.25">
      <c r="G26" s="110">
        <v>9</v>
      </c>
      <c r="H26" s="111">
        <f t="shared" si="1"/>
        <v>9.8901098901098897E-2</v>
      </c>
      <c r="I26" s="111">
        <f>+SUM(H26:H28)</f>
        <v>0.19780219780219782</v>
      </c>
      <c r="Q26" s="111">
        <f t="shared" si="2"/>
        <v>0</v>
      </c>
    </row>
    <row r="27" spans="7:21" hidden="1" x14ac:dyDescent="0.25">
      <c r="G27" s="110">
        <v>5</v>
      </c>
      <c r="H27" s="111">
        <f t="shared" si="1"/>
        <v>5.4945054945054944E-2</v>
      </c>
      <c r="I27" s="112"/>
      <c r="Q27" s="111">
        <f t="shared" si="2"/>
        <v>0</v>
      </c>
    </row>
    <row r="28" spans="7:21" hidden="1" x14ac:dyDescent="0.25">
      <c r="G28" s="110">
        <v>4</v>
      </c>
      <c r="H28" s="111">
        <f t="shared" si="1"/>
        <v>4.3956043956043959E-2</v>
      </c>
      <c r="I28" s="112"/>
      <c r="Q28" s="111">
        <f t="shared" si="2"/>
        <v>0</v>
      </c>
    </row>
    <row r="29" spans="7:21" hidden="1" x14ac:dyDescent="0.25">
      <c r="G29" s="2">
        <f>SUM(G17:G28)</f>
        <v>91</v>
      </c>
    </row>
  </sheetData>
  <mergeCells count="28">
    <mergeCell ref="C4:I4"/>
    <mergeCell ref="V11:W11"/>
    <mergeCell ref="I10:W10"/>
    <mergeCell ref="A1:B4"/>
    <mergeCell ref="C1:W1"/>
    <mergeCell ref="C2:W2"/>
    <mergeCell ref="C3:W3"/>
    <mergeCell ref="J4:W4"/>
    <mergeCell ref="A10:A11"/>
    <mergeCell ref="F10:F11"/>
    <mergeCell ref="H10:H11"/>
    <mergeCell ref="G10:G11"/>
    <mergeCell ref="B6:C6"/>
    <mergeCell ref="D6:F6"/>
    <mergeCell ref="B7:C7"/>
    <mergeCell ref="D7:F7"/>
    <mergeCell ref="A12:A14"/>
    <mergeCell ref="A9:W9"/>
    <mergeCell ref="E10:E11"/>
    <mergeCell ref="E12:E14"/>
    <mergeCell ref="V12:W14"/>
    <mergeCell ref="C12:C14"/>
    <mergeCell ref="G12:G14"/>
    <mergeCell ref="B12:B14"/>
    <mergeCell ref="B10:C10"/>
    <mergeCell ref="D10:D11"/>
    <mergeCell ref="D12:D14"/>
    <mergeCell ref="F12:F14"/>
  </mergeCells>
  <pageMargins left="0.70866141732283472" right="0.70866141732283472" top="0.74803149606299213" bottom="0.74803149606299213" header="0.31496062992125984" footer="0.31496062992125984"/>
  <pageSetup paperSize="3" scale="67" orientation="landscape" r:id="rId1"/>
  <headerFooter>
    <oddFooter>&amp;L&amp;"Arial,Normal"&amp;9F01-PE01-PR01 - V3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6"/>
  <sheetViews>
    <sheetView topLeftCell="D2" zoomScaleNormal="100" workbookViewId="0">
      <selection activeCell="K11" sqref="K11"/>
    </sheetView>
  </sheetViews>
  <sheetFormatPr baseColWidth="10" defaultColWidth="0" defaultRowHeight="30" customHeight="1" zeroHeight="1" x14ac:dyDescent="0.2"/>
  <cols>
    <col min="1" max="1" width="5.7109375" style="140" customWidth="1"/>
    <col min="2" max="2" width="20.7109375" style="140" customWidth="1"/>
    <col min="3" max="3" width="14.42578125" style="140" customWidth="1"/>
    <col min="4" max="4" width="14.7109375" style="140" customWidth="1"/>
    <col min="5" max="13" width="16.42578125" style="140" customWidth="1"/>
    <col min="14" max="256" width="11.42578125" style="140" hidden="1" customWidth="1"/>
    <col min="257" max="16384" width="0" style="140" hidden="1"/>
  </cols>
  <sheetData>
    <row r="1" spans="1:20" s="145" customFormat="1" ht="30" customHeight="1" x14ac:dyDescent="0.2">
      <c r="A1" s="219"/>
      <c r="B1" s="219"/>
      <c r="C1" s="218" t="s">
        <v>298</v>
      </c>
      <c r="D1" s="218"/>
      <c r="E1" s="218"/>
      <c r="F1" s="218"/>
      <c r="G1" s="218"/>
      <c r="H1" s="218"/>
      <c r="I1" s="218"/>
      <c r="J1" s="218"/>
      <c r="K1" s="218"/>
      <c r="L1" s="218"/>
      <c r="M1" s="218"/>
    </row>
    <row r="2" spans="1:20" s="145" customFormat="1" ht="30" customHeight="1" x14ac:dyDescent="0.2">
      <c r="A2" s="219"/>
      <c r="B2" s="219"/>
      <c r="C2" s="218" t="s">
        <v>8</v>
      </c>
      <c r="D2" s="218"/>
      <c r="E2" s="218"/>
      <c r="F2" s="218"/>
      <c r="G2" s="218"/>
      <c r="H2" s="218"/>
      <c r="I2" s="218"/>
      <c r="J2" s="218"/>
      <c r="K2" s="218"/>
      <c r="L2" s="218"/>
      <c r="M2" s="218"/>
    </row>
    <row r="3" spans="1:20" s="145" customFormat="1" ht="30" customHeight="1" x14ac:dyDescent="0.2">
      <c r="A3" s="219"/>
      <c r="B3" s="219"/>
      <c r="C3" s="218" t="s">
        <v>179</v>
      </c>
      <c r="D3" s="218"/>
      <c r="E3" s="218"/>
      <c r="F3" s="218"/>
      <c r="G3" s="218"/>
      <c r="H3" s="218"/>
      <c r="I3" s="218"/>
      <c r="J3" s="218"/>
      <c r="K3" s="218"/>
      <c r="L3" s="218"/>
      <c r="M3" s="218"/>
    </row>
    <row r="4" spans="1:20" s="145" customFormat="1" ht="30" customHeight="1" x14ac:dyDescent="0.2">
      <c r="A4" s="219"/>
      <c r="B4" s="219"/>
      <c r="C4" s="217" t="s">
        <v>195</v>
      </c>
      <c r="D4" s="217"/>
      <c r="E4" s="217"/>
      <c r="F4" s="217"/>
      <c r="G4" s="217" t="s">
        <v>548</v>
      </c>
      <c r="H4" s="217"/>
      <c r="I4" s="217"/>
      <c r="J4" s="217"/>
      <c r="K4" s="217"/>
      <c r="L4" s="217"/>
      <c r="M4" s="217"/>
    </row>
    <row r="5" spans="1:20" s="145" customFormat="1" ht="30" customHeight="1" x14ac:dyDescent="0.2"/>
    <row r="6" spans="1:20" ht="30" customHeight="1" x14ac:dyDescent="0.2">
      <c r="A6" s="216" t="s">
        <v>16</v>
      </c>
      <c r="B6" s="216"/>
      <c r="C6" s="216" t="s">
        <v>299</v>
      </c>
      <c r="D6" s="216"/>
      <c r="E6" s="216"/>
      <c r="F6" s="145"/>
      <c r="G6" s="145"/>
      <c r="H6" s="145"/>
      <c r="I6" s="145"/>
      <c r="J6" s="145"/>
      <c r="K6" s="145"/>
      <c r="L6" s="145"/>
      <c r="M6" s="145"/>
      <c r="N6" s="145"/>
      <c r="O6" s="145"/>
      <c r="P6" s="145"/>
      <c r="Q6" s="145"/>
      <c r="R6" s="145"/>
      <c r="S6" s="145"/>
      <c r="T6" s="145"/>
    </row>
    <row r="7" spans="1:20" ht="30" customHeight="1" x14ac:dyDescent="0.2">
      <c r="A7" s="216" t="s">
        <v>192</v>
      </c>
      <c r="B7" s="216"/>
      <c r="C7" s="216" t="s">
        <v>301</v>
      </c>
      <c r="D7" s="216"/>
      <c r="E7" s="216"/>
      <c r="F7" s="145"/>
      <c r="G7" s="145"/>
      <c r="H7" s="145"/>
      <c r="I7" s="145"/>
      <c r="J7" s="145"/>
      <c r="K7" s="145"/>
      <c r="L7" s="145"/>
      <c r="M7" s="145"/>
      <c r="N7" s="145"/>
      <c r="O7" s="145"/>
      <c r="P7" s="145"/>
      <c r="Q7" s="145"/>
      <c r="R7" s="145"/>
      <c r="S7" s="145"/>
      <c r="T7" s="145"/>
    </row>
    <row r="8" spans="1:20" ht="30" customHeight="1" x14ac:dyDescent="0.2">
      <c r="A8" s="145"/>
      <c r="B8" s="145"/>
      <c r="C8" s="145"/>
      <c r="D8" s="145"/>
      <c r="E8" s="145"/>
      <c r="F8" s="145"/>
      <c r="G8" s="145"/>
      <c r="H8" s="145"/>
      <c r="I8" s="145"/>
      <c r="J8" s="145"/>
      <c r="K8" s="145"/>
      <c r="L8" s="145"/>
      <c r="M8" s="145"/>
      <c r="N8" s="145"/>
      <c r="O8" s="145"/>
      <c r="P8" s="145"/>
      <c r="Q8" s="145"/>
      <c r="R8" s="145"/>
      <c r="S8" s="145"/>
      <c r="T8" s="145"/>
    </row>
    <row r="9" spans="1:20" s="146" customFormat="1" ht="30" customHeight="1" x14ac:dyDescent="0.2">
      <c r="A9" s="215" t="s">
        <v>196</v>
      </c>
      <c r="B9" s="215"/>
      <c r="C9" s="215"/>
      <c r="D9" s="215"/>
      <c r="E9" s="215"/>
      <c r="F9" s="215"/>
      <c r="G9" s="215"/>
      <c r="H9" s="215"/>
      <c r="I9" s="215"/>
      <c r="J9" s="215"/>
      <c r="K9" s="215" t="s">
        <v>321</v>
      </c>
      <c r="L9" s="215"/>
      <c r="M9" s="215"/>
      <c r="N9" s="145"/>
      <c r="O9" s="145"/>
      <c r="P9" s="145"/>
      <c r="Q9" s="145"/>
      <c r="R9" s="145"/>
      <c r="S9" s="145"/>
      <c r="T9" s="145"/>
    </row>
    <row r="10" spans="1:20" s="146" customFormat="1" ht="30" customHeight="1" x14ac:dyDescent="0.2">
      <c r="A10" s="147" t="s">
        <v>0</v>
      </c>
      <c r="B10" s="147" t="s">
        <v>99</v>
      </c>
      <c r="C10" s="147" t="s">
        <v>193</v>
      </c>
      <c r="D10" s="147" t="s">
        <v>194</v>
      </c>
      <c r="E10" s="147" t="s">
        <v>197</v>
      </c>
      <c r="F10" s="147">
        <v>2016</v>
      </c>
      <c r="G10" s="147">
        <v>2017</v>
      </c>
      <c r="H10" s="147">
        <v>2018</v>
      </c>
      <c r="I10" s="147">
        <v>2019</v>
      </c>
      <c r="J10" s="147">
        <v>2020</v>
      </c>
      <c r="K10" s="144" t="s">
        <v>322</v>
      </c>
      <c r="L10" s="144" t="s">
        <v>323</v>
      </c>
      <c r="M10" s="144" t="s">
        <v>324</v>
      </c>
      <c r="N10" s="145"/>
      <c r="O10" s="145"/>
      <c r="P10" s="145"/>
      <c r="Q10" s="145"/>
      <c r="R10" s="145"/>
      <c r="S10" s="145"/>
      <c r="T10" s="145"/>
    </row>
    <row r="11" spans="1:20" s="139" customFormat="1" ht="90" customHeight="1" x14ac:dyDescent="0.2">
      <c r="A11" s="148">
        <v>1</v>
      </c>
      <c r="B11" s="149" t="s">
        <v>312</v>
      </c>
      <c r="C11" s="149" t="s">
        <v>214</v>
      </c>
      <c r="D11" s="150" t="s">
        <v>304</v>
      </c>
      <c r="E11" s="151">
        <v>1</v>
      </c>
      <c r="F11" s="152">
        <v>1</v>
      </c>
      <c r="G11" s="152">
        <v>1</v>
      </c>
      <c r="H11" s="152">
        <v>1</v>
      </c>
      <c r="I11" s="152">
        <v>1</v>
      </c>
      <c r="J11" s="152">
        <v>1</v>
      </c>
      <c r="K11" s="152">
        <f>+'Sección 1. Metas_Magnitud'!$U$14</f>
        <v>0.45348837209302323</v>
      </c>
      <c r="L11" s="152">
        <f>IFERROR(AVERAGE(F11,G11,H11,I11,K11),)</f>
        <v>0.89069767441860459</v>
      </c>
      <c r="M11" s="152">
        <f>+L11/E11</f>
        <v>0.89069767441860459</v>
      </c>
      <c r="N11" s="145"/>
      <c r="O11" s="145"/>
      <c r="P11" s="145"/>
      <c r="Q11" s="145"/>
      <c r="R11" s="145"/>
      <c r="S11" s="145"/>
      <c r="T11" s="145"/>
    </row>
    <row r="12" spans="1:20" s="139" customFormat="1" ht="30" hidden="1" customHeight="1" x14ac:dyDescent="0.2">
      <c r="E12" s="153"/>
      <c r="F12" s="153"/>
      <c r="G12" s="153"/>
      <c r="H12" s="153"/>
      <c r="I12" s="153"/>
      <c r="J12" s="153"/>
      <c r="K12" s="153"/>
      <c r="L12" s="153"/>
      <c r="M12" s="153"/>
    </row>
    <row r="13" spans="1:20" s="139" customFormat="1" ht="30" hidden="1" customHeight="1" x14ac:dyDescent="0.2">
      <c r="E13" s="153"/>
      <c r="F13" s="153"/>
      <c r="G13" s="153"/>
      <c r="H13" s="153"/>
      <c r="I13" s="153"/>
      <c r="J13" s="153"/>
      <c r="K13" s="153"/>
      <c r="L13" s="153"/>
      <c r="M13" s="153"/>
    </row>
    <row r="14" spans="1:20" s="139" customFormat="1" ht="30" hidden="1" customHeight="1" x14ac:dyDescent="0.2"/>
    <row r="15" spans="1:20" s="139" customFormat="1" ht="30" hidden="1" customHeight="1" x14ac:dyDescent="0.2"/>
    <row r="16" spans="1:20" ht="30" hidden="1" customHeight="1" x14ac:dyDescent="0.2"/>
  </sheetData>
  <mergeCells count="12">
    <mergeCell ref="A1:B4"/>
    <mergeCell ref="A9:J9"/>
    <mergeCell ref="A6:B6"/>
    <mergeCell ref="C6:E6"/>
    <mergeCell ref="A7:B7"/>
    <mergeCell ref="K9:M9"/>
    <mergeCell ref="C7:E7"/>
    <mergeCell ref="C4:F4"/>
    <mergeCell ref="C1:M1"/>
    <mergeCell ref="C2:M2"/>
    <mergeCell ref="C3:M3"/>
    <mergeCell ref="G4:M4"/>
  </mergeCells>
  <pageMargins left="1" right="1" top="1" bottom="1" header="0.5" footer="0.5"/>
  <pageSetup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topLeftCell="A19" zoomScale="90" zoomScaleNormal="90" workbookViewId="0">
      <selection activeCell="G33" sqref="G33"/>
    </sheetView>
  </sheetViews>
  <sheetFormatPr baseColWidth="10" defaultColWidth="0" defaultRowHeight="30" customHeight="1" x14ac:dyDescent="0.2"/>
  <cols>
    <col min="1" max="1" width="25.42578125" style="141" customWidth="1"/>
    <col min="2" max="5" width="20.7109375" style="94" customWidth="1"/>
    <col min="6" max="6" width="20.7109375" style="142" customWidth="1"/>
    <col min="7" max="8" width="20.7109375" style="94" customWidth="1"/>
    <col min="9" max="256" width="11.42578125" style="94" customWidth="1"/>
    <col min="257" max="16384" width="0" style="94" hidden="1"/>
  </cols>
  <sheetData>
    <row r="1" spans="1:8" ht="30" customHeight="1" x14ac:dyDescent="0.2">
      <c r="A1" s="222"/>
      <c r="B1" s="223" t="s">
        <v>298</v>
      </c>
      <c r="C1" s="223"/>
      <c r="D1" s="223"/>
      <c r="E1" s="223"/>
      <c r="F1" s="223"/>
      <c r="G1" s="223"/>
      <c r="H1" s="223"/>
    </row>
    <row r="2" spans="1:8" ht="30" customHeight="1" x14ac:dyDescent="0.2">
      <c r="A2" s="222"/>
      <c r="B2" s="224" t="s">
        <v>8</v>
      </c>
      <c r="C2" s="224"/>
      <c r="D2" s="224"/>
      <c r="E2" s="224"/>
      <c r="F2" s="224"/>
      <c r="G2" s="224"/>
      <c r="H2" s="224"/>
    </row>
    <row r="3" spans="1:8" ht="30" customHeight="1" x14ac:dyDescent="0.2">
      <c r="A3" s="222"/>
      <c r="B3" s="224" t="s">
        <v>198</v>
      </c>
      <c r="C3" s="224"/>
      <c r="D3" s="224"/>
      <c r="E3" s="224"/>
      <c r="F3" s="224"/>
      <c r="G3" s="224"/>
      <c r="H3" s="224"/>
    </row>
    <row r="4" spans="1:8" ht="30" customHeight="1" x14ac:dyDescent="0.2">
      <c r="A4" s="222"/>
      <c r="B4" s="224" t="s">
        <v>199</v>
      </c>
      <c r="C4" s="224"/>
      <c r="D4" s="224"/>
      <c r="E4" s="224"/>
      <c r="F4" s="225" t="s">
        <v>200</v>
      </c>
      <c r="G4" s="225"/>
      <c r="H4" s="225"/>
    </row>
    <row r="5" spans="1:8" ht="30" customHeight="1" x14ac:dyDescent="0.2">
      <c r="A5" s="226" t="s">
        <v>201</v>
      </c>
      <c r="B5" s="226"/>
      <c r="C5" s="226"/>
      <c r="D5" s="226"/>
      <c r="E5" s="226"/>
      <c r="F5" s="226"/>
      <c r="G5" s="226"/>
      <c r="H5" s="226"/>
    </row>
    <row r="6" spans="1:8" ht="30" customHeight="1" x14ac:dyDescent="0.2">
      <c r="A6" s="227" t="s">
        <v>202</v>
      </c>
      <c r="B6" s="227"/>
      <c r="C6" s="227"/>
      <c r="D6" s="227"/>
      <c r="E6" s="227"/>
      <c r="F6" s="227"/>
      <c r="G6" s="227"/>
      <c r="H6" s="227"/>
    </row>
    <row r="7" spans="1:8" ht="30" customHeight="1" x14ac:dyDescent="0.2">
      <c r="A7" s="228" t="s">
        <v>203</v>
      </c>
      <c r="B7" s="228"/>
      <c r="C7" s="228"/>
      <c r="D7" s="228"/>
      <c r="E7" s="228"/>
      <c r="F7" s="228"/>
      <c r="G7" s="228"/>
      <c r="H7" s="228"/>
    </row>
    <row r="8" spans="1:8" ht="30" customHeight="1" x14ac:dyDescent="0.2">
      <c r="A8" s="123" t="s">
        <v>204</v>
      </c>
      <c r="B8" s="124">
        <v>1</v>
      </c>
      <c r="C8" s="220" t="s">
        <v>206</v>
      </c>
      <c r="D8" s="220"/>
      <c r="E8" s="229" t="s">
        <v>312</v>
      </c>
      <c r="F8" s="229"/>
      <c r="G8" s="229"/>
      <c r="H8" s="229"/>
    </row>
    <row r="9" spans="1:8" ht="30" customHeight="1" x14ac:dyDescent="0.2">
      <c r="A9" s="123" t="s">
        <v>207</v>
      </c>
      <c r="B9" s="124" t="s">
        <v>208</v>
      </c>
      <c r="C9" s="220" t="s">
        <v>209</v>
      </c>
      <c r="D9" s="220"/>
      <c r="E9" s="221" t="s">
        <v>210</v>
      </c>
      <c r="F9" s="221"/>
      <c r="G9" s="125" t="s">
        <v>211</v>
      </c>
      <c r="H9" s="126" t="s">
        <v>208</v>
      </c>
    </row>
    <row r="10" spans="1:8" ht="30" customHeight="1" x14ac:dyDescent="0.2">
      <c r="A10" s="123" t="s">
        <v>212</v>
      </c>
      <c r="B10" s="231" t="s">
        <v>205</v>
      </c>
      <c r="C10" s="231"/>
      <c r="D10" s="231"/>
      <c r="E10" s="231"/>
      <c r="F10" s="125" t="s">
        <v>213</v>
      </c>
      <c r="G10" s="232" t="s">
        <v>205</v>
      </c>
      <c r="H10" s="232"/>
    </row>
    <row r="11" spans="1:8" ht="30" customHeight="1" x14ac:dyDescent="0.2">
      <c r="A11" s="123" t="s">
        <v>215</v>
      </c>
      <c r="B11" s="233" t="s">
        <v>216</v>
      </c>
      <c r="C11" s="233"/>
      <c r="D11" s="233"/>
      <c r="E11" s="233"/>
      <c r="F11" s="125" t="s">
        <v>217</v>
      </c>
      <c r="G11" s="234" t="s">
        <v>218</v>
      </c>
      <c r="H11" s="234"/>
    </row>
    <row r="12" spans="1:8" ht="30" customHeight="1" x14ac:dyDescent="0.2">
      <c r="A12" s="123" t="s">
        <v>219</v>
      </c>
      <c r="B12" s="235" t="s">
        <v>132</v>
      </c>
      <c r="C12" s="235"/>
      <c r="D12" s="235"/>
      <c r="E12" s="235"/>
      <c r="F12" s="235"/>
      <c r="G12" s="235"/>
      <c r="H12" s="235"/>
    </row>
    <row r="13" spans="1:8" ht="30" customHeight="1" x14ac:dyDescent="0.2">
      <c r="A13" s="123" t="s">
        <v>220</v>
      </c>
      <c r="B13" s="236" t="s">
        <v>205</v>
      </c>
      <c r="C13" s="236"/>
      <c r="D13" s="236"/>
      <c r="E13" s="236"/>
      <c r="F13" s="236"/>
      <c r="G13" s="236"/>
      <c r="H13" s="236"/>
    </row>
    <row r="14" spans="1:8" ht="30" customHeight="1" x14ac:dyDescent="0.2">
      <c r="A14" s="123" t="s">
        <v>221</v>
      </c>
      <c r="B14" s="230" t="s">
        <v>325</v>
      </c>
      <c r="C14" s="230"/>
      <c r="D14" s="230"/>
      <c r="E14" s="230"/>
      <c r="F14" s="125" t="s">
        <v>222</v>
      </c>
      <c r="G14" s="237" t="s">
        <v>223</v>
      </c>
      <c r="H14" s="237"/>
    </row>
    <row r="15" spans="1:8" ht="30" customHeight="1" x14ac:dyDescent="0.2">
      <c r="A15" s="123" t="s">
        <v>224</v>
      </c>
      <c r="B15" s="238" t="s">
        <v>306</v>
      </c>
      <c r="C15" s="238"/>
      <c r="D15" s="238"/>
      <c r="E15" s="238"/>
      <c r="F15" s="125" t="s">
        <v>225</v>
      </c>
      <c r="G15" s="237" t="s">
        <v>214</v>
      </c>
      <c r="H15" s="237"/>
    </row>
    <row r="16" spans="1:8" ht="30" customHeight="1" x14ac:dyDescent="0.2">
      <c r="A16" s="123" t="s">
        <v>226</v>
      </c>
      <c r="B16" s="230" t="s">
        <v>316</v>
      </c>
      <c r="C16" s="230"/>
      <c r="D16" s="230"/>
      <c r="E16" s="230"/>
      <c r="F16" s="230"/>
      <c r="G16" s="230"/>
      <c r="H16" s="230"/>
    </row>
    <row r="17" spans="1:11" ht="30" customHeight="1" x14ac:dyDescent="0.2">
      <c r="A17" s="123" t="s">
        <v>228</v>
      </c>
      <c r="B17" s="230" t="s">
        <v>308</v>
      </c>
      <c r="C17" s="230"/>
      <c r="D17" s="230"/>
      <c r="E17" s="230"/>
      <c r="F17" s="230"/>
      <c r="G17" s="230"/>
      <c r="H17" s="230"/>
    </row>
    <row r="18" spans="1:11" ht="30" customHeight="1" x14ac:dyDescent="0.2">
      <c r="A18" s="123" t="s">
        <v>229</v>
      </c>
      <c r="B18" s="235" t="s">
        <v>309</v>
      </c>
      <c r="C18" s="235"/>
      <c r="D18" s="235"/>
      <c r="E18" s="235"/>
      <c r="F18" s="235"/>
      <c r="G18" s="235"/>
      <c r="H18" s="235"/>
    </row>
    <row r="19" spans="1:11" ht="30" customHeight="1" x14ac:dyDescent="0.2">
      <c r="A19" s="123" t="s">
        <v>230</v>
      </c>
      <c r="B19" s="239" t="s">
        <v>231</v>
      </c>
      <c r="C19" s="239"/>
      <c r="D19" s="239"/>
      <c r="E19" s="239"/>
      <c r="F19" s="239"/>
      <c r="G19" s="239"/>
      <c r="H19" s="239"/>
    </row>
    <row r="20" spans="1:11" ht="30" customHeight="1" x14ac:dyDescent="0.2">
      <c r="A20" s="220" t="s">
        <v>232</v>
      </c>
      <c r="B20" s="240" t="s">
        <v>233</v>
      </c>
      <c r="C20" s="240"/>
      <c r="D20" s="240"/>
      <c r="E20" s="241" t="s">
        <v>234</v>
      </c>
      <c r="F20" s="241"/>
      <c r="G20" s="241"/>
      <c r="H20" s="241"/>
    </row>
    <row r="21" spans="1:11" ht="30" customHeight="1" x14ac:dyDescent="0.2">
      <c r="A21" s="220"/>
      <c r="B21" s="235" t="s">
        <v>319</v>
      </c>
      <c r="C21" s="235"/>
      <c r="D21" s="235"/>
      <c r="E21" s="235" t="s">
        <v>318</v>
      </c>
      <c r="F21" s="235"/>
      <c r="G21" s="235"/>
      <c r="H21" s="235"/>
    </row>
    <row r="22" spans="1:11" ht="30" customHeight="1" x14ac:dyDescent="0.2">
      <c r="A22" s="123" t="s">
        <v>236</v>
      </c>
      <c r="B22" s="221" t="s">
        <v>237</v>
      </c>
      <c r="C22" s="221"/>
      <c r="D22" s="221"/>
      <c r="E22" s="221" t="s">
        <v>237</v>
      </c>
      <c r="F22" s="221"/>
      <c r="G22" s="221"/>
      <c r="H22" s="221"/>
    </row>
    <row r="23" spans="1:11" ht="30" customHeight="1" x14ac:dyDescent="0.2">
      <c r="A23" s="123" t="s">
        <v>238</v>
      </c>
      <c r="B23" s="244" t="s">
        <v>310</v>
      </c>
      <c r="C23" s="244"/>
      <c r="D23" s="244"/>
      <c r="E23" s="235" t="s">
        <v>310</v>
      </c>
      <c r="F23" s="235"/>
      <c r="G23" s="235"/>
      <c r="H23" s="235"/>
    </row>
    <row r="24" spans="1:11" ht="30" customHeight="1" x14ac:dyDescent="0.2">
      <c r="A24" s="123" t="s">
        <v>239</v>
      </c>
      <c r="B24" s="245">
        <v>43831</v>
      </c>
      <c r="C24" s="230"/>
      <c r="D24" s="230"/>
      <c r="E24" s="125" t="s">
        <v>240</v>
      </c>
      <c r="F24" s="246">
        <v>1</v>
      </c>
      <c r="G24" s="246"/>
      <c r="H24" s="246"/>
    </row>
    <row r="25" spans="1:11" ht="30" customHeight="1" x14ac:dyDescent="0.2">
      <c r="A25" s="123" t="s">
        <v>241</v>
      </c>
      <c r="B25" s="245">
        <v>43982</v>
      </c>
      <c r="C25" s="230"/>
      <c r="D25" s="230"/>
      <c r="E25" s="125" t="s">
        <v>242</v>
      </c>
      <c r="F25" s="247">
        <v>1</v>
      </c>
      <c r="G25" s="247"/>
      <c r="H25" s="247"/>
    </row>
    <row r="26" spans="1:11" ht="39.950000000000003" customHeight="1" x14ac:dyDescent="0.2">
      <c r="A26" s="123" t="s">
        <v>243</v>
      </c>
      <c r="B26" s="221" t="s">
        <v>227</v>
      </c>
      <c r="C26" s="221"/>
      <c r="D26" s="221"/>
      <c r="E26" s="127" t="s">
        <v>244</v>
      </c>
      <c r="F26" s="248" t="s">
        <v>302</v>
      </c>
      <c r="G26" s="248"/>
      <c r="H26" s="248"/>
    </row>
    <row r="27" spans="1:11" ht="30" customHeight="1" x14ac:dyDescent="0.2">
      <c r="A27" s="228" t="s">
        <v>245</v>
      </c>
      <c r="B27" s="228"/>
      <c r="C27" s="228"/>
      <c r="D27" s="228"/>
      <c r="E27" s="228"/>
      <c r="F27" s="228"/>
      <c r="G27" s="228"/>
      <c r="H27" s="228"/>
    </row>
    <row r="28" spans="1:11" ht="30" customHeight="1" x14ac:dyDescent="0.2">
      <c r="A28" s="128" t="s">
        <v>246</v>
      </c>
      <c r="B28" s="128" t="s">
        <v>247</v>
      </c>
      <c r="C28" s="128" t="s">
        <v>248</v>
      </c>
      <c r="D28" s="128" t="s">
        <v>249</v>
      </c>
      <c r="E28" s="128" t="s">
        <v>250</v>
      </c>
      <c r="F28" s="129" t="s">
        <v>251</v>
      </c>
      <c r="G28" s="129" t="s">
        <v>252</v>
      </c>
      <c r="H28" s="128" t="s">
        <v>253</v>
      </c>
    </row>
    <row r="29" spans="1:11" ht="20.100000000000001" customHeight="1" x14ac:dyDescent="0.2">
      <c r="A29" s="130" t="s">
        <v>254</v>
      </c>
      <c r="B29" s="131">
        <v>12</v>
      </c>
      <c r="C29" s="132">
        <f>+B29</f>
        <v>12</v>
      </c>
      <c r="D29" s="131">
        <v>12</v>
      </c>
      <c r="E29" s="133">
        <f>D29</f>
        <v>12</v>
      </c>
      <c r="F29" s="154">
        <f>IFERROR(+B29/D29,)</f>
        <v>1</v>
      </c>
      <c r="G29" s="154">
        <f>IFERROR(+C29/$E$40,)</f>
        <v>0.13953488372093023</v>
      </c>
      <c r="H29" s="134">
        <f>+G29/$F$25</f>
        <v>0.13953488372093023</v>
      </c>
    </row>
    <row r="30" spans="1:11" ht="20.100000000000001" customHeight="1" x14ac:dyDescent="0.2">
      <c r="A30" s="155" t="s">
        <v>255</v>
      </c>
      <c r="B30" s="131">
        <v>7</v>
      </c>
      <c r="C30" s="132">
        <f>C29+B30</f>
        <v>19</v>
      </c>
      <c r="D30" s="131">
        <v>7</v>
      </c>
      <c r="E30" s="133">
        <f>E29+D30</f>
        <v>19</v>
      </c>
      <c r="F30" s="154">
        <f t="shared" ref="F30:F40" si="0">IFERROR(+B30/D30,)</f>
        <v>1</v>
      </c>
      <c r="G30" s="154">
        <f t="shared" ref="G30:G40" si="1">IFERROR(+C30/$E$40,)</f>
        <v>0.22093023255813954</v>
      </c>
      <c r="H30" s="134">
        <f t="shared" ref="H30:H40" si="2">+G30/$F$25</f>
        <v>0.22093023255813954</v>
      </c>
      <c r="J30" s="188"/>
      <c r="K30" s="188"/>
    </row>
    <row r="31" spans="1:11" ht="20.100000000000001" customHeight="1" x14ac:dyDescent="0.2">
      <c r="A31" s="155" t="s">
        <v>256</v>
      </c>
      <c r="B31" s="131">
        <v>5</v>
      </c>
      <c r="C31" s="132">
        <f t="shared" ref="C31:C40" si="3">C30+B31</f>
        <v>24</v>
      </c>
      <c r="D31" s="131">
        <v>5</v>
      </c>
      <c r="E31" s="133">
        <f t="shared" ref="E31:E40" si="4">E30+D31</f>
        <v>24</v>
      </c>
      <c r="F31" s="154">
        <f t="shared" si="0"/>
        <v>1</v>
      </c>
      <c r="G31" s="154">
        <f t="shared" si="1"/>
        <v>0.27906976744186046</v>
      </c>
      <c r="H31" s="134">
        <f t="shared" si="2"/>
        <v>0.27906976744186046</v>
      </c>
      <c r="J31" s="188">
        <v>86</v>
      </c>
      <c r="K31" s="188"/>
    </row>
    <row r="32" spans="1:11" ht="20.100000000000001" customHeight="1" x14ac:dyDescent="0.2">
      <c r="A32" s="155" t="s">
        <v>257</v>
      </c>
      <c r="B32" s="131">
        <v>8</v>
      </c>
      <c r="C32" s="132">
        <f t="shared" si="3"/>
        <v>32</v>
      </c>
      <c r="D32" s="131">
        <v>8</v>
      </c>
      <c r="E32" s="133">
        <f t="shared" si="4"/>
        <v>32</v>
      </c>
      <c r="F32" s="154">
        <f t="shared" si="0"/>
        <v>1</v>
      </c>
      <c r="G32" s="154">
        <f t="shared" si="1"/>
        <v>0.37209302325581395</v>
      </c>
      <c r="H32" s="134">
        <f t="shared" si="2"/>
        <v>0.37209302325581395</v>
      </c>
      <c r="J32" s="188"/>
      <c r="K32" s="188"/>
    </row>
    <row r="33" spans="1:11" ht="20.100000000000001" customHeight="1" x14ac:dyDescent="0.2">
      <c r="A33" s="155" t="s">
        <v>258</v>
      </c>
      <c r="B33" s="131">
        <v>7</v>
      </c>
      <c r="C33" s="132">
        <f t="shared" si="3"/>
        <v>39</v>
      </c>
      <c r="D33" s="131">
        <v>7</v>
      </c>
      <c r="E33" s="133">
        <f t="shared" si="4"/>
        <v>39</v>
      </c>
      <c r="F33" s="154">
        <f t="shared" si="0"/>
        <v>1</v>
      </c>
      <c r="G33" s="154">
        <f t="shared" si="1"/>
        <v>0.45348837209302323</v>
      </c>
      <c r="H33" s="134">
        <f t="shared" si="2"/>
        <v>0.45348837209302323</v>
      </c>
      <c r="J33" s="188">
        <v>12</v>
      </c>
      <c r="K33" s="188">
        <f>+J33/$J$31</f>
        <v>0.13953488372093023</v>
      </c>
    </row>
    <row r="34" spans="1:11" ht="20.100000000000001" customHeight="1" x14ac:dyDescent="0.2">
      <c r="A34" s="155" t="s">
        <v>339</v>
      </c>
      <c r="B34" s="131">
        <v>0</v>
      </c>
      <c r="C34" s="132">
        <f t="shared" si="3"/>
        <v>39</v>
      </c>
      <c r="D34" s="131">
        <v>4</v>
      </c>
      <c r="E34" s="133">
        <f t="shared" si="4"/>
        <v>43</v>
      </c>
      <c r="F34" s="154">
        <f t="shared" si="0"/>
        <v>0</v>
      </c>
      <c r="G34" s="154">
        <f t="shared" si="1"/>
        <v>0.45348837209302323</v>
      </c>
      <c r="H34" s="134">
        <f t="shared" si="2"/>
        <v>0.45348837209302323</v>
      </c>
      <c r="J34" s="188">
        <v>7</v>
      </c>
      <c r="K34" s="188">
        <f t="shared" ref="K34:K37" si="5">+J34/$J$31</f>
        <v>8.1395348837209308E-2</v>
      </c>
    </row>
    <row r="35" spans="1:11" ht="20.100000000000001" customHeight="1" x14ac:dyDescent="0.2">
      <c r="A35" s="155" t="s">
        <v>340</v>
      </c>
      <c r="B35" s="131">
        <v>0</v>
      </c>
      <c r="C35" s="132">
        <f t="shared" si="3"/>
        <v>39</v>
      </c>
      <c r="D35" s="131">
        <v>9</v>
      </c>
      <c r="E35" s="133">
        <f t="shared" si="4"/>
        <v>52</v>
      </c>
      <c r="F35" s="154">
        <f t="shared" si="0"/>
        <v>0</v>
      </c>
      <c r="G35" s="154">
        <f t="shared" si="1"/>
        <v>0.45348837209302323</v>
      </c>
      <c r="H35" s="134">
        <f t="shared" si="2"/>
        <v>0.45348837209302323</v>
      </c>
      <c r="J35" s="188">
        <v>5</v>
      </c>
      <c r="K35" s="188">
        <f t="shared" si="5"/>
        <v>5.8139534883720929E-2</v>
      </c>
    </row>
    <row r="36" spans="1:11" ht="20.100000000000001" customHeight="1" x14ac:dyDescent="0.2">
      <c r="A36" s="155" t="s">
        <v>341</v>
      </c>
      <c r="B36" s="131">
        <v>0</v>
      </c>
      <c r="C36" s="132">
        <f t="shared" si="3"/>
        <v>39</v>
      </c>
      <c r="D36" s="131">
        <v>4</v>
      </c>
      <c r="E36" s="133">
        <f t="shared" si="4"/>
        <v>56</v>
      </c>
      <c r="F36" s="154">
        <f t="shared" si="0"/>
        <v>0</v>
      </c>
      <c r="G36" s="154">
        <f t="shared" si="1"/>
        <v>0.45348837209302323</v>
      </c>
      <c r="H36" s="134">
        <f t="shared" si="2"/>
        <v>0.45348837209302323</v>
      </c>
      <c r="J36" s="188">
        <v>8</v>
      </c>
      <c r="K36" s="188">
        <f t="shared" si="5"/>
        <v>9.3023255813953487E-2</v>
      </c>
    </row>
    <row r="37" spans="1:11" ht="20.100000000000001" customHeight="1" x14ac:dyDescent="0.2">
      <c r="A37" s="155" t="s">
        <v>342</v>
      </c>
      <c r="B37" s="131">
        <v>0</v>
      </c>
      <c r="C37" s="132">
        <f t="shared" si="3"/>
        <v>39</v>
      </c>
      <c r="D37" s="131">
        <v>7</v>
      </c>
      <c r="E37" s="133">
        <f t="shared" si="4"/>
        <v>63</v>
      </c>
      <c r="F37" s="154">
        <f t="shared" si="0"/>
        <v>0</v>
      </c>
      <c r="G37" s="154">
        <f t="shared" si="1"/>
        <v>0.45348837209302323</v>
      </c>
      <c r="H37" s="134">
        <f t="shared" si="2"/>
        <v>0.45348837209302323</v>
      </c>
      <c r="J37" s="188">
        <v>7</v>
      </c>
      <c r="K37" s="188">
        <f t="shared" si="5"/>
        <v>8.1395348837209308E-2</v>
      </c>
    </row>
    <row r="38" spans="1:11" ht="20.100000000000001" customHeight="1" x14ac:dyDescent="0.2">
      <c r="A38" s="155" t="s">
        <v>343</v>
      </c>
      <c r="B38" s="131">
        <v>0</v>
      </c>
      <c r="C38" s="132">
        <f t="shared" si="3"/>
        <v>39</v>
      </c>
      <c r="D38" s="131">
        <v>6</v>
      </c>
      <c r="E38" s="133">
        <f t="shared" si="4"/>
        <v>69</v>
      </c>
      <c r="F38" s="154">
        <f t="shared" si="0"/>
        <v>0</v>
      </c>
      <c r="G38" s="154">
        <f t="shared" si="1"/>
        <v>0.45348837209302323</v>
      </c>
      <c r="H38" s="134">
        <f t="shared" si="2"/>
        <v>0.45348837209302323</v>
      </c>
      <c r="J38" s="188"/>
      <c r="K38" s="188">
        <f>SUM(K33:K37)</f>
        <v>0.45348837209302328</v>
      </c>
    </row>
    <row r="39" spans="1:11" ht="20.100000000000001" customHeight="1" x14ac:dyDescent="0.2">
      <c r="A39" s="155" t="s">
        <v>344</v>
      </c>
      <c r="B39" s="131">
        <v>0</v>
      </c>
      <c r="C39" s="132">
        <f t="shared" si="3"/>
        <v>39</v>
      </c>
      <c r="D39" s="131">
        <v>6</v>
      </c>
      <c r="E39" s="133">
        <f t="shared" si="4"/>
        <v>75</v>
      </c>
      <c r="F39" s="154">
        <f t="shared" si="0"/>
        <v>0</v>
      </c>
      <c r="G39" s="154">
        <f t="shared" si="1"/>
        <v>0.45348837209302323</v>
      </c>
      <c r="H39" s="134">
        <f t="shared" si="2"/>
        <v>0.45348837209302323</v>
      </c>
      <c r="J39" s="188"/>
      <c r="K39" s="188"/>
    </row>
    <row r="40" spans="1:11" ht="20.100000000000001" customHeight="1" x14ac:dyDescent="0.2">
      <c r="A40" s="155" t="s">
        <v>345</v>
      </c>
      <c r="B40" s="131">
        <v>0</v>
      </c>
      <c r="C40" s="132">
        <f t="shared" si="3"/>
        <v>39</v>
      </c>
      <c r="D40" s="131">
        <v>11</v>
      </c>
      <c r="E40" s="133">
        <f t="shared" si="4"/>
        <v>86</v>
      </c>
      <c r="F40" s="154">
        <f t="shared" si="0"/>
        <v>0</v>
      </c>
      <c r="G40" s="154">
        <f t="shared" si="1"/>
        <v>0.45348837209302323</v>
      </c>
      <c r="H40" s="134">
        <f t="shared" si="2"/>
        <v>0.45348837209302323</v>
      </c>
      <c r="J40" s="188"/>
      <c r="K40" s="188"/>
    </row>
    <row r="41" spans="1:11" ht="39.950000000000003" customHeight="1" x14ac:dyDescent="0.2">
      <c r="A41" s="135" t="s">
        <v>259</v>
      </c>
      <c r="B41" s="242" t="s">
        <v>545</v>
      </c>
      <c r="C41" s="243"/>
      <c r="D41" s="243"/>
      <c r="E41" s="243"/>
      <c r="F41" s="243"/>
      <c r="G41" s="243"/>
      <c r="H41" s="243"/>
      <c r="J41" s="188"/>
      <c r="K41" s="188"/>
    </row>
    <row r="42" spans="1:11" ht="30" customHeight="1" x14ac:dyDescent="0.2">
      <c r="A42" s="228" t="s">
        <v>260</v>
      </c>
      <c r="B42" s="228"/>
      <c r="C42" s="228"/>
      <c r="D42" s="228"/>
      <c r="E42" s="228"/>
      <c r="F42" s="228"/>
      <c r="G42" s="228"/>
      <c r="H42" s="228"/>
    </row>
    <row r="43" spans="1:11" ht="45" customHeight="1" x14ac:dyDescent="0.2">
      <c r="A43" s="227"/>
      <c r="B43" s="227"/>
      <c r="C43" s="227"/>
      <c r="D43" s="227"/>
      <c r="E43" s="227"/>
      <c r="F43" s="227"/>
      <c r="G43" s="227"/>
      <c r="H43" s="227"/>
    </row>
    <row r="44" spans="1:11" ht="45" customHeight="1" x14ac:dyDescent="0.2">
      <c r="A44" s="227"/>
      <c r="B44" s="227"/>
      <c r="C44" s="227"/>
      <c r="D44" s="227"/>
      <c r="E44" s="227"/>
      <c r="F44" s="227"/>
      <c r="G44" s="227"/>
      <c r="H44" s="227"/>
    </row>
    <row r="45" spans="1:11" ht="45" customHeight="1" x14ac:dyDescent="0.2">
      <c r="A45" s="227"/>
      <c r="B45" s="227"/>
      <c r="C45" s="227"/>
      <c r="D45" s="227"/>
      <c r="E45" s="227"/>
      <c r="F45" s="227"/>
      <c r="G45" s="227"/>
      <c r="H45" s="227"/>
    </row>
    <row r="46" spans="1:11" ht="45" customHeight="1" x14ac:dyDescent="0.2">
      <c r="A46" s="227"/>
      <c r="B46" s="227"/>
      <c r="C46" s="227"/>
      <c r="D46" s="227"/>
      <c r="E46" s="227"/>
      <c r="F46" s="227"/>
      <c r="G46" s="227"/>
      <c r="H46" s="227"/>
    </row>
    <row r="47" spans="1:11" ht="45" customHeight="1" x14ac:dyDescent="0.2">
      <c r="A47" s="227"/>
      <c r="B47" s="227"/>
      <c r="C47" s="227"/>
      <c r="D47" s="227"/>
      <c r="E47" s="227"/>
      <c r="F47" s="227"/>
      <c r="G47" s="227"/>
      <c r="H47" s="227"/>
    </row>
    <row r="48" spans="1:11" ht="409.5" customHeight="1" x14ac:dyDescent="0.2">
      <c r="A48" s="123" t="s">
        <v>261</v>
      </c>
      <c r="B48" s="251" t="s">
        <v>538</v>
      </c>
      <c r="C48" s="251"/>
      <c r="D48" s="251"/>
      <c r="E48" s="251"/>
      <c r="F48" s="251"/>
      <c r="G48" s="251"/>
      <c r="H48" s="251"/>
    </row>
    <row r="49" spans="1:8" ht="30" customHeight="1" x14ac:dyDescent="0.2">
      <c r="A49" s="123" t="s">
        <v>262</v>
      </c>
      <c r="B49" s="252" t="s">
        <v>536</v>
      </c>
      <c r="C49" s="252"/>
      <c r="D49" s="252"/>
      <c r="E49" s="252"/>
      <c r="F49" s="252"/>
      <c r="G49" s="252"/>
      <c r="H49" s="252"/>
    </row>
    <row r="50" spans="1:8" ht="43.35" customHeight="1" x14ac:dyDescent="0.2">
      <c r="A50" s="136" t="s">
        <v>263</v>
      </c>
      <c r="B50" s="253" t="s">
        <v>537</v>
      </c>
      <c r="C50" s="254"/>
      <c r="D50" s="254"/>
      <c r="E50" s="254"/>
      <c r="F50" s="254"/>
      <c r="G50" s="254"/>
      <c r="H50" s="255"/>
    </row>
    <row r="51" spans="1:8" ht="30" customHeight="1" x14ac:dyDescent="0.2">
      <c r="A51" s="228" t="s">
        <v>264</v>
      </c>
      <c r="B51" s="228"/>
      <c r="C51" s="228"/>
      <c r="D51" s="228"/>
      <c r="E51" s="228"/>
      <c r="F51" s="228"/>
      <c r="G51" s="228"/>
      <c r="H51" s="228"/>
    </row>
    <row r="52" spans="1:8" ht="30" customHeight="1" x14ac:dyDescent="0.2">
      <c r="A52" s="256" t="s">
        <v>265</v>
      </c>
      <c r="B52" s="137" t="s">
        <v>266</v>
      </c>
      <c r="C52" s="257" t="s">
        <v>267</v>
      </c>
      <c r="D52" s="257"/>
      <c r="E52" s="257"/>
      <c r="F52" s="257" t="s">
        <v>268</v>
      </c>
      <c r="G52" s="257"/>
      <c r="H52" s="257"/>
    </row>
    <row r="53" spans="1:8" ht="30" customHeight="1" x14ac:dyDescent="0.2">
      <c r="A53" s="256"/>
      <c r="B53" s="138"/>
      <c r="C53" s="258"/>
      <c r="D53" s="258"/>
      <c r="E53" s="258"/>
      <c r="F53" s="259"/>
      <c r="G53" s="259"/>
      <c r="H53" s="259"/>
    </row>
    <row r="54" spans="1:8" ht="30" customHeight="1" x14ac:dyDescent="0.2">
      <c r="A54" s="136" t="s">
        <v>269</v>
      </c>
      <c r="B54" s="249" t="s">
        <v>305</v>
      </c>
      <c r="C54" s="249"/>
      <c r="D54" s="250" t="s">
        <v>270</v>
      </c>
      <c r="E54" s="250"/>
      <c r="F54" s="249" t="s">
        <v>547</v>
      </c>
      <c r="G54" s="249"/>
      <c r="H54" s="249"/>
    </row>
    <row r="55" spans="1:8" ht="30" customHeight="1" x14ac:dyDescent="0.2">
      <c r="A55" s="136" t="s">
        <v>272</v>
      </c>
      <c r="B55" s="258" t="s">
        <v>271</v>
      </c>
      <c r="C55" s="258"/>
      <c r="D55" s="260" t="s">
        <v>273</v>
      </c>
      <c r="E55" s="260"/>
      <c r="F55" s="249" t="s">
        <v>546</v>
      </c>
      <c r="G55" s="249"/>
      <c r="H55" s="249"/>
    </row>
    <row r="56" spans="1:8" ht="30" customHeight="1" x14ac:dyDescent="0.2">
      <c r="A56" s="136" t="s">
        <v>274</v>
      </c>
      <c r="B56" s="258"/>
      <c r="C56" s="258"/>
      <c r="D56" s="261" t="s">
        <v>275</v>
      </c>
      <c r="E56" s="261"/>
      <c r="F56" s="258"/>
      <c r="G56" s="258"/>
      <c r="H56" s="258"/>
    </row>
    <row r="57" spans="1:8" ht="30" customHeight="1" x14ac:dyDescent="0.2">
      <c r="A57" s="136" t="s">
        <v>276</v>
      </c>
      <c r="B57" s="258"/>
      <c r="C57" s="258"/>
      <c r="D57" s="261"/>
      <c r="E57" s="261"/>
      <c r="F57" s="258"/>
      <c r="G57" s="258"/>
      <c r="H57" s="258"/>
    </row>
  </sheetData>
  <mergeCells count="65">
    <mergeCell ref="B55:C55"/>
    <mergeCell ref="D55:E55"/>
    <mergeCell ref="F55:H55"/>
    <mergeCell ref="B56:C56"/>
    <mergeCell ref="D56:E57"/>
    <mergeCell ref="F56:H57"/>
    <mergeCell ref="B57:C57"/>
    <mergeCell ref="B54:C54"/>
    <mergeCell ref="D54:E54"/>
    <mergeCell ref="F54:H54"/>
    <mergeCell ref="A42:H42"/>
    <mergeCell ref="A43:H47"/>
    <mergeCell ref="B48:H48"/>
    <mergeCell ref="B49:H49"/>
    <mergeCell ref="B50:H50"/>
    <mergeCell ref="A51:H51"/>
    <mergeCell ref="A52:A53"/>
    <mergeCell ref="C52:E52"/>
    <mergeCell ref="F52:H52"/>
    <mergeCell ref="C53:E53"/>
    <mergeCell ref="F53:H53"/>
    <mergeCell ref="B41:H41"/>
    <mergeCell ref="B22:D22"/>
    <mergeCell ref="E22:H22"/>
    <mergeCell ref="B23:D23"/>
    <mergeCell ref="E23:H23"/>
    <mergeCell ref="B24:D24"/>
    <mergeCell ref="F24:H24"/>
    <mergeCell ref="B25:D25"/>
    <mergeCell ref="F25:H25"/>
    <mergeCell ref="B26:D26"/>
    <mergeCell ref="F26:H26"/>
    <mergeCell ref="A27:H27"/>
    <mergeCell ref="B18:H18"/>
    <mergeCell ref="B19:H19"/>
    <mergeCell ref="A20:A21"/>
    <mergeCell ref="B20:D20"/>
    <mergeCell ref="E20:H20"/>
    <mergeCell ref="B21:D21"/>
    <mergeCell ref="E21:H21"/>
    <mergeCell ref="B17:H17"/>
    <mergeCell ref="B10:E10"/>
    <mergeCell ref="G10:H10"/>
    <mergeCell ref="B11:E11"/>
    <mergeCell ref="G11:H11"/>
    <mergeCell ref="B12:H12"/>
    <mergeCell ref="B13:H13"/>
    <mergeCell ref="B14:E14"/>
    <mergeCell ref="G14:H14"/>
    <mergeCell ref="B15:E15"/>
    <mergeCell ref="G15:H15"/>
    <mergeCell ref="B16:H16"/>
    <mergeCell ref="C9:D9"/>
    <mergeCell ref="E9:F9"/>
    <mergeCell ref="A1:A4"/>
    <mergeCell ref="B1:H1"/>
    <mergeCell ref="B2:H2"/>
    <mergeCell ref="B3:H3"/>
    <mergeCell ref="B4:E4"/>
    <mergeCell ref="F4:H4"/>
    <mergeCell ref="A5:H5"/>
    <mergeCell ref="A6:H6"/>
    <mergeCell ref="A7:H7"/>
    <mergeCell ref="C8:D8"/>
    <mergeCell ref="E8:H8"/>
  </mergeCells>
  <dataValidations disablePrompts="1" count="1">
    <dataValidation type="list" allowBlank="1" showInputMessage="1" showErrorMessage="1" sqref="B9 H9 B26:D26 B11:E11 B12:H12 G14:H15">
      <formula1>#REF!</formula1>
    </dataValidation>
  </dataValidations>
  <pageMargins left="0.70866141732283472" right="0.70866141732283472" top="0.74803149606299213" bottom="0.74803149606299213" header="0.31496062992125984" footer="0.31496062992125984"/>
  <pageSetup paperSize="9" scale="51" orientation="portrait" r:id="rId1"/>
  <rowBreaks count="1" manualBreakCount="1">
    <brk id="4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29"/>
  <sheetViews>
    <sheetView topLeftCell="A13" zoomScaleNormal="100" workbookViewId="0">
      <selection activeCell="F14" sqref="F14:F18"/>
    </sheetView>
  </sheetViews>
  <sheetFormatPr baseColWidth="10" defaultColWidth="0" defaultRowHeight="30" customHeight="1" zeroHeight="1" x14ac:dyDescent="0.25"/>
  <cols>
    <col min="1" max="1" width="5.7109375" style="96" customWidth="1"/>
    <col min="2" max="2" width="40.7109375" customWidth="1"/>
    <col min="3" max="3" width="15.7109375" customWidth="1"/>
    <col min="4" max="4" width="5.7109375" customWidth="1"/>
    <col min="5" max="5" width="40.7109375" customWidth="1"/>
    <col min="6" max="7" width="15.7109375" customWidth="1"/>
    <col min="8" max="8" width="19.42578125" customWidth="1"/>
    <col min="9" max="9" width="15.7109375" customWidth="1"/>
    <col min="10" max="10" width="80.7109375" customWidth="1"/>
    <col min="11" max="106" width="0" hidden="1" customWidth="1"/>
    <col min="107" max="107" width="11.42578125" hidden="1" customWidth="1"/>
    <col min="108" max="196" width="0" hidden="1" customWidth="1"/>
    <col min="197" max="197" width="1.42578125" hidden="1" customWidth="1"/>
  </cols>
  <sheetData>
    <row r="1" spans="1:10" s="113" customFormat="1" ht="30" customHeight="1" x14ac:dyDescent="0.25">
      <c r="A1" s="271"/>
      <c r="B1" s="271"/>
      <c r="C1" s="272" t="s">
        <v>326</v>
      </c>
      <c r="D1" s="272"/>
      <c r="E1" s="272"/>
      <c r="F1" s="272"/>
      <c r="G1" s="272"/>
      <c r="H1" s="272"/>
      <c r="I1" s="272"/>
      <c r="J1" s="272"/>
    </row>
    <row r="2" spans="1:10" s="113" customFormat="1" ht="30" customHeight="1" x14ac:dyDescent="0.25">
      <c r="A2" s="271"/>
      <c r="B2" s="271"/>
      <c r="C2" s="272" t="s">
        <v>8</v>
      </c>
      <c r="D2" s="272"/>
      <c r="E2" s="272"/>
      <c r="F2" s="272"/>
      <c r="G2" s="272"/>
      <c r="H2" s="272"/>
      <c r="I2" s="272"/>
      <c r="J2" s="272"/>
    </row>
    <row r="3" spans="1:10" s="113" customFormat="1" ht="30" customHeight="1" x14ac:dyDescent="0.25">
      <c r="A3" s="271"/>
      <c r="B3" s="271"/>
      <c r="C3" s="272" t="s">
        <v>277</v>
      </c>
      <c r="D3" s="272"/>
      <c r="E3" s="272"/>
      <c r="F3" s="272"/>
      <c r="G3" s="272"/>
      <c r="H3" s="272"/>
      <c r="I3" s="272"/>
      <c r="J3" s="272"/>
    </row>
    <row r="4" spans="1:10" s="113" customFormat="1" ht="30" customHeight="1" x14ac:dyDescent="0.25">
      <c r="A4" s="271"/>
      <c r="B4" s="271"/>
      <c r="C4" s="272" t="s">
        <v>278</v>
      </c>
      <c r="D4" s="272"/>
      <c r="E4" s="272"/>
      <c r="F4" s="272"/>
      <c r="G4" s="273" t="s">
        <v>200</v>
      </c>
      <c r="H4" s="273"/>
      <c r="I4" s="273"/>
      <c r="J4" s="273"/>
    </row>
    <row r="5" spans="1:10" s="113" customFormat="1" ht="30" customHeight="1" x14ac:dyDescent="0.25">
      <c r="A5" s="114"/>
      <c r="B5" s="115"/>
      <c r="C5" s="115"/>
      <c r="D5" s="115"/>
      <c r="E5" s="115"/>
      <c r="F5" s="115"/>
      <c r="G5" s="115"/>
      <c r="H5" s="115"/>
      <c r="I5" s="116"/>
    </row>
    <row r="6" spans="1:10" s="113" customFormat="1" ht="30" customHeight="1" x14ac:dyDescent="0.25">
      <c r="B6" s="118" t="s">
        <v>279</v>
      </c>
      <c r="C6" s="274" t="s">
        <v>303</v>
      </c>
      <c r="D6" s="274"/>
      <c r="E6" s="274"/>
      <c r="F6" s="274"/>
      <c r="G6" s="115"/>
      <c r="H6" s="115"/>
      <c r="I6" s="116"/>
    </row>
    <row r="7" spans="1:10" s="113" customFormat="1" ht="30" customHeight="1" x14ac:dyDescent="0.25">
      <c r="B7" s="118" t="s">
        <v>16</v>
      </c>
      <c r="C7" s="274" t="s">
        <v>280</v>
      </c>
      <c r="D7" s="274"/>
      <c r="E7" s="274"/>
      <c r="F7" s="274"/>
      <c r="G7" s="115"/>
      <c r="H7" s="115"/>
      <c r="I7" s="116"/>
    </row>
    <row r="8" spans="1:10" s="113" customFormat="1" ht="30" customHeight="1" x14ac:dyDescent="0.25">
      <c r="B8" s="118" t="s">
        <v>281</v>
      </c>
      <c r="C8" s="274" t="s">
        <v>282</v>
      </c>
      <c r="D8" s="274"/>
      <c r="E8" s="274"/>
      <c r="F8" s="274"/>
      <c r="G8" s="115"/>
      <c r="H8" s="115"/>
      <c r="I8" s="116"/>
    </row>
    <row r="9" spans="1:10" s="113" customFormat="1" ht="30" customHeight="1" x14ac:dyDescent="0.25">
      <c r="B9" s="118" t="s">
        <v>283</v>
      </c>
      <c r="C9" s="274" t="s">
        <v>546</v>
      </c>
      <c r="D9" s="274"/>
      <c r="E9" s="274"/>
      <c r="F9" s="274"/>
      <c r="G9" s="115"/>
      <c r="H9" s="115"/>
      <c r="I9" s="116"/>
    </row>
    <row r="10" spans="1:10" s="113" customFormat="1" ht="30" customHeight="1" x14ac:dyDescent="0.25">
      <c r="B10" s="118" t="s">
        <v>284</v>
      </c>
      <c r="C10" s="274" t="s">
        <v>312</v>
      </c>
      <c r="D10" s="274"/>
      <c r="E10" s="274"/>
      <c r="F10" s="274"/>
      <c r="G10" s="115"/>
      <c r="H10" s="115"/>
      <c r="I10" s="115"/>
    </row>
    <row r="11" spans="1:10" s="113" customFormat="1" ht="30" customHeight="1" x14ac:dyDescent="0.25">
      <c r="A11" s="117"/>
      <c r="F11" s="115"/>
      <c r="G11" s="115"/>
      <c r="H11" s="115"/>
      <c r="I11" s="115"/>
    </row>
    <row r="12" spans="1:10" ht="30" customHeight="1" x14ac:dyDescent="0.25">
      <c r="A12" s="266" t="s">
        <v>311</v>
      </c>
      <c r="B12" s="267"/>
      <c r="C12" s="267"/>
      <c r="D12" s="267"/>
      <c r="E12" s="267"/>
      <c r="F12" s="267"/>
      <c r="G12" s="268"/>
      <c r="H12" s="269" t="s">
        <v>285</v>
      </c>
      <c r="I12" s="270"/>
      <c r="J12" s="270"/>
    </row>
    <row r="13" spans="1:10" s="99" customFormat="1" ht="44.45" customHeight="1" x14ac:dyDescent="0.25">
      <c r="A13" s="97" t="s">
        <v>286</v>
      </c>
      <c r="B13" s="97" t="s">
        <v>287</v>
      </c>
      <c r="C13" s="97" t="s">
        <v>288</v>
      </c>
      <c r="D13" s="97" t="s">
        <v>289</v>
      </c>
      <c r="E13" s="97" t="s">
        <v>290</v>
      </c>
      <c r="F13" s="97" t="s">
        <v>291</v>
      </c>
      <c r="G13" s="97" t="s">
        <v>292</v>
      </c>
      <c r="H13" s="98" t="s">
        <v>293</v>
      </c>
      <c r="I13" s="98" t="s">
        <v>294</v>
      </c>
      <c r="J13" s="98" t="s">
        <v>295</v>
      </c>
    </row>
    <row r="14" spans="1:10" ht="60" customHeight="1" x14ac:dyDescent="0.25">
      <c r="A14" s="122">
        <v>1</v>
      </c>
      <c r="B14" s="179" t="s">
        <v>317</v>
      </c>
      <c r="C14" s="180">
        <v>1</v>
      </c>
      <c r="D14" s="103">
        <v>1</v>
      </c>
      <c r="E14" s="121" t="s">
        <v>329</v>
      </c>
      <c r="F14" s="100">
        <f>+'1. PAAI'!D29/'1. PAAI'!$E$40</f>
        <v>0.13953488372093023</v>
      </c>
      <c r="G14" s="101">
        <v>43861</v>
      </c>
      <c r="H14" s="181" t="s">
        <v>539</v>
      </c>
      <c r="I14" s="182" t="s">
        <v>540</v>
      </c>
      <c r="J14" s="119"/>
    </row>
    <row r="15" spans="1:10" ht="60" customHeight="1" x14ac:dyDescent="0.25">
      <c r="A15" s="178">
        <v>2</v>
      </c>
      <c r="B15" s="179" t="s">
        <v>317</v>
      </c>
      <c r="C15" s="180">
        <v>1</v>
      </c>
      <c r="D15" s="103">
        <v>1</v>
      </c>
      <c r="E15" s="121" t="s">
        <v>329</v>
      </c>
      <c r="F15" s="100">
        <f>+'1. PAAI'!D30/'1. PAAI'!$E$40</f>
        <v>8.1395348837209308E-2</v>
      </c>
      <c r="G15" s="101">
        <v>43862</v>
      </c>
      <c r="H15" s="181" t="s">
        <v>539</v>
      </c>
      <c r="I15" s="182" t="s">
        <v>541</v>
      </c>
      <c r="J15" s="119"/>
    </row>
    <row r="16" spans="1:10" ht="60" customHeight="1" x14ac:dyDescent="0.25">
      <c r="A16" s="178">
        <v>3</v>
      </c>
      <c r="B16" s="179" t="s">
        <v>317</v>
      </c>
      <c r="C16" s="180">
        <v>1</v>
      </c>
      <c r="D16" s="103">
        <v>1</v>
      </c>
      <c r="E16" s="121" t="s">
        <v>329</v>
      </c>
      <c r="F16" s="100">
        <f>+'1. PAAI'!D31/'1. PAAI'!$E$40</f>
        <v>5.8139534883720929E-2</v>
      </c>
      <c r="G16" s="101">
        <v>43891</v>
      </c>
      <c r="H16" s="181" t="s">
        <v>539</v>
      </c>
      <c r="I16" s="182" t="s">
        <v>542</v>
      </c>
      <c r="J16" s="119"/>
    </row>
    <row r="17" spans="1:10" ht="60" customHeight="1" x14ac:dyDescent="0.25">
      <c r="A17" s="178">
        <v>4</v>
      </c>
      <c r="B17" s="179" t="s">
        <v>317</v>
      </c>
      <c r="C17" s="180">
        <v>1</v>
      </c>
      <c r="D17" s="103">
        <v>1</v>
      </c>
      <c r="E17" s="121" t="s">
        <v>329</v>
      </c>
      <c r="F17" s="100">
        <f>+'1. PAAI'!D32/'1. PAAI'!$E$40</f>
        <v>9.3023255813953487E-2</v>
      </c>
      <c r="G17" s="101">
        <v>43922</v>
      </c>
      <c r="H17" s="181" t="s">
        <v>539</v>
      </c>
      <c r="I17" s="182" t="s">
        <v>543</v>
      </c>
      <c r="J17" s="119"/>
    </row>
    <row r="18" spans="1:10" ht="60" customHeight="1" x14ac:dyDescent="0.25">
      <c r="A18" s="178">
        <v>5</v>
      </c>
      <c r="B18" s="179" t="s">
        <v>317</v>
      </c>
      <c r="C18" s="180">
        <v>1</v>
      </c>
      <c r="D18" s="103">
        <v>1</v>
      </c>
      <c r="E18" s="121" t="s">
        <v>329</v>
      </c>
      <c r="F18" s="100">
        <f>+'1. PAAI'!D33/'1. PAAI'!$E$40</f>
        <v>8.1395348837209308E-2</v>
      </c>
      <c r="G18" s="101">
        <v>43952</v>
      </c>
      <c r="H18" s="181" t="s">
        <v>539</v>
      </c>
      <c r="I18" s="182" t="s">
        <v>544</v>
      </c>
      <c r="J18" s="119"/>
    </row>
    <row r="19" spans="1:10" ht="60" customHeight="1" x14ac:dyDescent="0.25">
      <c r="A19" s="178">
        <v>6</v>
      </c>
      <c r="B19" s="179" t="s">
        <v>317</v>
      </c>
      <c r="C19" s="180">
        <v>1</v>
      </c>
      <c r="D19" s="103">
        <v>1</v>
      </c>
      <c r="E19" s="121" t="s">
        <v>329</v>
      </c>
      <c r="F19" s="100">
        <f>+'1. PAAI'!D34/'1. PAAI'!$E$40</f>
        <v>4.6511627906976744E-2</v>
      </c>
      <c r="G19" s="101">
        <v>43983</v>
      </c>
      <c r="H19" s="102"/>
      <c r="I19" s="108"/>
      <c r="J19" s="119"/>
    </row>
    <row r="20" spans="1:10" ht="60" customHeight="1" x14ac:dyDescent="0.25">
      <c r="A20" s="178">
        <v>7</v>
      </c>
      <c r="B20" s="179" t="s">
        <v>317</v>
      </c>
      <c r="C20" s="180">
        <v>1</v>
      </c>
      <c r="D20" s="103">
        <v>1</v>
      </c>
      <c r="E20" s="121" t="s">
        <v>329</v>
      </c>
      <c r="F20" s="100">
        <f>+'1. PAAI'!D35/'1. PAAI'!$E$40</f>
        <v>0.10465116279069768</v>
      </c>
      <c r="G20" s="101">
        <v>44013</v>
      </c>
      <c r="H20" s="102"/>
      <c r="I20" s="108"/>
      <c r="J20" s="119"/>
    </row>
    <row r="21" spans="1:10" ht="60" customHeight="1" x14ac:dyDescent="0.25">
      <c r="A21" s="178">
        <v>8</v>
      </c>
      <c r="B21" s="179" t="s">
        <v>317</v>
      </c>
      <c r="C21" s="180">
        <v>1</v>
      </c>
      <c r="D21" s="103">
        <v>1</v>
      </c>
      <c r="E21" s="121" t="s">
        <v>329</v>
      </c>
      <c r="F21" s="100">
        <f>+'1. PAAI'!D36/'1. PAAI'!$E$40</f>
        <v>4.6511627906976744E-2</v>
      </c>
      <c r="G21" s="101">
        <v>44044</v>
      </c>
      <c r="H21" s="102"/>
      <c r="I21" s="108"/>
      <c r="J21" s="119"/>
    </row>
    <row r="22" spans="1:10" ht="60" customHeight="1" x14ac:dyDescent="0.25">
      <c r="A22" s="178">
        <v>9</v>
      </c>
      <c r="B22" s="179" t="s">
        <v>317</v>
      </c>
      <c r="C22" s="180">
        <v>1</v>
      </c>
      <c r="D22" s="103">
        <v>1</v>
      </c>
      <c r="E22" s="121" t="s">
        <v>329</v>
      </c>
      <c r="F22" s="100">
        <f>+'1. PAAI'!D37/'1. PAAI'!$E$40</f>
        <v>8.1395348837209308E-2</v>
      </c>
      <c r="G22" s="101">
        <v>44075</v>
      </c>
      <c r="H22" s="102"/>
      <c r="I22" s="108"/>
      <c r="J22" s="119"/>
    </row>
    <row r="23" spans="1:10" ht="60" customHeight="1" x14ac:dyDescent="0.25">
      <c r="A23" s="178">
        <v>10</v>
      </c>
      <c r="B23" s="179" t="s">
        <v>317</v>
      </c>
      <c r="C23" s="180">
        <v>1</v>
      </c>
      <c r="D23" s="103">
        <v>1</v>
      </c>
      <c r="E23" s="121" t="s">
        <v>329</v>
      </c>
      <c r="F23" s="100">
        <f>+'1. PAAI'!D38/'1. PAAI'!$E$40</f>
        <v>6.9767441860465115E-2</v>
      </c>
      <c r="G23" s="101">
        <v>44105</v>
      </c>
      <c r="H23" s="102"/>
      <c r="I23" s="108"/>
      <c r="J23" s="119"/>
    </row>
    <row r="24" spans="1:10" ht="60" customHeight="1" x14ac:dyDescent="0.25">
      <c r="A24" s="178">
        <v>11</v>
      </c>
      <c r="B24" s="179" t="s">
        <v>317</v>
      </c>
      <c r="C24" s="180">
        <v>1</v>
      </c>
      <c r="D24" s="103">
        <v>1</v>
      </c>
      <c r="E24" s="121" t="s">
        <v>329</v>
      </c>
      <c r="F24" s="100">
        <f>+'1. PAAI'!D39/'1. PAAI'!$E$40</f>
        <v>6.9767441860465115E-2</v>
      </c>
      <c r="G24" s="101">
        <v>44136</v>
      </c>
      <c r="H24" s="102"/>
      <c r="I24" s="108"/>
      <c r="J24" s="119"/>
    </row>
    <row r="25" spans="1:10" ht="60" customHeight="1" x14ac:dyDescent="0.25">
      <c r="A25" s="178">
        <v>12</v>
      </c>
      <c r="B25" s="179" t="s">
        <v>317</v>
      </c>
      <c r="C25" s="180">
        <v>1</v>
      </c>
      <c r="D25" s="103">
        <v>1</v>
      </c>
      <c r="E25" s="121" t="s">
        <v>329</v>
      </c>
      <c r="F25" s="100">
        <f>+'1. PAAI'!D40/'1. PAAI'!$E$40</f>
        <v>0.12790697674418605</v>
      </c>
      <c r="G25" s="101">
        <v>44166</v>
      </c>
      <c r="H25" s="102"/>
      <c r="I25" s="108"/>
      <c r="J25" s="119"/>
    </row>
    <row r="26" spans="1:10" s="106" customFormat="1" ht="30" customHeight="1" x14ac:dyDescent="0.25">
      <c r="A26" s="262" t="s">
        <v>296</v>
      </c>
      <c r="B26" s="263"/>
      <c r="C26" s="104">
        <f>SUM(C14:C14)</f>
        <v>1</v>
      </c>
      <c r="D26" s="264" t="s">
        <v>297</v>
      </c>
      <c r="E26" s="265"/>
      <c r="F26" s="104">
        <f>SUM(F14:F25)</f>
        <v>1</v>
      </c>
      <c r="G26" s="104"/>
      <c r="H26" s="120">
        <f>SUM(H14:H14)</f>
        <v>0</v>
      </c>
      <c r="I26" s="105"/>
      <c r="J26" s="105"/>
    </row>
    <row r="27" spans="1:10" ht="30" hidden="1" customHeight="1" x14ac:dyDescent="0.25"/>
    <row r="28" spans="1:10" ht="30" hidden="1" customHeight="1" x14ac:dyDescent="0.25"/>
    <row r="29" spans="1:10" ht="30" hidden="1" customHeight="1" x14ac:dyDescent="0.25"/>
  </sheetData>
  <mergeCells count="15">
    <mergeCell ref="A26:B26"/>
    <mergeCell ref="D26:E26"/>
    <mergeCell ref="A12:G12"/>
    <mergeCell ref="H12:J12"/>
    <mergeCell ref="A1:B4"/>
    <mergeCell ref="C1:J1"/>
    <mergeCell ref="C2:J2"/>
    <mergeCell ref="C3:J3"/>
    <mergeCell ref="C4:F4"/>
    <mergeCell ref="G4:J4"/>
    <mergeCell ref="C6:F6"/>
    <mergeCell ref="C7:F7"/>
    <mergeCell ref="C8:F8"/>
    <mergeCell ref="C9:F9"/>
    <mergeCell ref="C10:F1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topLeftCell="A40" workbookViewId="0">
      <selection activeCell="C69" sqref="C69"/>
    </sheetView>
  </sheetViews>
  <sheetFormatPr baseColWidth="10" defaultColWidth="11.42578125" defaultRowHeight="12.75" x14ac:dyDescent="0.2"/>
  <cols>
    <col min="1" max="1" width="65.28515625" style="9" bestFit="1" customWidth="1"/>
    <col min="2" max="2" width="11.42578125" style="9"/>
    <col min="3" max="3" width="63.42578125" style="10" customWidth="1"/>
    <col min="4" max="4" width="11.42578125" style="10"/>
    <col min="5" max="5" width="11.42578125" style="20"/>
    <col min="6" max="6" width="18.85546875" style="20" customWidth="1"/>
    <col min="7" max="7" width="11.42578125" style="9" customWidth="1"/>
    <col min="8" max="11" width="20.7109375" style="9" customWidth="1"/>
    <col min="12" max="12" width="11.42578125" style="9"/>
    <col min="13" max="16" width="11.42578125" style="9" hidden="1" customWidth="1"/>
    <col min="17" max="17" width="15.85546875" style="9" hidden="1" customWidth="1"/>
    <col min="18" max="20" width="11.42578125" style="9" hidden="1" customWidth="1"/>
    <col min="21" max="22" width="0" style="9" hidden="1" customWidth="1"/>
    <col min="23" max="16384" width="11.42578125" style="9"/>
  </cols>
  <sheetData>
    <row r="1" spans="1:20" ht="37.5" customHeight="1" x14ac:dyDescent="0.2">
      <c r="A1" s="26" t="s">
        <v>134</v>
      </c>
      <c r="C1" s="26" t="s">
        <v>17</v>
      </c>
      <c r="E1" s="86" t="s">
        <v>18</v>
      </c>
      <c r="F1" s="86" t="s">
        <v>19</v>
      </c>
      <c r="H1" s="283" t="s">
        <v>190</v>
      </c>
      <c r="I1" s="283"/>
      <c r="J1" s="283"/>
      <c r="K1" s="283"/>
      <c r="L1" s="284" t="s">
        <v>136</v>
      </c>
      <c r="M1" s="285"/>
      <c r="N1" s="285"/>
      <c r="O1" s="285"/>
      <c r="P1" s="41"/>
      <c r="Q1" s="286" t="s">
        <v>137</v>
      </c>
      <c r="R1" s="286"/>
      <c r="S1" s="286"/>
      <c r="T1" s="286"/>
    </row>
    <row r="2" spans="1:20" ht="21" customHeight="1" thickBot="1" x14ac:dyDescent="0.25">
      <c r="A2" s="11" t="s">
        <v>138</v>
      </c>
      <c r="C2" s="12" t="s">
        <v>20</v>
      </c>
      <c r="E2" s="13">
        <v>1</v>
      </c>
      <c r="F2" s="13" t="s">
        <v>21</v>
      </c>
      <c r="H2" s="278" t="s">
        <v>101</v>
      </c>
      <c r="I2" s="279"/>
      <c r="J2" s="279"/>
      <c r="K2" s="280"/>
      <c r="M2" s="42">
        <v>2012</v>
      </c>
      <c r="N2" s="42"/>
      <c r="O2" s="42"/>
      <c r="P2" s="43"/>
      <c r="Q2" s="26"/>
      <c r="R2" s="44" t="s">
        <v>23</v>
      </c>
      <c r="S2" s="44" t="s">
        <v>24</v>
      </c>
      <c r="T2" s="44" t="s">
        <v>25</v>
      </c>
    </row>
    <row r="3" spans="1:20" ht="19.5" customHeight="1" x14ac:dyDescent="0.2">
      <c r="A3" s="14" t="s">
        <v>139</v>
      </c>
      <c r="C3" s="12" t="s">
        <v>26</v>
      </c>
      <c r="E3" s="13">
        <v>2</v>
      </c>
      <c r="F3" s="13" t="s">
        <v>27</v>
      </c>
      <c r="H3" s="287" t="s">
        <v>22</v>
      </c>
      <c r="I3" s="28">
        <v>2017</v>
      </c>
      <c r="J3" s="29"/>
      <c r="K3" s="30"/>
      <c r="M3" s="45" t="s">
        <v>23</v>
      </c>
      <c r="N3" s="45" t="s">
        <v>24</v>
      </c>
      <c r="O3" s="45" t="s">
        <v>25</v>
      </c>
      <c r="P3" s="43"/>
      <c r="Q3" s="46" t="s">
        <v>140</v>
      </c>
      <c r="R3" s="47">
        <v>479830</v>
      </c>
      <c r="S3" s="47">
        <v>222331</v>
      </c>
      <c r="T3" s="47">
        <v>257499</v>
      </c>
    </row>
    <row r="4" spans="1:20" ht="15.75" customHeight="1" x14ac:dyDescent="0.2">
      <c r="A4" s="16" t="s">
        <v>141</v>
      </c>
      <c r="C4" s="12" t="s">
        <v>28</v>
      </c>
      <c r="E4" s="13">
        <v>3</v>
      </c>
      <c r="F4" s="13" t="s">
        <v>29</v>
      </c>
      <c r="H4" s="288"/>
      <c r="I4" s="31" t="s">
        <v>23</v>
      </c>
      <c r="J4" s="32" t="s">
        <v>24</v>
      </c>
      <c r="K4" s="33" t="s">
        <v>25</v>
      </c>
      <c r="M4" s="47">
        <v>7571345</v>
      </c>
      <c r="N4" s="47">
        <v>3653868</v>
      </c>
      <c r="O4" s="47">
        <v>3917477</v>
      </c>
      <c r="P4" s="43"/>
      <c r="Q4" s="46" t="s">
        <v>142</v>
      </c>
      <c r="R4" s="47">
        <v>135160</v>
      </c>
      <c r="S4" s="47">
        <v>62795</v>
      </c>
      <c r="T4" s="47">
        <v>72365</v>
      </c>
    </row>
    <row r="5" spans="1:20" x14ac:dyDescent="0.2">
      <c r="C5" s="12" t="s">
        <v>30</v>
      </c>
      <c r="E5" s="13">
        <v>4</v>
      </c>
      <c r="F5" s="13" t="s">
        <v>31</v>
      </c>
      <c r="H5" s="34" t="s">
        <v>102</v>
      </c>
      <c r="I5" s="35"/>
      <c r="J5" s="36"/>
      <c r="K5" s="37"/>
      <c r="M5" s="49">
        <v>120482</v>
      </c>
      <c r="N5" s="49">
        <v>61704</v>
      </c>
      <c r="O5" s="49">
        <v>58778</v>
      </c>
      <c r="P5" s="43"/>
      <c r="Q5" s="46" t="s">
        <v>143</v>
      </c>
      <c r="R5" s="47">
        <v>109955</v>
      </c>
      <c r="S5" s="47">
        <v>55153</v>
      </c>
      <c r="T5" s="47">
        <v>54802</v>
      </c>
    </row>
    <row r="6" spans="1:20" x14ac:dyDescent="0.2">
      <c r="A6" s="15" t="s">
        <v>11</v>
      </c>
      <c r="C6" s="12" t="s">
        <v>32</v>
      </c>
      <c r="E6" s="13">
        <v>5</v>
      </c>
      <c r="F6" s="13" t="s">
        <v>33</v>
      </c>
      <c r="H6" s="87" t="s">
        <v>23</v>
      </c>
      <c r="I6" s="88">
        <v>8080734</v>
      </c>
      <c r="J6" s="88">
        <v>3912910</v>
      </c>
      <c r="K6" s="88">
        <v>4167824</v>
      </c>
      <c r="M6" s="49">
        <v>120064</v>
      </c>
      <c r="N6" s="49">
        <v>61454</v>
      </c>
      <c r="O6" s="49">
        <v>58610</v>
      </c>
      <c r="P6" s="43"/>
      <c r="Q6" s="46" t="s">
        <v>144</v>
      </c>
      <c r="R6" s="47">
        <v>409257</v>
      </c>
      <c r="S6" s="47">
        <v>199566</v>
      </c>
      <c r="T6" s="47">
        <v>209691</v>
      </c>
    </row>
    <row r="7" spans="1:20" ht="12.75" customHeight="1" x14ac:dyDescent="0.2">
      <c r="A7" s="16" t="s">
        <v>34</v>
      </c>
      <c r="C7" s="12" t="s">
        <v>35</v>
      </c>
      <c r="E7" s="13">
        <v>6</v>
      </c>
      <c r="F7" s="13" t="s">
        <v>36</v>
      </c>
      <c r="H7" s="89" t="s">
        <v>103</v>
      </c>
      <c r="I7" s="90">
        <v>607390</v>
      </c>
      <c r="J7" s="90">
        <v>312062</v>
      </c>
      <c r="K7" s="90">
        <v>295328</v>
      </c>
      <c r="M7" s="49">
        <v>119780</v>
      </c>
      <c r="N7" s="49">
        <v>61272</v>
      </c>
      <c r="O7" s="49">
        <v>58508</v>
      </c>
      <c r="P7" s="43"/>
      <c r="Q7" s="46" t="s">
        <v>145</v>
      </c>
      <c r="R7" s="47">
        <v>400686</v>
      </c>
      <c r="S7" s="47">
        <v>197911</v>
      </c>
      <c r="T7" s="47">
        <v>202775</v>
      </c>
    </row>
    <row r="8" spans="1:20" ht="14.25" customHeight="1" x14ac:dyDescent="0.2">
      <c r="A8" s="16" t="s">
        <v>37</v>
      </c>
      <c r="C8" s="12" t="s">
        <v>38</v>
      </c>
      <c r="E8" s="13">
        <v>7</v>
      </c>
      <c r="F8" s="13" t="s">
        <v>39</v>
      </c>
      <c r="H8" s="89" t="s">
        <v>104</v>
      </c>
      <c r="I8" s="90">
        <v>601914</v>
      </c>
      <c r="J8" s="90">
        <v>308936</v>
      </c>
      <c r="K8" s="90">
        <v>292978</v>
      </c>
      <c r="M8" s="49">
        <v>119273</v>
      </c>
      <c r="N8" s="49">
        <v>61064</v>
      </c>
      <c r="O8" s="49">
        <v>58209</v>
      </c>
      <c r="P8" s="43"/>
      <c r="Q8" s="46" t="s">
        <v>146</v>
      </c>
      <c r="R8" s="47">
        <v>201593</v>
      </c>
      <c r="S8" s="47">
        <v>99557</v>
      </c>
      <c r="T8" s="47">
        <v>102036</v>
      </c>
    </row>
    <row r="9" spans="1:20" ht="15.75" customHeight="1" x14ac:dyDescent="0.2">
      <c r="A9" s="16" t="s">
        <v>40</v>
      </c>
      <c r="C9" s="26" t="s">
        <v>41</v>
      </c>
      <c r="E9" s="13">
        <v>8</v>
      </c>
      <c r="F9" s="13" t="s">
        <v>42</v>
      </c>
      <c r="H9" s="89" t="s">
        <v>105</v>
      </c>
      <c r="I9" s="90">
        <v>602967</v>
      </c>
      <c r="J9" s="90">
        <v>308654</v>
      </c>
      <c r="K9" s="90">
        <v>294313</v>
      </c>
      <c r="M9" s="49">
        <v>118935</v>
      </c>
      <c r="N9" s="49">
        <v>60931</v>
      </c>
      <c r="O9" s="49">
        <v>58004</v>
      </c>
      <c r="P9" s="43"/>
      <c r="Q9" s="46" t="s">
        <v>147</v>
      </c>
      <c r="R9" s="47">
        <v>597522</v>
      </c>
      <c r="S9" s="47">
        <v>292176</v>
      </c>
      <c r="T9" s="47">
        <v>305346</v>
      </c>
    </row>
    <row r="10" spans="1:20" x14ac:dyDescent="0.2">
      <c r="A10" s="16" t="s">
        <v>43</v>
      </c>
      <c r="C10" s="12" t="s">
        <v>44</v>
      </c>
      <c r="E10" s="13">
        <v>9</v>
      </c>
      <c r="F10" s="13" t="s">
        <v>45</v>
      </c>
      <c r="H10" s="89" t="s">
        <v>106</v>
      </c>
      <c r="I10" s="90">
        <v>632370</v>
      </c>
      <c r="J10" s="90">
        <v>321173</v>
      </c>
      <c r="K10" s="90">
        <v>311197</v>
      </c>
      <c r="M10" s="49">
        <v>118833</v>
      </c>
      <c r="N10" s="49">
        <v>60903</v>
      </c>
      <c r="O10" s="49">
        <v>57930</v>
      </c>
      <c r="P10" s="43"/>
      <c r="Q10" s="46" t="s">
        <v>148</v>
      </c>
      <c r="R10" s="47">
        <v>1030623</v>
      </c>
      <c r="S10" s="47">
        <v>502287</v>
      </c>
      <c r="T10" s="47">
        <v>528336</v>
      </c>
    </row>
    <row r="11" spans="1:20" x14ac:dyDescent="0.2">
      <c r="A11" s="16" t="s">
        <v>46</v>
      </c>
      <c r="C11" s="12" t="s">
        <v>47</v>
      </c>
      <c r="E11" s="13">
        <v>10</v>
      </c>
      <c r="F11" s="13" t="s">
        <v>48</v>
      </c>
      <c r="H11" s="89" t="s">
        <v>107</v>
      </c>
      <c r="I11" s="90">
        <v>672749</v>
      </c>
      <c r="J11" s="90">
        <v>339928</v>
      </c>
      <c r="K11" s="90">
        <v>332821</v>
      </c>
      <c r="M11" s="49">
        <v>118730</v>
      </c>
      <c r="N11" s="49">
        <v>60874</v>
      </c>
      <c r="O11" s="49">
        <v>57856</v>
      </c>
      <c r="P11" s="43"/>
      <c r="Q11" s="46" t="s">
        <v>149</v>
      </c>
      <c r="R11" s="47">
        <v>353859</v>
      </c>
      <c r="S11" s="47">
        <v>167533</v>
      </c>
      <c r="T11" s="47">
        <v>186326</v>
      </c>
    </row>
    <row r="12" spans="1:20" x14ac:dyDescent="0.2">
      <c r="A12" s="16" t="s">
        <v>49</v>
      </c>
      <c r="C12" s="12" t="s">
        <v>50</v>
      </c>
      <c r="E12" s="13">
        <v>11</v>
      </c>
      <c r="F12" s="13" t="s">
        <v>51</v>
      </c>
      <c r="H12" s="89" t="s">
        <v>108</v>
      </c>
      <c r="I12" s="90">
        <v>650902</v>
      </c>
      <c r="J12" s="90">
        <v>329064</v>
      </c>
      <c r="K12" s="90">
        <v>321838</v>
      </c>
      <c r="M12" s="49">
        <v>118696</v>
      </c>
      <c r="N12" s="49">
        <v>60878</v>
      </c>
      <c r="O12" s="49">
        <v>57818</v>
      </c>
      <c r="P12" s="43"/>
      <c r="Q12" s="46" t="s">
        <v>150</v>
      </c>
      <c r="R12" s="47">
        <v>851299</v>
      </c>
      <c r="S12" s="47">
        <v>406597</v>
      </c>
      <c r="T12" s="47">
        <v>444702</v>
      </c>
    </row>
    <row r="13" spans="1:20" x14ac:dyDescent="0.2">
      <c r="A13" s="16" t="s">
        <v>52</v>
      </c>
      <c r="C13" s="12" t="s">
        <v>53</v>
      </c>
      <c r="E13" s="13">
        <v>12</v>
      </c>
      <c r="F13" s="13" t="s">
        <v>54</v>
      </c>
      <c r="H13" s="89" t="s">
        <v>109</v>
      </c>
      <c r="I13" s="90">
        <v>651442</v>
      </c>
      <c r="J13" s="90">
        <v>316050</v>
      </c>
      <c r="K13" s="90">
        <v>335392</v>
      </c>
      <c r="M13" s="49">
        <v>119101</v>
      </c>
      <c r="N13" s="49">
        <v>61076</v>
      </c>
      <c r="O13" s="49">
        <v>58025</v>
      </c>
      <c r="P13" s="43"/>
      <c r="Q13" s="46" t="s">
        <v>151</v>
      </c>
      <c r="R13" s="47">
        <v>1094488</v>
      </c>
      <c r="S13" s="47">
        <v>518960</v>
      </c>
      <c r="T13" s="47">
        <v>575528</v>
      </c>
    </row>
    <row r="14" spans="1:20" x14ac:dyDescent="0.2">
      <c r="A14" s="16" t="s">
        <v>55</v>
      </c>
      <c r="C14" s="12" t="s">
        <v>56</v>
      </c>
      <c r="E14" s="13">
        <v>13</v>
      </c>
      <c r="F14" s="13" t="s">
        <v>57</v>
      </c>
      <c r="H14" s="89" t="s">
        <v>110</v>
      </c>
      <c r="I14" s="90">
        <v>640060</v>
      </c>
      <c r="J14" s="90">
        <v>303971</v>
      </c>
      <c r="K14" s="90">
        <v>336089</v>
      </c>
      <c r="M14" s="49">
        <v>119856</v>
      </c>
      <c r="N14" s="49">
        <v>61418</v>
      </c>
      <c r="O14" s="49">
        <v>58438</v>
      </c>
      <c r="P14" s="43"/>
      <c r="Q14" s="46" t="s">
        <v>152</v>
      </c>
      <c r="R14" s="47">
        <v>234948</v>
      </c>
      <c r="S14" s="47">
        <v>112703</v>
      </c>
      <c r="T14" s="47">
        <v>122245</v>
      </c>
    </row>
    <row r="15" spans="1:20" x14ac:dyDescent="0.2">
      <c r="A15" s="16" t="s">
        <v>58</v>
      </c>
      <c r="C15" s="12" t="s">
        <v>59</v>
      </c>
      <c r="E15" s="13">
        <v>14</v>
      </c>
      <c r="F15" s="13" t="s">
        <v>60</v>
      </c>
      <c r="H15" s="89" t="s">
        <v>111</v>
      </c>
      <c r="I15" s="90">
        <v>563389</v>
      </c>
      <c r="J15" s="90">
        <v>268367</v>
      </c>
      <c r="K15" s="90">
        <v>295022</v>
      </c>
      <c r="M15" s="49">
        <v>121019</v>
      </c>
      <c r="N15" s="49">
        <v>61921</v>
      </c>
      <c r="O15" s="49">
        <v>59098</v>
      </c>
      <c r="P15" s="43"/>
      <c r="Q15" s="46" t="s">
        <v>153</v>
      </c>
      <c r="R15" s="47">
        <v>147933</v>
      </c>
      <c r="S15" s="47">
        <v>68544</v>
      </c>
      <c r="T15" s="47">
        <v>79389</v>
      </c>
    </row>
    <row r="16" spans="1:20" x14ac:dyDescent="0.2">
      <c r="A16" s="16" t="s">
        <v>13</v>
      </c>
      <c r="C16" s="12" t="s">
        <v>61</v>
      </c>
      <c r="E16" s="13">
        <v>15</v>
      </c>
      <c r="F16" s="13" t="s">
        <v>62</v>
      </c>
      <c r="H16" s="89" t="s">
        <v>112</v>
      </c>
      <c r="I16" s="90">
        <v>519261</v>
      </c>
      <c r="J16" s="90">
        <v>244556</v>
      </c>
      <c r="K16" s="90">
        <v>274705</v>
      </c>
      <c r="M16" s="49">
        <v>122272</v>
      </c>
      <c r="N16" s="49">
        <v>62471</v>
      </c>
      <c r="O16" s="49">
        <v>59801</v>
      </c>
      <c r="P16" s="43"/>
      <c r="Q16" s="46" t="s">
        <v>154</v>
      </c>
      <c r="R16" s="47">
        <v>98209</v>
      </c>
      <c r="S16" s="47">
        <v>49277</v>
      </c>
      <c r="T16" s="47">
        <v>48932</v>
      </c>
    </row>
    <row r="17" spans="1:20" x14ac:dyDescent="0.2">
      <c r="A17" s="17" t="s">
        <v>63</v>
      </c>
      <c r="C17" s="12" t="s">
        <v>64</v>
      </c>
      <c r="E17" s="13">
        <v>16</v>
      </c>
      <c r="F17" s="13" t="s">
        <v>65</v>
      </c>
      <c r="H17" s="89" t="s">
        <v>113</v>
      </c>
      <c r="I17" s="90">
        <v>503389</v>
      </c>
      <c r="J17" s="90">
        <v>233302</v>
      </c>
      <c r="K17" s="90">
        <v>270087</v>
      </c>
      <c r="M17" s="49">
        <v>123722</v>
      </c>
      <c r="N17" s="49">
        <v>63080</v>
      </c>
      <c r="O17" s="49">
        <v>60642</v>
      </c>
      <c r="P17" s="43"/>
      <c r="Q17" s="46" t="s">
        <v>155</v>
      </c>
      <c r="R17" s="47">
        <v>108457</v>
      </c>
      <c r="S17" s="47">
        <v>52580</v>
      </c>
      <c r="T17" s="47">
        <v>55877</v>
      </c>
    </row>
    <row r="18" spans="1:20" ht="33.75" customHeight="1" x14ac:dyDescent="0.2">
      <c r="A18" s="18" t="s">
        <v>127</v>
      </c>
      <c r="C18" s="12" t="s">
        <v>66</v>
      </c>
      <c r="E18" s="13">
        <v>17</v>
      </c>
      <c r="F18" s="13" t="s">
        <v>67</v>
      </c>
      <c r="H18" s="89" t="s">
        <v>114</v>
      </c>
      <c r="I18" s="90">
        <v>439872</v>
      </c>
      <c r="J18" s="90">
        <v>200142</v>
      </c>
      <c r="K18" s="90">
        <v>239730</v>
      </c>
      <c r="M18" s="49">
        <v>125124</v>
      </c>
      <c r="N18" s="49">
        <v>63639</v>
      </c>
      <c r="O18" s="49">
        <v>61485</v>
      </c>
      <c r="P18" s="43"/>
      <c r="Q18" s="46" t="s">
        <v>156</v>
      </c>
      <c r="R18" s="47">
        <v>258212</v>
      </c>
      <c r="S18" s="47">
        <v>125944</v>
      </c>
      <c r="T18" s="47">
        <v>132268</v>
      </c>
    </row>
    <row r="19" spans="1:20" ht="33.75" customHeight="1" x14ac:dyDescent="0.2">
      <c r="A19" s="18" t="s">
        <v>128</v>
      </c>
      <c r="C19" s="12" t="s">
        <v>68</v>
      </c>
      <c r="E19" s="13">
        <v>18</v>
      </c>
      <c r="F19" s="13" t="s">
        <v>69</v>
      </c>
      <c r="H19" s="89" t="s">
        <v>115</v>
      </c>
      <c r="I19" s="90">
        <v>341916</v>
      </c>
      <c r="J19" s="90">
        <v>152813</v>
      </c>
      <c r="K19" s="90">
        <v>189103</v>
      </c>
      <c r="M19" s="49">
        <v>126598</v>
      </c>
      <c r="N19" s="49">
        <v>64282</v>
      </c>
      <c r="O19" s="49">
        <v>62316</v>
      </c>
      <c r="P19" s="43"/>
      <c r="Q19" s="46" t="s">
        <v>157</v>
      </c>
      <c r="R19" s="47">
        <v>24160</v>
      </c>
      <c r="S19" s="47">
        <v>12726</v>
      </c>
      <c r="T19" s="47">
        <v>11434</v>
      </c>
    </row>
    <row r="20" spans="1:20" ht="33.75" customHeight="1" x14ac:dyDescent="0.2">
      <c r="A20" s="18" t="s">
        <v>129</v>
      </c>
      <c r="C20" s="12" t="s">
        <v>70</v>
      </c>
      <c r="E20" s="13">
        <v>19</v>
      </c>
      <c r="F20" s="13" t="s">
        <v>71</v>
      </c>
      <c r="H20" s="89" t="s">
        <v>116</v>
      </c>
      <c r="I20" s="90">
        <v>253646</v>
      </c>
      <c r="J20" s="90">
        <v>111646</v>
      </c>
      <c r="K20" s="90">
        <v>142000</v>
      </c>
      <c r="M20" s="49">
        <v>128143</v>
      </c>
      <c r="N20" s="49">
        <v>65043</v>
      </c>
      <c r="O20" s="49">
        <v>63100</v>
      </c>
      <c r="P20" s="43"/>
      <c r="Q20" s="46" t="s">
        <v>158</v>
      </c>
      <c r="R20" s="47">
        <v>377272</v>
      </c>
      <c r="S20" s="47">
        <v>184951</v>
      </c>
      <c r="T20" s="47">
        <v>192321</v>
      </c>
    </row>
    <row r="21" spans="1:20" ht="33.75" customHeight="1" x14ac:dyDescent="0.2">
      <c r="A21" s="18" t="s">
        <v>130</v>
      </c>
      <c r="C21" s="12" t="s">
        <v>72</v>
      </c>
      <c r="E21" s="13">
        <v>20</v>
      </c>
      <c r="F21" s="13" t="s">
        <v>73</v>
      </c>
      <c r="H21" s="89" t="s">
        <v>117</v>
      </c>
      <c r="I21" s="90">
        <v>177853</v>
      </c>
      <c r="J21" s="90">
        <v>76747</v>
      </c>
      <c r="K21" s="90">
        <v>101106</v>
      </c>
      <c r="M21" s="49">
        <v>129625</v>
      </c>
      <c r="N21" s="49">
        <v>65820</v>
      </c>
      <c r="O21" s="49">
        <v>63805</v>
      </c>
      <c r="P21" s="43"/>
      <c r="Q21" s="46" t="s">
        <v>159</v>
      </c>
      <c r="R21" s="47">
        <v>651586</v>
      </c>
      <c r="S21" s="47">
        <v>319009</v>
      </c>
      <c r="T21" s="47">
        <v>332577</v>
      </c>
    </row>
    <row r="22" spans="1:20" ht="33.75" customHeight="1" x14ac:dyDescent="0.2">
      <c r="A22" s="18" t="s">
        <v>191</v>
      </c>
      <c r="C22" s="12" t="s">
        <v>74</v>
      </c>
      <c r="E22" s="13">
        <v>55</v>
      </c>
      <c r="F22" s="13" t="s">
        <v>75</v>
      </c>
      <c r="H22" s="89" t="s">
        <v>118</v>
      </c>
      <c r="I22" s="90">
        <v>113108</v>
      </c>
      <c r="J22" s="90">
        <v>45521</v>
      </c>
      <c r="K22" s="90">
        <v>67587</v>
      </c>
      <c r="M22" s="49">
        <v>131107</v>
      </c>
      <c r="N22" s="49">
        <v>66558</v>
      </c>
      <c r="O22" s="49">
        <v>64549</v>
      </c>
      <c r="P22" s="43"/>
      <c r="Q22" s="46" t="s">
        <v>160</v>
      </c>
      <c r="R22" s="47">
        <v>6296</v>
      </c>
      <c r="S22" s="47">
        <v>3268</v>
      </c>
      <c r="T22" s="47">
        <v>3028</v>
      </c>
    </row>
    <row r="23" spans="1:20" ht="33.75" customHeight="1" x14ac:dyDescent="0.2">
      <c r="A23" s="18" t="s">
        <v>131</v>
      </c>
      <c r="C23" s="19" t="s">
        <v>76</v>
      </c>
      <c r="E23" s="13">
        <v>66</v>
      </c>
      <c r="F23" s="13" t="s">
        <v>77</v>
      </c>
      <c r="H23" s="89" t="s">
        <v>97</v>
      </c>
      <c r="I23" s="90">
        <v>108506</v>
      </c>
      <c r="J23" s="90">
        <v>39978</v>
      </c>
      <c r="K23" s="90">
        <v>68528</v>
      </c>
      <c r="M23" s="49">
        <v>132790</v>
      </c>
      <c r="N23" s="49">
        <v>67353</v>
      </c>
      <c r="O23" s="49">
        <v>65437</v>
      </c>
      <c r="P23" s="43"/>
      <c r="Q23" s="48" t="s">
        <v>23</v>
      </c>
      <c r="R23" s="58">
        <f>SUM(R3:R22)</f>
        <v>7571345</v>
      </c>
      <c r="S23" s="58">
        <f>SUM(S3:S22)</f>
        <v>3653868</v>
      </c>
      <c r="T23" s="58">
        <f>SUM(T3:T22)</f>
        <v>3917477</v>
      </c>
    </row>
    <row r="24" spans="1:20" ht="33.75" customHeight="1" thickBot="1" x14ac:dyDescent="0.25">
      <c r="A24" s="18" t="s">
        <v>132</v>
      </c>
      <c r="C24" s="12" t="s">
        <v>78</v>
      </c>
      <c r="E24" s="13">
        <v>77</v>
      </c>
      <c r="F24" s="13" t="s">
        <v>79</v>
      </c>
      <c r="M24" s="49">
        <v>133340</v>
      </c>
      <c r="N24" s="49">
        <v>67602</v>
      </c>
      <c r="O24" s="49">
        <v>65738</v>
      </c>
      <c r="P24" s="43"/>
    </row>
    <row r="25" spans="1:20" ht="33.75" customHeight="1" x14ac:dyDescent="0.2">
      <c r="A25" s="18" t="s">
        <v>133</v>
      </c>
      <c r="C25" s="12" t="s">
        <v>80</v>
      </c>
      <c r="E25" s="13">
        <v>88</v>
      </c>
      <c r="F25" s="13" t="s">
        <v>81</v>
      </c>
      <c r="M25" s="49">
        <v>132165</v>
      </c>
      <c r="N25" s="49">
        <v>67024</v>
      </c>
      <c r="O25" s="49">
        <v>65141</v>
      </c>
      <c r="P25" s="43"/>
      <c r="Q25" s="275" t="s">
        <v>135</v>
      </c>
      <c r="R25" s="276"/>
      <c r="S25" s="276"/>
      <c r="T25" s="277"/>
    </row>
    <row r="26" spans="1:20" ht="15" customHeight="1" thickBot="1" x14ac:dyDescent="0.25">
      <c r="A26" s="17" t="s">
        <v>98</v>
      </c>
      <c r="C26" s="12" t="s">
        <v>82</v>
      </c>
      <c r="E26" s="13">
        <v>98</v>
      </c>
      <c r="F26" s="13" t="s">
        <v>83</v>
      </c>
      <c r="M26" s="49">
        <v>129957</v>
      </c>
      <c r="N26" s="49">
        <v>65924</v>
      </c>
      <c r="O26" s="49">
        <v>64033</v>
      </c>
      <c r="P26" s="43"/>
      <c r="Q26" s="278" t="s">
        <v>101</v>
      </c>
      <c r="R26" s="279"/>
      <c r="S26" s="279"/>
      <c r="T26" s="280"/>
    </row>
    <row r="27" spans="1:20" s="38" customFormat="1" ht="26.25" customHeight="1" x14ac:dyDescent="0.2">
      <c r="A27" s="59" t="s">
        <v>180</v>
      </c>
      <c r="C27" s="60" t="s">
        <v>84</v>
      </c>
      <c r="D27" s="61"/>
      <c r="E27" s="62"/>
      <c r="F27" s="62"/>
      <c r="M27" s="63">
        <v>127797</v>
      </c>
      <c r="N27" s="63">
        <v>64838</v>
      </c>
      <c r="O27" s="63">
        <v>62959</v>
      </c>
      <c r="P27" s="64"/>
      <c r="Q27" s="281" t="s">
        <v>22</v>
      </c>
      <c r="R27" s="65">
        <v>2015</v>
      </c>
      <c r="S27" s="66"/>
      <c r="T27" s="67"/>
    </row>
    <row r="28" spans="1:20" s="38" customFormat="1" ht="26.25" customHeight="1" x14ac:dyDescent="0.2">
      <c r="A28" s="59" t="s">
        <v>181</v>
      </c>
      <c r="C28" s="60" t="s">
        <v>85</v>
      </c>
      <c r="D28" s="61"/>
      <c r="E28" s="68"/>
      <c r="F28" s="68"/>
      <c r="M28" s="63">
        <v>125232</v>
      </c>
      <c r="N28" s="63">
        <v>63602</v>
      </c>
      <c r="O28" s="63">
        <v>61630</v>
      </c>
      <c r="P28" s="64"/>
      <c r="Q28" s="282"/>
      <c r="R28" s="69" t="s">
        <v>23</v>
      </c>
      <c r="S28" s="70" t="s">
        <v>24</v>
      </c>
      <c r="T28" s="71" t="s">
        <v>25</v>
      </c>
    </row>
    <row r="29" spans="1:20" s="38" customFormat="1" ht="44.25" customHeight="1" x14ac:dyDescent="0.2">
      <c r="A29" s="59" t="s">
        <v>182</v>
      </c>
      <c r="C29" s="60" t="s">
        <v>86</v>
      </c>
      <c r="D29" s="61"/>
      <c r="E29" s="68"/>
      <c r="F29" s="68"/>
      <c r="M29" s="63">
        <v>124055</v>
      </c>
      <c r="N29" s="63">
        <v>62761</v>
      </c>
      <c r="O29" s="63">
        <v>61294</v>
      </c>
      <c r="P29" s="64"/>
      <c r="Q29" s="72" t="s">
        <v>102</v>
      </c>
      <c r="R29" s="73"/>
      <c r="S29" s="74"/>
      <c r="T29" s="75"/>
    </row>
    <row r="30" spans="1:20" s="38" customFormat="1" ht="26.25" customHeight="1" x14ac:dyDescent="0.2">
      <c r="A30" s="59" t="s">
        <v>183</v>
      </c>
      <c r="C30" s="60" t="s">
        <v>87</v>
      </c>
      <c r="D30" s="61"/>
      <c r="E30" s="68"/>
      <c r="F30" s="68"/>
      <c r="M30" s="63">
        <v>125190</v>
      </c>
      <c r="N30" s="63">
        <v>62619</v>
      </c>
      <c r="O30" s="63">
        <v>62571</v>
      </c>
      <c r="P30" s="64"/>
      <c r="Q30" s="76" t="s">
        <v>23</v>
      </c>
      <c r="R30" s="77">
        <v>7878783</v>
      </c>
      <c r="S30" s="78">
        <v>3810013</v>
      </c>
      <c r="T30" s="79">
        <v>4068770</v>
      </c>
    </row>
    <row r="31" spans="1:20" s="38" customFormat="1" ht="26.25" customHeight="1" x14ac:dyDescent="0.2">
      <c r="A31" s="17" t="s">
        <v>161</v>
      </c>
      <c r="C31" s="60" t="s">
        <v>88</v>
      </c>
      <c r="D31" s="61"/>
      <c r="E31" s="68"/>
      <c r="F31" s="68"/>
      <c r="M31" s="63">
        <v>127692</v>
      </c>
      <c r="N31" s="63">
        <v>62895</v>
      </c>
      <c r="O31" s="63">
        <v>64797</v>
      </c>
      <c r="P31" s="64"/>
      <c r="Q31" s="80" t="s">
        <v>103</v>
      </c>
      <c r="R31" s="81">
        <v>603230</v>
      </c>
      <c r="S31" s="82">
        <v>309432</v>
      </c>
      <c r="T31" s="83">
        <v>293798</v>
      </c>
    </row>
    <row r="32" spans="1:20" ht="14.25" customHeight="1" x14ac:dyDescent="0.2">
      <c r="A32" s="84" t="s">
        <v>184</v>
      </c>
      <c r="C32" s="12" t="s">
        <v>89</v>
      </c>
      <c r="M32" s="49">
        <v>129742</v>
      </c>
      <c r="N32" s="49">
        <v>62993</v>
      </c>
      <c r="O32" s="49">
        <v>66749</v>
      </c>
      <c r="P32" s="43"/>
      <c r="Q32" s="50" t="s">
        <v>104</v>
      </c>
      <c r="R32" s="51">
        <v>598182</v>
      </c>
      <c r="S32" s="52">
        <v>306434</v>
      </c>
      <c r="T32" s="53">
        <v>291748</v>
      </c>
    </row>
    <row r="33" spans="1:20" x14ac:dyDescent="0.2">
      <c r="A33" s="84" t="s">
        <v>185</v>
      </c>
      <c r="C33" s="26" t="s">
        <v>90</v>
      </c>
      <c r="M33" s="49">
        <v>131768</v>
      </c>
      <c r="N33" s="49">
        <v>63030</v>
      </c>
      <c r="O33" s="49">
        <v>68738</v>
      </c>
      <c r="P33" s="43"/>
      <c r="Q33" s="50" t="s">
        <v>105</v>
      </c>
      <c r="R33" s="51">
        <v>605068</v>
      </c>
      <c r="S33" s="52">
        <v>309819</v>
      </c>
      <c r="T33" s="53">
        <v>295249</v>
      </c>
    </row>
    <row r="34" spans="1:20" ht="25.5" x14ac:dyDescent="0.2">
      <c r="A34" s="84" t="s">
        <v>186</v>
      </c>
      <c r="C34" s="12" t="s">
        <v>38</v>
      </c>
      <c r="M34" s="49">
        <v>132712</v>
      </c>
      <c r="N34" s="49">
        <v>62862</v>
      </c>
      <c r="O34" s="49">
        <v>69850</v>
      </c>
      <c r="P34" s="43"/>
      <c r="Q34" s="50" t="s">
        <v>106</v>
      </c>
      <c r="R34" s="51">
        <v>642476</v>
      </c>
      <c r="S34" s="52">
        <v>325752</v>
      </c>
      <c r="T34" s="53">
        <v>316724</v>
      </c>
    </row>
    <row r="35" spans="1:20" x14ac:dyDescent="0.2">
      <c r="A35" s="84" t="s">
        <v>187</v>
      </c>
      <c r="C35" s="12" t="s">
        <v>91</v>
      </c>
      <c r="M35" s="49">
        <v>131882</v>
      </c>
      <c r="N35" s="49">
        <v>62354</v>
      </c>
      <c r="O35" s="49">
        <v>69528</v>
      </c>
      <c r="P35" s="43"/>
      <c r="Q35" s="50" t="s">
        <v>107</v>
      </c>
      <c r="R35" s="51">
        <v>669960</v>
      </c>
      <c r="S35" s="52">
        <v>338888</v>
      </c>
      <c r="T35" s="53">
        <v>331072</v>
      </c>
    </row>
    <row r="36" spans="1:20" ht="25.5" x14ac:dyDescent="0.2">
      <c r="A36" s="84" t="s">
        <v>188</v>
      </c>
      <c r="C36" s="12" t="s">
        <v>92</v>
      </c>
      <c r="M36" s="49">
        <v>129823</v>
      </c>
      <c r="N36" s="49">
        <v>61588</v>
      </c>
      <c r="O36" s="49">
        <v>68235</v>
      </c>
      <c r="P36" s="43"/>
      <c r="Q36" s="50" t="s">
        <v>108</v>
      </c>
      <c r="R36" s="51">
        <v>635633</v>
      </c>
      <c r="S36" s="52">
        <v>319048</v>
      </c>
      <c r="T36" s="53">
        <v>316585</v>
      </c>
    </row>
    <row r="37" spans="1:20" ht="25.5" x14ac:dyDescent="0.2">
      <c r="A37" s="84" t="s">
        <v>189</v>
      </c>
      <c r="C37" s="12" t="s">
        <v>93</v>
      </c>
      <c r="D37" s="21"/>
      <c r="M37" s="49">
        <v>127922</v>
      </c>
      <c r="N37" s="49">
        <v>60850</v>
      </c>
      <c r="O37" s="49">
        <v>67072</v>
      </c>
      <c r="P37" s="43"/>
      <c r="Q37" s="50" t="s">
        <v>109</v>
      </c>
      <c r="R37" s="51">
        <v>657874</v>
      </c>
      <c r="S37" s="52">
        <v>313458</v>
      </c>
      <c r="T37" s="53">
        <v>344416</v>
      </c>
    </row>
    <row r="38" spans="1:20" x14ac:dyDescent="0.2">
      <c r="A38" s="26" t="s">
        <v>162</v>
      </c>
      <c r="C38" s="12" t="s">
        <v>94</v>
      </c>
      <c r="D38" s="22"/>
      <c r="M38" s="49">
        <v>126082</v>
      </c>
      <c r="N38" s="49">
        <v>60165</v>
      </c>
      <c r="O38" s="49">
        <v>65917</v>
      </c>
      <c r="P38" s="43"/>
      <c r="Q38" s="50" t="s">
        <v>110</v>
      </c>
      <c r="R38" s="51">
        <v>614779</v>
      </c>
      <c r="S38" s="52">
        <v>293158</v>
      </c>
      <c r="T38" s="53">
        <v>321621</v>
      </c>
    </row>
    <row r="39" spans="1:20" x14ac:dyDescent="0.2">
      <c r="A39" s="11" t="s">
        <v>163</v>
      </c>
      <c r="C39" s="12" t="s">
        <v>95</v>
      </c>
      <c r="D39" s="22"/>
      <c r="M39" s="49">
        <v>123600</v>
      </c>
      <c r="N39" s="49">
        <v>59117</v>
      </c>
      <c r="O39" s="49">
        <v>64483</v>
      </c>
      <c r="P39" s="43"/>
      <c r="Q39" s="50" t="s">
        <v>111</v>
      </c>
      <c r="R39" s="51">
        <v>536343</v>
      </c>
      <c r="S39" s="52">
        <v>254902</v>
      </c>
      <c r="T39" s="53">
        <v>281441</v>
      </c>
    </row>
    <row r="40" spans="1:20" x14ac:dyDescent="0.2">
      <c r="A40" s="14" t="s">
        <v>164</v>
      </c>
      <c r="C40" s="12" t="s">
        <v>96</v>
      </c>
      <c r="D40" s="22"/>
      <c r="M40" s="49">
        <v>120324</v>
      </c>
      <c r="N40" s="49">
        <v>57551</v>
      </c>
      <c r="O40" s="49">
        <v>62773</v>
      </c>
      <c r="P40" s="43"/>
      <c r="Q40" s="50" t="s">
        <v>112</v>
      </c>
      <c r="R40" s="51">
        <v>516837</v>
      </c>
      <c r="S40" s="52">
        <v>242123</v>
      </c>
      <c r="T40" s="53">
        <v>274714</v>
      </c>
    </row>
    <row r="41" spans="1:20" x14ac:dyDescent="0.2">
      <c r="A41" s="16" t="s">
        <v>165</v>
      </c>
      <c r="M41" s="49">
        <v>116606</v>
      </c>
      <c r="N41" s="49">
        <v>55686</v>
      </c>
      <c r="O41" s="49">
        <v>60920</v>
      </c>
      <c r="P41" s="43"/>
      <c r="Q41" s="50" t="s">
        <v>113</v>
      </c>
      <c r="R41" s="51">
        <v>489703</v>
      </c>
      <c r="S41" s="52">
        <v>225926</v>
      </c>
      <c r="T41" s="53">
        <v>263777</v>
      </c>
    </row>
    <row r="42" spans="1:20" x14ac:dyDescent="0.2">
      <c r="A42" s="16" t="s">
        <v>166</v>
      </c>
      <c r="M42" s="49">
        <v>112852</v>
      </c>
      <c r="N42" s="49">
        <v>53849</v>
      </c>
      <c r="O42" s="49">
        <v>59003</v>
      </c>
      <c r="P42" s="43"/>
      <c r="Q42" s="50" t="s">
        <v>114</v>
      </c>
      <c r="R42" s="51">
        <v>406084</v>
      </c>
      <c r="S42" s="52">
        <v>183930</v>
      </c>
      <c r="T42" s="53">
        <v>222154</v>
      </c>
    </row>
    <row r="43" spans="1:20" x14ac:dyDescent="0.2">
      <c r="A43" s="16" t="s">
        <v>167</v>
      </c>
      <c r="M43" s="49">
        <v>108852</v>
      </c>
      <c r="N43" s="49">
        <v>51919</v>
      </c>
      <c r="O43" s="49">
        <v>56933</v>
      </c>
      <c r="P43" s="43"/>
      <c r="Q43" s="50" t="s">
        <v>115</v>
      </c>
      <c r="R43" s="51">
        <v>309925</v>
      </c>
      <c r="S43" s="52">
        <v>138521</v>
      </c>
      <c r="T43" s="53">
        <v>171404</v>
      </c>
    </row>
    <row r="44" spans="1:20" x14ac:dyDescent="0.2">
      <c r="A44" s="26" t="s">
        <v>168</v>
      </c>
      <c r="M44" s="49">
        <v>105945</v>
      </c>
      <c r="N44" s="49">
        <v>50470</v>
      </c>
      <c r="O44" s="49">
        <v>55475</v>
      </c>
      <c r="P44" s="43"/>
      <c r="Q44" s="50" t="s">
        <v>116</v>
      </c>
      <c r="R44" s="51">
        <v>230197</v>
      </c>
      <c r="S44" s="52">
        <v>101631</v>
      </c>
      <c r="T44" s="53">
        <v>128566</v>
      </c>
    </row>
    <row r="45" spans="1:20" ht="15" x14ac:dyDescent="0.25">
      <c r="A45" s="85" t="s">
        <v>169</v>
      </c>
      <c r="M45" s="49">
        <v>104800</v>
      </c>
      <c r="N45" s="49">
        <v>49806</v>
      </c>
      <c r="O45" s="49">
        <v>54994</v>
      </c>
      <c r="P45" s="43"/>
      <c r="Q45" s="50" t="s">
        <v>117</v>
      </c>
      <c r="R45" s="51">
        <v>158670</v>
      </c>
      <c r="S45" s="52">
        <v>68583</v>
      </c>
      <c r="T45" s="53">
        <v>90087</v>
      </c>
    </row>
    <row r="46" spans="1:20" ht="15" x14ac:dyDescent="0.25">
      <c r="A46" s="85" t="s">
        <v>170</v>
      </c>
      <c r="M46" s="49">
        <v>104794</v>
      </c>
      <c r="N46" s="49">
        <v>49648</v>
      </c>
      <c r="O46" s="49">
        <v>55146</v>
      </c>
      <c r="P46" s="43"/>
      <c r="Q46" s="50" t="s">
        <v>118</v>
      </c>
      <c r="R46" s="51">
        <v>103406</v>
      </c>
      <c r="S46" s="52">
        <v>41392</v>
      </c>
      <c r="T46" s="53">
        <v>62014</v>
      </c>
    </row>
    <row r="47" spans="1:20" ht="15.75" thickBot="1" x14ac:dyDescent="0.3">
      <c r="A47" s="85" t="s">
        <v>171</v>
      </c>
      <c r="M47" s="49">
        <v>104561</v>
      </c>
      <c r="N47" s="49">
        <v>49381</v>
      </c>
      <c r="O47" s="49">
        <v>55180</v>
      </c>
      <c r="P47" s="43"/>
      <c r="Q47" s="54" t="s">
        <v>97</v>
      </c>
      <c r="R47" s="55">
        <v>100416</v>
      </c>
      <c r="S47" s="56">
        <v>37016</v>
      </c>
      <c r="T47" s="57">
        <v>63400</v>
      </c>
    </row>
    <row r="48" spans="1:20" ht="15" x14ac:dyDescent="0.25">
      <c r="A48" s="85" t="s">
        <v>172</v>
      </c>
      <c r="M48" s="49">
        <v>104278</v>
      </c>
      <c r="N48" s="49">
        <v>49084</v>
      </c>
      <c r="O48" s="49">
        <v>55194</v>
      </c>
      <c r="P48" s="43"/>
      <c r="Q48" s="43"/>
      <c r="R48" s="43"/>
      <c r="S48" s="43"/>
      <c r="T48" s="43"/>
    </row>
    <row r="49" spans="1:20" ht="15" x14ac:dyDescent="0.25">
      <c r="A49" s="85" t="s">
        <v>173</v>
      </c>
      <c r="M49" s="49">
        <v>103962</v>
      </c>
      <c r="N49" s="49">
        <v>48778</v>
      </c>
      <c r="O49" s="49">
        <v>55184</v>
      </c>
      <c r="P49" s="43"/>
      <c r="Q49" s="43"/>
      <c r="R49" s="43"/>
      <c r="S49" s="43"/>
      <c r="T49" s="43"/>
    </row>
    <row r="50" spans="1:20" ht="15" x14ac:dyDescent="0.25">
      <c r="A50" s="85" t="s">
        <v>174</v>
      </c>
      <c r="M50" s="49">
        <v>103448</v>
      </c>
      <c r="N50" s="49">
        <v>48396</v>
      </c>
      <c r="O50" s="49">
        <v>55052</v>
      </c>
      <c r="P50" s="43"/>
      <c r="Q50" s="43"/>
      <c r="R50" s="43"/>
      <c r="S50" s="43"/>
      <c r="T50" s="43"/>
    </row>
    <row r="51" spans="1:20" ht="15" x14ac:dyDescent="0.25">
      <c r="A51" s="85" t="s">
        <v>175</v>
      </c>
      <c r="M51" s="49">
        <v>102715</v>
      </c>
      <c r="N51" s="49">
        <v>47923</v>
      </c>
      <c r="O51" s="49">
        <v>54792</v>
      </c>
      <c r="P51" s="43"/>
      <c r="Q51" s="43"/>
      <c r="R51" s="43"/>
      <c r="S51" s="43"/>
      <c r="T51" s="43"/>
    </row>
    <row r="52" spans="1:20" ht="15" x14ac:dyDescent="0.25">
      <c r="A52" s="85" t="s">
        <v>176</v>
      </c>
      <c r="M52" s="49">
        <v>101971</v>
      </c>
      <c r="N52" s="49">
        <v>47444</v>
      </c>
      <c r="O52" s="49">
        <v>54527</v>
      </c>
      <c r="P52" s="43"/>
      <c r="Q52" s="43"/>
      <c r="R52" s="43"/>
      <c r="S52" s="43"/>
      <c r="T52" s="43"/>
    </row>
    <row r="53" spans="1:20" ht="15" x14ac:dyDescent="0.25">
      <c r="A53" s="85" t="s">
        <v>177</v>
      </c>
      <c r="M53" s="49">
        <v>101260</v>
      </c>
      <c r="N53" s="49">
        <v>46986</v>
      </c>
      <c r="O53" s="49">
        <v>54274</v>
      </c>
      <c r="P53" s="43"/>
      <c r="Q53" s="43"/>
      <c r="R53" s="43"/>
      <c r="S53" s="43"/>
      <c r="T53" s="43"/>
    </row>
    <row r="54" spans="1:20" ht="15" x14ac:dyDescent="0.25">
      <c r="A54" s="85" t="s">
        <v>178</v>
      </c>
      <c r="M54" s="49">
        <v>99728</v>
      </c>
      <c r="N54" s="49">
        <v>46141</v>
      </c>
      <c r="O54" s="49">
        <v>53587</v>
      </c>
      <c r="P54" s="43"/>
      <c r="Q54" s="43"/>
      <c r="R54" s="43"/>
      <c r="S54" s="43"/>
      <c r="T54" s="43"/>
    </row>
    <row r="55" spans="1:20" x14ac:dyDescent="0.2">
      <c r="A55" s="26" t="s">
        <v>119</v>
      </c>
      <c r="M55" s="49">
        <v>97001</v>
      </c>
      <c r="N55" s="49">
        <v>44730</v>
      </c>
      <c r="O55" s="49">
        <v>52271</v>
      </c>
      <c r="P55" s="43"/>
      <c r="Q55" s="43"/>
      <c r="R55" s="43"/>
      <c r="S55" s="43"/>
      <c r="T55" s="43"/>
    </row>
    <row r="56" spans="1:20" ht="75" x14ac:dyDescent="0.25">
      <c r="A56" s="40" t="s">
        <v>126</v>
      </c>
      <c r="M56" s="49">
        <v>93445</v>
      </c>
      <c r="N56" s="49">
        <v>42931</v>
      </c>
      <c r="O56" s="49">
        <v>50514</v>
      </c>
      <c r="P56" s="43"/>
      <c r="Q56" s="43"/>
      <c r="R56" s="43"/>
      <c r="S56" s="43"/>
      <c r="T56" s="43"/>
    </row>
    <row r="57" spans="1:20" ht="45" x14ac:dyDescent="0.25">
      <c r="A57" s="39" t="s">
        <v>120</v>
      </c>
      <c r="M57" s="49">
        <v>89853</v>
      </c>
      <c r="N57" s="49">
        <v>41126</v>
      </c>
      <c r="O57" s="49">
        <v>48727</v>
      </c>
      <c r="P57" s="43"/>
      <c r="Q57" s="43"/>
      <c r="R57" s="43"/>
      <c r="S57" s="43"/>
      <c r="T57" s="43"/>
    </row>
    <row r="58" spans="1:20" ht="30" x14ac:dyDescent="0.25">
      <c r="A58" s="39" t="s">
        <v>121</v>
      </c>
      <c r="M58" s="49">
        <v>86123</v>
      </c>
      <c r="N58" s="49">
        <v>39261</v>
      </c>
      <c r="O58" s="49">
        <v>46862</v>
      </c>
      <c r="P58" s="43"/>
      <c r="Q58" s="43"/>
      <c r="R58" s="43"/>
      <c r="S58" s="43"/>
      <c r="T58" s="43"/>
    </row>
    <row r="59" spans="1:20" ht="60" x14ac:dyDescent="0.25">
      <c r="A59" s="39" t="s">
        <v>122</v>
      </c>
      <c r="M59" s="49">
        <v>82296</v>
      </c>
      <c r="N59" s="49">
        <v>37385</v>
      </c>
      <c r="O59" s="49">
        <v>44911</v>
      </c>
      <c r="P59" s="43"/>
      <c r="Q59" s="43"/>
      <c r="R59" s="43"/>
      <c r="S59" s="43"/>
      <c r="T59" s="43"/>
    </row>
    <row r="60" spans="1:20" ht="30" x14ac:dyDescent="0.25">
      <c r="A60" s="39" t="s">
        <v>123</v>
      </c>
      <c r="M60" s="49">
        <v>78491</v>
      </c>
      <c r="N60" s="49">
        <v>35569</v>
      </c>
      <c r="O60" s="49">
        <v>42922</v>
      </c>
      <c r="P60" s="43"/>
      <c r="Q60" s="43"/>
      <c r="R60" s="43"/>
      <c r="S60" s="43"/>
      <c r="T60" s="43"/>
    </row>
    <row r="61" spans="1:20" ht="30" x14ac:dyDescent="0.25">
      <c r="A61" s="39" t="s">
        <v>124</v>
      </c>
      <c r="M61" s="49">
        <v>74708</v>
      </c>
      <c r="N61" s="49">
        <v>33799</v>
      </c>
      <c r="O61" s="49">
        <v>40909</v>
      </c>
      <c r="P61" s="43"/>
      <c r="Q61" s="43"/>
      <c r="R61" s="43"/>
      <c r="S61" s="43"/>
      <c r="T61" s="43"/>
    </row>
    <row r="62" spans="1:20" ht="45" x14ac:dyDescent="0.25">
      <c r="A62" s="39" t="s">
        <v>125</v>
      </c>
      <c r="M62" s="49">
        <v>70811</v>
      </c>
      <c r="N62" s="49">
        <v>31979</v>
      </c>
      <c r="O62" s="49">
        <v>38832</v>
      </c>
      <c r="P62" s="43"/>
      <c r="Q62" s="43"/>
      <c r="R62" s="43"/>
      <c r="S62" s="43"/>
      <c r="T62" s="43"/>
    </row>
    <row r="63" spans="1:20" x14ac:dyDescent="0.2">
      <c r="A63" s="157" t="s">
        <v>346</v>
      </c>
      <c r="M63" s="49">
        <v>66807</v>
      </c>
      <c r="N63" s="49">
        <v>30117</v>
      </c>
      <c r="O63" s="49">
        <v>36690</v>
      </c>
      <c r="P63" s="43"/>
      <c r="Q63" s="43"/>
      <c r="R63" s="43"/>
      <c r="S63" s="43"/>
      <c r="T63" s="43"/>
    </row>
    <row r="64" spans="1:20" ht="24" x14ac:dyDescent="0.2">
      <c r="A64" s="158" t="s">
        <v>347</v>
      </c>
      <c r="M64" s="49">
        <v>63071</v>
      </c>
      <c r="N64" s="49">
        <v>28387</v>
      </c>
      <c r="O64" s="49">
        <v>34684</v>
      </c>
      <c r="P64" s="43"/>
      <c r="Q64" s="43"/>
      <c r="R64" s="43"/>
      <c r="S64" s="43"/>
      <c r="T64" s="43"/>
    </row>
    <row r="65" spans="1:20" ht="24" x14ac:dyDescent="0.2">
      <c r="A65" s="158" t="s">
        <v>348</v>
      </c>
      <c r="M65" s="49">
        <v>59761</v>
      </c>
      <c r="N65" s="49">
        <v>26856</v>
      </c>
      <c r="O65" s="49">
        <v>32905</v>
      </c>
      <c r="P65" s="43"/>
      <c r="Q65" s="43"/>
      <c r="R65" s="43"/>
      <c r="S65" s="43"/>
      <c r="T65" s="43"/>
    </row>
    <row r="66" spans="1:20" ht="36" x14ac:dyDescent="0.2">
      <c r="A66" s="159" t="s">
        <v>349</v>
      </c>
      <c r="M66" s="49">
        <v>56749</v>
      </c>
      <c r="N66" s="49">
        <v>25466</v>
      </c>
      <c r="O66" s="49">
        <v>31283</v>
      </c>
      <c r="P66" s="43"/>
      <c r="Q66" s="43"/>
      <c r="R66" s="43"/>
      <c r="S66" s="43"/>
      <c r="T66" s="43"/>
    </row>
    <row r="67" spans="1:20" x14ac:dyDescent="0.2">
      <c r="M67" s="49">
        <v>53748</v>
      </c>
      <c r="N67" s="49">
        <v>24086</v>
      </c>
      <c r="O67" s="49">
        <v>29662</v>
      </c>
      <c r="P67" s="43"/>
      <c r="Q67" s="43"/>
      <c r="R67" s="43"/>
      <c r="S67" s="43"/>
      <c r="T67" s="43"/>
    </row>
    <row r="68" spans="1:20" x14ac:dyDescent="0.2">
      <c r="M68" s="49">
        <v>50833</v>
      </c>
      <c r="N68" s="49">
        <v>22745</v>
      </c>
      <c r="O68" s="49">
        <v>28088</v>
      </c>
      <c r="P68" s="43"/>
      <c r="Q68" s="43"/>
      <c r="R68" s="43"/>
      <c r="S68" s="43"/>
      <c r="T68" s="43"/>
    </row>
    <row r="69" spans="1:20" x14ac:dyDescent="0.2">
      <c r="M69" s="49">
        <v>47916</v>
      </c>
      <c r="N69" s="49">
        <v>21407</v>
      </c>
      <c r="O69" s="49">
        <v>26509</v>
      </c>
      <c r="P69" s="43"/>
      <c r="Q69" s="43"/>
      <c r="R69" s="43"/>
      <c r="S69" s="43"/>
      <c r="T69" s="43"/>
    </row>
    <row r="70" spans="1:20" x14ac:dyDescent="0.2">
      <c r="M70" s="49">
        <v>44929</v>
      </c>
      <c r="N70" s="49">
        <v>20042</v>
      </c>
      <c r="O70" s="49">
        <v>24887</v>
      </c>
      <c r="P70" s="43"/>
      <c r="Q70" s="43"/>
      <c r="R70" s="43"/>
      <c r="S70" s="43"/>
      <c r="T70" s="43"/>
    </row>
    <row r="71" spans="1:20" x14ac:dyDescent="0.2">
      <c r="M71" s="49">
        <v>41939</v>
      </c>
      <c r="N71" s="49">
        <v>18676</v>
      </c>
      <c r="O71" s="49">
        <v>23263</v>
      </c>
      <c r="P71" s="43"/>
      <c r="Q71" s="43"/>
      <c r="R71" s="43"/>
      <c r="S71" s="43"/>
      <c r="T71" s="43"/>
    </row>
    <row r="72" spans="1:20" x14ac:dyDescent="0.2">
      <c r="M72" s="49">
        <v>39086</v>
      </c>
      <c r="N72" s="49">
        <v>17369</v>
      </c>
      <c r="O72" s="49">
        <v>21717</v>
      </c>
      <c r="P72" s="43"/>
      <c r="Q72" s="43"/>
      <c r="R72" s="43"/>
      <c r="S72" s="43"/>
      <c r="T72" s="43"/>
    </row>
    <row r="73" spans="1:20" x14ac:dyDescent="0.2">
      <c r="M73" s="49">
        <v>36348</v>
      </c>
      <c r="N73" s="49">
        <v>16117</v>
      </c>
      <c r="O73" s="49">
        <v>20231</v>
      </c>
      <c r="P73" s="43"/>
      <c r="Q73" s="43"/>
      <c r="R73" s="43"/>
      <c r="S73" s="43"/>
      <c r="T73" s="43"/>
    </row>
    <row r="74" spans="1:20" x14ac:dyDescent="0.2">
      <c r="M74" s="49">
        <v>33755</v>
      </c>
      <c r="N74" s="49">
        <v>14898</v>
      </c>
      <c r="O74" s="49">
        <v>18857</v>
      </c>
      <c r="P74" s="43"/>
      <c r="Q74" s="43"/>
      <c r="R74" s="43"/>
      <c r="S74" s="43"/>
      <c r="T74" s="43"/>
    </row>
    <row r="75" spans="1:20" x14ac:dyDescent="0.2">
      <c r="M75" s="49">
        <v>31333</v>
      </c>
      <c r="N75" s="49">
        <v>13708</v>
      </c>
      <c r="O75" s="49">
        <v>17625</v>
      </c>
      <c r="P75" s="43"/>
      <c r="Q75" s="43"/>
      <c r="R75" s="43"/>
      <c r="S75" s="43"/>
      <c r="T75" s="43"/>
    </row>
    <row r="76" spans="1:20" x14ac:dyDescent="0.2">
      <c r="M76" s="49">
        <v>28832</v>
      </c>
      <c r="N76" s="49">
        <v>12440</v>
      </c>
      <c r="O76" s="49">
        <v>16392</v>
      </c>
      <c r="P76" s="43"/>
      <c r="Q76" s="43"/>
      <c r="R76" s="43"/>
      <c r="S76" s="43"/>
      <c r="T76" s="43"/>
    </row>
    <row r="77" spans="1:20" x14ac:dyDescent="0.2">
      <c r="M77" s="49">
        <v>26662</v>
      </c>
      <c r="N77" s="49">
        <v>11342</v>
      </c>
      <c r="O77" s="49">
        <v>15320</v>
      </c>
      <c r="P77" s="43"/>
      <c r="Q77" s="43"/>
      <c r="R77" s="43"/>
      <c r="S77" s="43"/>
      <c r="T77" s="43"/>
    </row>
    <row r="78" spans="1:20" x14ac:dyDescent="0.2">
      <c r="M78" s="49">
        <v>24625</v>
      </c>
      <c r="N78" s="49">
        <v>10306</v>
      </c>
      <c r="O78" s="49">
        <v>14319</v>
      </c>
      <c r="P78" s="43"/>
      <c r="Q78" s="43"/>
      <c r="R78" s="43"/>
      <c r="S78" s="43"/>
      <c r="T78" s="43"/>
    </row>
    <row r="79" spans="1:20" x14ac:dyDescent="0.2">
      <c r="M79" s="49">
        <v>22734</v>
      </c>
      <c r="N79" s="49">
        <v>9334</v>
      </c>
      <c r="O79" s="49">
        <v>13400</v>
      </c>
      <c r="P79" s="43"/>
      <c r="Q79" s="43"/>
      <c r="R79" s="43"/>
      <c r="S79" s="43"/>
      <c r="T79" s="43"/>
    </row>
    <row r="80" spans="1:20" x14ac:dyDescent="0.2">
      <c r="M80" s="49">
        <v>20994</v>
      </c>
      <c r="N80" s="49">
        <v>8432</v>
      </c>
      <c r="O80" s="49">
        <v>12562</v>
      </c>
      <c r="P80" s="43"/>
      <c r="Q80" s="43"/>
      <c r="R80" s="43"/>
      <c r="S80" s="43"/>
      <c r="T80" s="43"/>
    </row>
    <row r="81" spans="13:20" x14ac:dyDescent="0.2">
      <c r="M81" s="49">
        <v>19408</v>
      </c>
      <c r="N81" s="49">
        <v>7603</v>
      </c>
      <c r="O81" s="49">
        <v>11805</v>
      </c>
      <c r="P81" s="43"/>
      <c r="Q81" s="43"/>
      <c r="R81" s="43"/>
      <c r="S81" s="43"/>
      <c r="T81" s="43"/>
    </row>
    <row r="82" spans="13:20" x14ac:dyDescent="0.2">
      <c r="M82" s="49">
        <v>17988</v>
      </c>
      <c r="N82" s="49">
        <v>7002</v>
      </c>
      <c r="O82" s="49">
        <v>10986</v>
      </c>
      <c r="P82" s="43"/>
      <c r="Q82" s="43"/>
      <c r="R82" s="43"/>
      <c r="S82" s="43"/>
      <c r="T82" s="43"/>
    </row>
    <row r="83" spans="13:20" x14ac:dyDescent="0.2">
      <c r="M83" s="49">
        <v>16675</v>
      </c>
      <c r="N83" s="49">
        <v>6510</v>
      </c>
      <c r="O83" s="49">
        <v>10165</v>
      </c>
      <c r="P83" s="43"/>
      <c r="Q83" s="43"/>
      <c r="R83" s="43"/>
      <c r="S83" s="43"/>
      <c r="T83" s="43"/>
    </row>
    <row r="84" spans="13:20" x14ac:dyDescent="0.2">
      <c r="M84" s="49">
        <v>15472</v>
      </c>
      <c r="N84" s="49">
        <v>6134</v>
      </c>
      <c r="O84" s="49">
        <v>9338</v>
      </c>
      <c r="P84" s="43"/>
      <c r="Q84" s="43"/>
      <c r="R84" s="43"/>
      <c r="S84" s="43"/>
      <c r="T84" s="43"/>
    </row>
    <row r="85" spans="13:20" x14ac:dyDescent="0.2">
      <c r="M85" s="46">
        <v>89747</v>
      </c>
      <c r="N85" s="46">
        <v>33084</v>
      </c>
      <c r="O85" s="46">
        <v>56663</v>
      </c>
      <c r="P85" s="43"/>
      <c r="Q85" s="43"/>
      <c r="R85" s="43"/>
      <c r="S85" s="43"/>
      <c r="T85" s="43"/>
    </row>
  </sheetData>
  <mergeCells count="8">
    <mergeCell ref="Q25:T25"/>
    <mergeCell ref="Q26:T26"/>
    <mergeCell ref="Q27:Q28"/>
    <mergeCell ref="H1:K1"/>
    <mergeCell ref="L1:O1"/>
    <mergeCell ref="Q1:T1"/>
    <mergeCell ref="H2:K2"/>
    <mergeCell ref="H3:H4"/>
  </mergeCells>
  <dataValidations count="1">
    <dataValidation type="list" allowBlank="1" showInputMessage="1" showErrorMessage="1" sqref="A10">
      <formula1>$A$13:$A$41</formula1>
    </dataValidation>
  </dataValidations>
  <pageMargins left="0.75" right="0.75" top="1" bottom="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07"/>
  <sheetViews>
    <sheetView workbookViewId="0">
      <selection activeCell="C10" sqref="C10:D10"/>
    </sheetView>
  </sheetViews>
  <sheetFormatPr baseColWidth="10" defaultColWidth="9.140625" defaultRowHeight="15" x14ac:dyDescent="0.25"/>
  <cols>
    <col min="1" max="1" width="4.42578125" style="160" customWidth="1"/>
    <col min="2" max="2" width="3.28515625" style="175" bestFit="1" customWidth="1"/>
    <col min="3" max="3" width="9.140625" style="162"/>
    <col min="4" max="4" width="198.7109375" style="163" customWidth="1"/>
    <col min="5" max="5" width="9.140625" style="164"/>
    <col min="6" max="28" width="9.140625" style="160"/>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s="161"/>
    </row>
    <row r="2" spans="2:5" s="113" customFormat="1" ht="14.45" customHeight="1" x14ac:dyDescent="0.25">
      <c r="B2" s="289">
        <v>1</v>
      </c>
      <c r="C2" s="290" t="s">
        <v>350</v>
      </c>
      <c r="D2" s="290"/>
      <c r="E2" s="165"/>
    </row>
    <row r="3" spans="2:5" s="113" customFormat="1" x14ac:dyDescent="0.25">
      <c r="B3" s="289"/>
      <c r="C3" s="166">
        <v>1</v>
      </c>
      <c r="D3" s="167" t="s">
        <v>351</v>
      </c>
      <c r="E3" s="165"/>
    </row>
    <row r="4" spans="2:5" s="113" customFormat="1" x14ac:dyDescent="0.25">
      <c r="B4" s="289"/>
      <c r="C4" s="166">
        <v>2</v>
      </c>
      <c r="D4" s="167" t="s">
        <v>352</v>
      </c>
      <c r="E4" s="165"/>
    </row>
    <row r="5" spans="2:5" s="113" customFormat="1" x14ac:dyDescent="0.25">
      <c r="B5" s="289"/>
      <c r="C5" s="166">
        <v>3</v>
      </c>
      <c r="D5" s="167" t="s">
        <v>353</v>
      </c>
      <c r="E5" s="165"/>
    </row>
    <row r="6" spans="2:5" s="113" customFormat="1" ht="24" x14ac:dyDescent="0.25">
      <c r="B6" s="289"/>
      <c r="C6" s="166">
        <v>4</v>
      </c>
      <c r="D6" s="167" t="s">
        <v>354</v>
      </c>
      <c r="E6" s="165"/>
    </row>
    <row r="7" spans="2:5" s="113" customFormat="1" ht="24" x14ac:dyDescent="0.25">
      <c r="B7" s="289"/>
      <c r="C7" s="166">
        <v>5</v>
      </c>
      <c r="D7" s="167" t="s">
        <v>355</v>
      </c>
      <c r="E7" s="165"/>
    </row>
    <row r="8" spans="2:5" s="113" customFormat="1" ht="24" x14ac:dyDescent="0.25">
      <c r="B8" s="289"/>
      <c r="C8" s="166">
        <v>6</v>
      </c>
      <c r="D8" s="167" t="s">
        <v>356</v>
      </c>
      <c r="E8" s="165"/>
    </row>
    <row r="9" spans="2:5" s="113" customFormat="1" ht="24" x14ac:dyDescent="0.25">
      <c r="B9" s="289"/>
      <c r="C9" s="166">
        <v>7</v>
      </c>
      <c r="D9" s="167" t="s">
        <v>357</v>
      </c>
      <c r="E9" s="165"/>
    </row>
    <row r="10" spans="2:5" s="113" customFormat="1" x14ac:dyDescent="0.25">
      <c r="B10" s="291">
        <v>2</v>
      </c>
      <c r="C10" s="294" t="s">
        <v>358</v>
      </c>
      <c r="D10" s="295"/>
      <c r="E10" s="165"/>
    </row>
    <row r="11" spans="2:5" s="113" customFormat="1" x14ac:dyDescent="0.25">
      <c r="B11" s="292"/>
      <c r="C11" s="166">
        <v>8</v>
      </c>
      <c r="D11" s="167" t="s">
        <v>359</v>
      </c>
      <c r="E11" s="165"/>
    </row>
    <row r="12" spans="2:5" s="113" customFormat="1" ht="24" x14ac:dyDescent="0.25">
      <c r="B12" s="292"/>
      <c r="C12" s="166">
        <v>9</v>
      </c>
      <c r="D12" s="167" t="s">
        <v>360</v>
      </c>
      <c r="E12" s="165"/>
    </row>
    <row r="13" spans="2:5" s="113" customFormat="1" ht="24" x14ac:dyDescent="0.25">
      <c r="B13" s="292"/>
      <c r="C13" s="166">
        <v>10</v>
      </c>
      <c r="D13" s="167" t="s">
        <v>361</v>
      </c>
      <c r="E13" s="165"/>
    </row>
    <row r="14" spans="2:5" s="113" customFormat="1" ht="24" x14ac:dyDescent="0.25">
      <c r="B14" s="292"/>
      <c r="C14" s="166">
        <v>11</v>
      </c>
      <c r="D14" s="167" t="s">
        <v>362</v>
      </c>
      <c r="E14" s="165"/>
    </row>
    <row r="15" spans="2:5" s="113" customFormat="1" ht="36" x14ac:dyDescent="0.25">
      <c r="B15" s="292"/>
      <c r="C15" s="166">
        <v>12</v>
      </c>
      <c r="D15" s="167" t="s">
        <v>363</v>
      </c>
      <c r="E15" s="165"/>
    </row>
    <row r="16" spans="2:5" s="113" customFormat="1" ht="24" x14ac:dyDescent="0.25">
      <c r="B16" s="292"/>
      <c r="C16" s="166">
        <v>13</v>
      </c>
      <c r="D16" s="167" t="s">
        <v>364</v>
      </c>
      <c r="E16" s="165"/>
    </row>
    <row r="17" spans="2:5" s="113" customFormat="1" ht="24" x14ac:dyDescent="0.25">
      <c r="B17" s="292"/>
      <c r="C17" s="166">
        <v>14</v>
      </c>
      <c r="D17" s="167" t="s">
        <v>365</v>
      </c>
      <c r="E17" s="165"/>
    </row>
    <row r="18" spans="2:5" s="113" customFormat="1" ht="24" x14ac:dyDescent="0.25">
      <c r="B18" s="293"/>
      <c r="C18" s="166">
        <v>15</v>
      </c>
      <c r="D18" s="167" t="s">
        <v>366</v>
      </c>
      <c r="E18" s="165"/>
    </row>
    <row r="19" spans="2:5" s="113" customFormat="1" x14ac:dyDescent="0.25">
      <c r="B19" s="291">
        <v>3</v>
      </c>
      <c r="C19" s="296" t="s">
        <v>367</v>
      </c>
      <c r="D19" s="296"/>
      <c r="E19" s="165"/>
    </row>
    <row r="20" spans="2:5" s="113" customFormat="1" x14ac:dyDescent="0.25">
      <c r="B20" s="292"/>
      <c r="C20" s="166">
        <v>16</v>
      </c>
      <c r="D20" s="167" t="s">
        <v>368</v>
      </c>
      <c r="E20" s="165"/>
    </row>
    <row r="21" spans="2:5" s="113" customFormat="1" ht="24" x14ac:dyDescent="0.25">
      <c r="B21" s="292"/>
      <c r="C21" s="166">
        <v>17</v>
      </c>
      <c r="D21" s="167" t="s">
        <v>369</v>
      </c>
      <c r="E21" s="165"/>
    </row>
    <row r="22" spans="2:5" s="113" customFormat="1" x14ac:dyDescent="0.25">
      <c r="B22" s="292"/>
      <c r="C22" s="166">
        <v>18</v>
      </c>
      <c r="D22" s="167" t="s">
        <v>370</v>
      </c>
      <c r="E22" s="165"/>
    </row>
    <row r="23" spans="2:5" s="113" customFormat="1" x14ac:dyDescent="0.25">
      <c r="B23" s="292"/>
      <c r="C23" s="166">
        <v>19</v>
      </c>
      <c r="D23" s="167" t="s">
        <v>371</v>
      </c>
      <c r="E23" s="165"/>
    </row>
    <row r="24" spans="2:5" s="113" customFormat="1" x14ac:dyDescent="0.25">
      <c r="B24" s="292"/>
      <c r="C24" s="166">
        <v>20</v>
      </c>
      <c r="D24" s="167" t="s">
        <v>372</v>
      </c>
      <c r="E24" s="165"/>
    </row>
    <row r="25" spans="2:5" s="113" customFormat="1" x14ac:dyDescent="0.25">
      <c r="B25" s="292"/>
      <c r="C25" s="168">
        <v>21</v>
      </c>
      <c r="D25" s="169" t="s">
        <v>373</v>
      </c>
      <c r="E25" s="165"/>
    </row>
    <row r="26" spans="2:5" s="113" customFormat="1" x14ac:dyDescent="0.25">
      <c r="B26" s="292"/>
      <c r="C26" s="166">
        <v>22</v>
      </c>
      <c r="D26" s="167" t="s">
        <v>374</v>
      </c>
      <c r="E26" s="165"/>
    </row>
    <row r="27" spans="2:5" s="113" customFormat="1" x14ac:dyDescent="0.25">
      <c r="B27" s="292"/>
      <c r="C27" s="166">
        <v>23</v>
      </c>
      <c r="D27" s="167" t="s">
        <v>375</v>
      </c>
      <c r="E27" s="165"/>
    </row>
    <row r="28" spans="2:5" s="113" customFormat="1" x14ac:dyDescent="0.25">
      <c r="B28" s="292"/>
      <c r="C28" s="166">
        <v>24</v>
      </c>
      <c r="D28" s="167" t="s">
        <v>376</v>
      </c>
      <c r="E28" s="165"/>
    </row>
    <row r="29" spans="2:5" s="113" customFormat="1" x14ac:dyDescent="0.25">
      <c r="B29" s="292"/>
      <c r="C29" s="166">
        <v>25</v>
      </c>
      <c r="D29" s="167" t="s">
        <v>377</v>
      </c>
      <c r="E29" s="165"/>
    </row>
    <row r="30" spans="2:5" s="113" customFormat="1" ht="36" x14ac:dyDescent="0.25">
      <c r="B30" s="292"/>
      <c r="C30" s="166">
        <v>26</v>
      </c>
      <c r="D30" s="167" t="s">
        <v>378</v>
      </c>
      <c r="E30" s="165"/>
    </row>
    <row r="31" spans="2:5" s="113" customFormat="1" ht="24" x14ac:dyDescent="0.25">
      <c r="B31" s="292"/>
      <c r="C31" s="166">
        <v>27</v>
      </c>
      <c r="D31" s="167" t="s">
        <v>379</v>
      </c>
      <c r="E31" s="165"/>
    </row>
    <row r="32" spans="2:5" s="113" customFormat="1" x14ac:dyDescent="0.25">
      <c r="B32" s="293"/>
      <c r="C32" s="166">
        <v>28</v>
      </c>
      <c r="D32" s="167" t="s">
        <v>380</v>
      </c>
      <c r="E32" s="165"/>
    </row>
    <row r="33" spans="2:5" s="113" customFormat="1" x14ac:dyDescent="0.25">
      <c r="B33" s="291">
        <v>4</v>
      </c>
      <c r="C33" s="297" t="s">
        <v>381</v>
      </c>
      <c r="D33" s="298"/>
      <c r="E33" s="165"/>
    </row>
    <row r="34" spans="2:5" s="113" customFormat="1" x14ac:dyDescent="0.25">
      <c r="B34" s="292"/>
      <c r="C34" s="166">
        <v>29</v>
      </c>
      <c r="D34" s="167" t="s">
        <v>382</v>
      </c>
      <c r="E34" s="165"/>
    </row>
    <row r="35" spans="2:5" s="113" customFormat="1" x14ac:dyDescent="0.25">
      <c r="B35" s="292"/>
      <c r="C35" s="166">
        <v>30</v>
      </c>
      <c r="D35" s="167" t="s">
        <v>383</v>
      </c>
      <c r="E35" s="165"/>
    </row>
    <row r="36" spans="2:5" s="113" customFormat="1" x14ac:dyDescent="0.25">
      <c r="B36" s="292"/>
      <c r="C36" s="166">
        <v>31</v>
      </c>
      <c r="D36" s="167" t="s">
        <v>384</v>
      </c>
      <c r="E36" s="165"/>
    </row>
    <row r="37" spans="2:5" s="113" customFormat="1" x14ac:dyDescent="0.25">
      <c r="B37" s="292"/>
      <c r="C37" s="166">
        <v>32</v>
      </c>
      <c r="D37" s="167" t="s">
        <v>385</v>
      </c>
      <c r="E37" s="165"/>
    </row>
    <row r="38" spans="2:5" s="113" customFormat="1" ht="24" x14ac:dyDescent="0.25">
      <c r="B38" s="292"/>
      <c r="C38" s="166">
        <v>33</v>
      </c>
      <c r="D38" s="167" t="s">
        <v>386</v>
      </c>
      <c r="E38" s="165"/>
    </row>
    <row r="39" spans="2:5" s="113" customFormat="1" x14ac:dyDescent="0.25">
      <c r="B39" s="292"/>
      <c r="C39" s="166">
        <v>34</v>
      </c>
      <c r="D39" s="167" t="s">
        <v>387</v>
      </c>
      <c r="E39" s="165"/>
    </row>
    <row r="40" spans="2:5" s="113" customFormat="1" ht="36" x14ac:dyDescent="0.25">
      <c r="B40" s="292"/>
      <c r="C40" s="166">
        <v>35</v>
      </c>
      <c r="D40" s="167" t="s">
        <v>388</v>
      </c>
      <c r="E40" s="165"/>
    </row>
    <row r="41" spans="2:5" s="113" customFormat="1" ht="24" x14ac:dyDescent="0.25">
      <c r="B41" s="292"/>
      <c r="C41" s="166">
        <v>36</v>
      </c>
      <c r="D41" s="167" t="s">
        <v>389</v>
      </c>
      <c r="E41" s="165"/>
    </row>
    <row r="42" spans="2:5" s="113" customFormat="1" ht="36" x14ac:dyDescent="0.25">
      <c r="B42" s="292"/>
      <c r="C42" s="166">
        <v>37</v>
      </c>
      <c r="D42" s="167" t="s">
        <v>390</v>
      </c>
      <c r="E42" s="165"/>
    </row>
    <row r="43" spans="2:5" s="113" customFormat="1" ht="24" x14ac:dyDescent="0.25">
      <c r="B43" s="293"/>
      <c r="C43" s="166">
        <v>38</v>
      </c>
      <c r="D43" s="167" t="s">
        <v>391</v>
      </c>
      <c r="E43" s="165"/>
    </row>
    <row r="44" spans="2:5" s="113" customFormat="1" x14ac:dyDescent="0.25">
      <c r="B44" s="291">
        <v>5</v>
      </c>
      <c r="C44" s="296" t="s">
        <v>392</v>
      </c>
      <c r="D44" s="296"/>
      <c r="E44" s="165"/>
    </row>
    <row r="45" spans="2:5" s="113" customFormat="1" x14ac:dyDescent="0.25">
      <c r="B45" s="292"/>
      <c r="C45" s="166">
        <v>39</v>
      </c>
      <c r="D45" s="167" t="s">
        <v>393</v>
      </c>
      <c r="E45" s="165"/>
    </row>
    <row r="46" spans="2:5" s="113" customFormat="1" x14ac:dyDescent="0.25">
      <c r="B46" s="292"/>
      <c r="C46" s="166">
        <v>40</v>
      </c>
      <c r="D46" s="167" t="s">
        <v>394</v>
      </c>
      <c r="E46" s="165"/>
    </row>
    <row r="47" spans="2:5" s="113" customFormat="1" x14ac:dyDescent="0.25">
      <c r="B47" s="292"/>
      <c r="C47" s="166">
        <v>41</v>
      </c>
      <c r="D47" s="167" t="s">
        <v>395</v>
      </c>
      <c r="E47" s="165"/>
    </row>
    <row r="48" spans="2:5" s="113" customFormat="1" ht="24" x14ac:dyDescent="0.25">
      <c r="B48" s="292"/>
      <c r="C48" s="166">
        <v>42</v>
      </c>
      <c r="D48" s="167" t="s">
        <v>396</v>
      </c>
      <c r="E48" s="165"/>
    </row>
    <row r="49" spans="2:5" s="113" customFormat="1" x14ac:dyDescent="0.25">
      <c r="B49" s="292"/>
      <c r="C49" s="166">
        <v>43</v>
      </c>
      <c r="D49" s="167" t="s">
        <v>397</v>
      </c>
      <c r="E49" s="165"/>
    </row>
    <row r="50" spans="2:5" s="113" customFormat="1" ht="24" x14ac:dyDescent="0.25">
      <c r="B50" s="292"/>
      <c r="C50" s="166">
        <v>44</v>
      </c>
      <c r="D50" s="167" t="s">
        <v>398</v>
      </c>
      <c r="E50" s="165"/>
    </row>
    <row r="51" spans="2:5" s="113" customFormat="1" ht="24" x14ac:dyDescent="0.25">
      <c r="B51" s="292"/>
      <c r="C51" s="166">
        <v>45</v>
      </c>
      <c r="D51" s="167" t="s">
        <v>399</v>
      </c>
      <c r="E51" s="165"/>
    </row>
    <row r="52" spans="2:5" s="113" customFormat="1" x14ac:dyDescent="0.25">
      <c r="B52" s="292"/>
      <c r="C52" s="166">
        <v>46</v>
      </c>
      <c r="D52" s="167" t="s">
        <v>400</v>
      </c>
      <c r="E52" s="165"/>
    </row>
    <row r="53" spans="2:5" s="113" customFormat="1" x14ac:dyDescent="0.25">
      <c r="B53" s="293"/>
      <c r="C53" s="166">
        <v>47</v>
      </c>
      <c r="D53" s="167" t="s">
        <v>401</v>
      </c>
      <c r="E53" s="165"/>
    </row>
    <row r="54" spans="2:5" s="113" customFormat="1" x14ac:dyDescent="0.25">
      <c r="B54" s="291">
        <v>6</v>
      </c>
      <c r="C54" s="290" t="s">
        <v>402</v>
      </c>
      <c r="D54" s="290"/>
      <c r="E54" s="165"/>
    </row>
    <row r="55" spans="2:5" s="113" customFormat="1" x14ac:dyDescent="0.25">
      <c r="B55" s="292"/>
      <c r="C55" s="166">
        <v>48</v>
      </c>
      <c r="D55" s="167" t="s">
        <v>403</v>
      </c>
      <c r="E55" s="165"/>
    </row>
    <row r="56" spans="2:5" s="113" customFormat="1" ht="24" x14ac:dyDescent="0.25">
      <c r="B56" s="292"/>
      <c r="C56" s="166">
        <v>49</v>
      </c>
      <c r="D56" s="167" t="s">
        <v>404</v>
      </c>
      <c r="E56" s="165"/>
    </row>
    <row r="57" spans="2:5" s="113" customFormat="1" ht="24" x14ac:dyDescent="0.25">
      <c r="B57" s="292"/>
      <c r="C57" s="166">
        <v>50</v>
      </c>
      <c r="D57" s="167" t="s">
        <v>405</v>
      </c>
      <c r="E57" s="165"/>
    </row>
    <row r="58" spans="2:5" s="113" customFormat="1" ht="24" x14ac:dyDescent="0.25">
      <c r="B58" s="292"/>
      <c r="C58" s="166">
        <v>51</v>
      </c>
      <c r="D58" s="167" t="s">
        <v>406</v>
      </c>
      <c r="E58" s="165"/>
    </row>
    <row r="59" spans="2:5" s="113" customFormat="1" x14ac:dyDescent="0.25">
      <c r="B59" s="292"/>
      <c r="C59" s="166">
        <v>52</v>
      </c>
      <c r="D59" s="167" t="s">
        <v>407</v>
      </c>
      <c r="E59" s="165"/>
    </row>
    <row r="60" spans="2:5" s="113" customFormat="1" x14ac:dyDescent="0.25">
      <c r="B60" s="292"/>
      <c r="C60" s="166">
        <v>53</v>
      </c>
      <c r="D60" s="167" t="s">
        <v>408</v>
      </c>
      <c r="E60" s="165"/>
    </row>
    <row r="61" spans="2:5" s="113" customFormat="1" ht="24" x14ac:dyDescent="0.25">
      <c r="B61" s="292"/>
      <c r="C61" s="166">
        <v>54</v>
      </c>
      <c r="D61" s="167" t="s">
        <v>409</v>
      </c>
      <c r="E61" s="165"/>
    </row>
    <row r="62" spans="2:5" s="113" customFormat="1" x14ac:dyDescent="0.25">
      <c r="B62" s="293"/>
      <c r="C62" s="166">
        <v>55</v>
      </c>
      <c r="D62" s="167" t="s">
        <v>410</v>
      </c>
      <c r="E62" s="165"/>
    </row>
    <row r="63" spans="2:5" s="113" customFormat="1" x14ac:dyDescent="0.25">
      <c r="B63" s="291">
        <v>7</v>
      </c>
      <c r="C63" s="299" t="s">
        <v>411</v>
      </c>
      <c r="D63" s="300"/>
      <c r="E63" s="165"/>
    </row>
    <row r="64" spans="2:5" s="113" customFormat="1" x14ac:dyDescent="0.25">
      <c r="B64" s="292"/>
      <c r="C64" s="166">
        <v>56</v>
      </c>
      <c r="D64" s="167" t="s">
        <v>412</v>
      </c>
      <c r="E64" s="165"/>
    </row>
    <row r="65" spans="2:5" s="113" customFormat="1" x14ac:dyDescent="0.25">
      <c r="B65" s="292"/>
      <c r="C65" s="166">
        <v>57</v>
      </c>
      <c r="D65" s="167" t="s">
        <v>413</v>
      </c>
      <c r="E65" s="165"/>
    </row>
    <row r="66" spans="2:5" s="113" customFormat="1" x14ac:dyDescent="0.25">
      <c r="B66" s="292"/>
      <c r="C66" s="166">
        <v>58</v>
      </c>
      <c r="D66" s="167" t="s">
        <v>414</v>
      </c>
      <c r="E66" s="165"/>
    </row>
    <row r="67" spans="2:5" s="113" customFormat="1" ht="24" x14ac:dyDescent="0.25">
      <c r="B67" s="292"/>
      <c r="C67" s="166">
        <v>59</v>
      </c>
      <c r="D67" s="167" t="s">
        <v>415</v>
      </c>
      <c r="E67" s="165"/>
    </row>
    <row r="68" spans="2:5" s="113" customFormat="1" ht="24" x14ac:dyDescent="0.25">
      <c r="B68" s="293"/>
      <c r="C68" s="166">
        <v>60</v>
      </c>
      <c r="D68" s="167" t="s">
        <v>416</v>
      </c>
      <c r="E68" s="165"/>
    </row>
    <row r="69" spans="2:5" s="113" customFormat="1" x14ac:dyDescent="0.25">
      <c r="B69" s="291">
        <v>8</v>
      </c>
      <c r="C69" s="301" t="s">
        <v>417</v>
      </c>
      <c r="D69" s="302"/>
      <c r="E69" s="165"/>
    </row>
    <row r="70" spans="2:5" s="113" customFormat="1" x14ac:dyDescent="0.25">
      <c r="B70" s="292"/>
      <c r="C70" s="166">
        <v>61</v>
      </c>
      <c r="D70" s="167" t="s">
        <v>418</v>
      </c>
      <c r="E70" s="165"/>
    </row>
    <row r="71" spans="2:5" s="113" customFormat="1" x14ac:dyDescent="0.25">
      <c r="B71" s="292"/>
      <c r="C71" s="166">
        <v>62</v>
      </c>
      <c r="D71" s="167" t="s">
        <v>419</v>
      </c>
      <c r="E71" s="165"/>
    </row>
    <row r="72" spans="2:5" s="113" customFormat="1" ht="24" x14ac:dyDescent="0.25">
      <c r="B72" s="292"/>
      <c r="C72" s="166">
        <v>63</v>
      </c>
      <c r="D72" s="167" t="s">
        <v>420</v>
      </c>
      <c r="E72" s="165"/>
    </row>
    <row r="73" spans="2:5" s="113" customFormat="1" ht="24" x14ac:dyDescent="0.25">
      <c r="B73" s="292"/>
      <c r="C73" s="166">
        <v>64</v>
      </c>
      <c r="D73" s="167" t="s">
        <v>421</v>
      </c>
      <c r="E73" s="165"/>
    </row>
    <row r="74" spans="2:5" s="113" customFormat="1" x14ac:dyDescent="0.25">
      <c r="B74" s="292"/>
      <c r="C74" s="166">
        <v>65</v>
      </c>
      <c r="D74" s="167" t="s">
        <v>422</v>
      </c>
      <c r="E74" s="165"/>
    </row>
    <row r="75" spans="2:5" s="113" customFormat="1" x14ac:dyDescent="0.25">
      <c r="B75" s="292"/>
      <c r="C75" s="166">
        <v>66</v>
      </c>
      <c r="D75" s="167" t="s">
        <v>423</v>
      </c>
      <c r="E75" s="165"/>
    </row>
    <row r="76" spans="2:5" s="113" customFormat="1" ht="24" x14ac:dyDescent="0.25">
      <c r="B76" s="292"/>
      <c r="C76" s="166">
        <v>67</v>
      </c>
      <c r="D76" s="167" t="s">
        <v>424</v>
      </c>
      <c r="E76" s="165"/>
    </row>
    <row r="77" spans="2:5" s="113" customFormat="1" x14ac:dyDescent="0.25">
      <c r="B77" s="292"/>
      <c r="C77" s="166">
        <v>68</v>
      </c>
      <c r="D77" s="167" t="s">
        <v>425</v>
      </c>
      <c r="E77" s="165"/>
    </row>
    <row r="78" spans="2:5" s="113" customFormat="1" x14ac:dyDescent="0.25">
      <c r="B78" s="292"/>
      <c r="C78" s="166">
        <v>69</v>
      </c>
      <c r="D78" s="167" t="s">
        <v>426</v>
      </c>
      <c r="E78" s="165"/>
    </row>
    <row r="79" spans="2:5" s="113" customFormat="1" x14ac:dyDescent="0.25">
      <c r="B79" s="292"/>
      <c r="C79" s="166">
        <v>70</v>
      </c>
      <c r="D79" s="167" t="s">
        <v>427</v>
      </c>
      <c r="E79" s="165"/>
    </row>
    <row r="80" spans="2:5" s="113" customFormat="1" ht="24" x14ac:dyDescent="0.25">
      <c r="B80" s="292"/>
      <c r="C80" s="166">
        <v>71</v>
      </c>
      <c r="D80" s="167" t="s">
        <v>428</v>
      </c>
      <c r="E80" s="165"/>
    </row>
    <row r="81" spans="2:5" s="113" customFormat="1" x14ac:dyDescent="0.25">
      <c r="B81" s="293"/>
      <c r="C81" s="166">
        <v>72</v>
      </c>
      <c r="D81" s="167" t="s">
        <v>429</v>
      </c>
      <c r="E81" s="165"/>
    </row>
    <row r="82" spans="2:5" s="113" customFormat="1" x14ac:dyDescent="0.25">
      <c r="B82" s="291">
        <v>9</v>
      </c>
      <c r="C82" s="303" t="s">
        <v>430</v>
      </c>
      <c r="D82" s="303"/>
      <c r="E82" s="165"/>
    </row>
    <row r="83" spans="2:5" s="113" customFormat="1" ht="24" x14ac:dyDescent="0.25">
      <c r="B83" s="292"/>
      <c r="C83" s="166">
        <v>73</v>
      </c>
      <c r="D83" s="167" t="s">
        <v>431</v>
      </c>
      <c r="E83" s="165"/>
    </row>
    <row r="84" spans="2:5" s="113" customFormat="1" ht="24" x14ac:dyDescent="0.25">
      <c r="B84" s="292"/>
      <c r="C84" s="166">
        <v>74</v>
      </c>
      <c r="D84" s="167" t="s">
        <v>432</v>
      </c>
      <c r="E84" s="165"/>
    </row>
    <row r="85" spans="2:5" s="113" customFormat="1" ht="24" x14ac:dyDescent="0.25">
      <c r="B85" s="292"/>
      <c r="C85" s="166">
        <v>75</v>
      </c>
      <c r="D85" s="167" t="s">
        <v>433</v>
      </c>
      <c r="E85" s="165"/>
    </row>
    <row r="86" spans="2:5" s="113" customFormat="1" ht="24" x14ac:dyDescent="0.25">
      <c r="B86" s="292"/>
      <c r="C86" s="166">
        <v>76</v>
      </c>
      <c r="D86" s="167" t="s">
        <v>434</v>
      </c>
      <c r="E86" s="165"/>
    </row>
    <row r="87" spans="2:5" s="113" customFormat="1" ht="24" x14ac:dyDescent="0.25">
      <c r="B87" s="292"/>
      <c r="C87" s="166">
        <v>77</v>
      </c>
      <c r="D87" s="167" t="s">
        <v>435</v>
      </c>
      <c r="E87" s="165"/>
    </row>
    <row r="88" spans="2:5" s="113" customFormat="1" ht="24" x14ac:dyDescent="0.25">
      <c r="B88" s="292"/>
      <c r="C88" s="166">
        <v>78</v>
      </c>
      <c r="D88" s="167" t="s">
        <v>436</v>
      </c>
      <c r="E88" s="165"/>
    </row>
    <row r="89" spans="2:5" s="113" customFormat="1" ht="24" x14ac:dyDescent="0.25">
      <c r="B89" s="292"/>
      <c r="C89" s="166">
        <v>79</v>
      </c>
      <c r="D89" s="167" t="s">
        <v>437</v>
      </c>
      <c r="E89" s="165"/>
    </row>
    <row r="90" spans="2:5" s="113" customFormat="1" x14ac:dyDescent="0.25">
      <c r="B90" s="293"/>
      <c r="C90" s="166">
        <v>80</v>
      </c>
      <c r="D90" s="167" t="s">
        <v>438</v>
      </c>
      <c r="E90" s="165"/>
    </row>
    <row r="91" spans="2:5" s="113" customFormat="1" x14ac:dyDescent="0.25">
      <c r="B91" s="291">
        <v>10</v>
      </c>
      <c r="C91" s="301" t="s">
        <v>439</v>
      </c>
      <c r="D91" s="302"/>
      <c r="E91" s="165"/>
    </row>
    <row r="92" spans="2:5" s="113" customFormat="1" x14ac:dyDescent="0.25">
      <c r="B92" s="292"/>
      <c r="C92" s="166">
        <v>81</v>
      </c>
      <c r="D92" s="167" t="s">
        <v>440</v>
      </c>
      <c r="E92" s="165"/>
    </row>
    <row r="93" spans="2:5" s="113" customFormat="1" x14ac:dyDescent="0.25">
      <c r="B93" s="292"/>
      <c r="C93" s="166">
        <v>82</v>
      </c>
      <c r="D93" s="167" t="s">
        <v>441</v>
      </c>
      <c r="E93" s="165"/>
    </row>
    <row r="94" spans="2:5" s="113" customFormat="1" x14ac:dyDescent="0.25">
      <c r="B94" s="292"/>
      <c r="C94" s="166">
        <v>83</v>
      </c>
      <c r="D94" s="167" t="s">
        <v>442</v>
      </c>
      <c r="E94" s="165"/>
    </row>
    <row r="95" spans="2:5" s="113" customFormat="1" x14ac:dyDescent="0.25">
      <c r="B95" s="292"/>
      <c r="C95" s="166">
        <v>84</v>
      </c>
      <c r="D95" s="167" t="s">
        <v>443</v>
      </c>
      <c r="E95" s="165"/>
    </row>
    <row r="96" spans="2:5" s="113" customFormat="1" x14ac:dyDescent="0.25">
      <c r="B96" s="292"/>
      <c r="C96" s="166">
        <v>85</v>
      </c>
      <c r="D96" s="167" t="s">
        <v>444</v>
      </c>
      <c r="E96" s="165"/>
    </row>
    <row r="97" spans="2:5" s="113" customFormat="1" x14ac:dyDescent="0.25">
      <c r="B97" s="292"/>
      <c r="C97" s="166">
        <v>86</v>
      </c>
      <c r="D97" s="167" t="s">
        <v>445</v>
      </c>
      <c r="E97" s="165"/>
    </row>
    <row r="98" spans="2:5" s="113" customFormat="1" x14ac:dyDescent="0.25">
      <c r="B98" s="292"/>
      <c r="C98" s="166">
        <v>87</v>
      </c>
      <c r="D98" s="167" t="s">
        <v>446</v>
      </c>
      <c r="E98" s="165"/>
    </row>
    <row r="99" spans="2:5" s="113" customFormat="1" x14ac:dyDescent="0.25">
      <c r="B99" s="292"/>
      <c r="C99" s="166">
        <v>88</v>
      </c>
      <c r="D99" s="167" t="s">
        <v>447</v>
      </c>
      <c r="E99" s="165"/>
    </row>
    <row r="100" spans="2:5" s="113" customFormat="1" ht="24" x14ac:dyDescent="0.25">
      <c r="B100" s="292"/>
      <c r="C100" s="166">
        <v>89</v>
      </c>
      <c r="D100" s="167" t="s">
        <v>448</v>
      </c>
      <c r="E100" s="165"/>
    </row>
    <row r="101" spans="2:5" s="113" customFormat="1" x14ac:dyDescent="0.25">
      <c r="B101" s="293"/>
      <c r="C101" s="166">
        <v>90</v>
      </c>
      <c r="D101" s="167" t="s">
        <v>449</v>
      </c>
      <c r="E101" s="165"/>
    </row>
    <row r="102" spans="2:5" s="113" customFormat="1" x14ac:dyDescent="0.25">
      <c r="B102" s="291">
        <v>11</v>
      </c>
      <c r="C102" s="303" t="s">
        <v>450</v>
      </c>
      <c r="D102" s="303"/>
      <c r="E102" s="165"/>
    </row>
    <row r="103" spans="2:5" s="113" customFormat="1" x14ac:dyDescent="0.25">
      <c r="B103" s="292"/>
      <c r="C103" s="168">
        <v>91</v>
      </c>
      <c r="D103" s="169" t="s">
        <v>451</v>
      </c>
      <c r="E103" s="165"/>
    </row>
    <row r="104" spans="2:5" s="113" customFormat="1" ht="24" x14ac:dyDescent="0.25">
      <c r="B104" s="292"/>
      <c r="C104" s="168">
        <v>92</v>
      </c>
      <c r="D104" s="169" t="s">
        <v>452</v>
      </c>
      <c r="E104" s="165"/>
    </row>
    <row r="105" spans="2:5" s="113" customFormat="1" x14ac:dyDescent="0.25">
      <c r="B105" s="292"/>
      <c r="C105" s="166">
        <v>93</v>
      </c>
      <c r="D105" s="167" t="s">
        <v>453</v>
      </c>
      <c r="E105" s="165"/>
    </row>
    <row r="106" spans="2:5" s="113" customFormat="1" x14ac:dyDescent="0.25">
      <c r="B106" s="292"/>
      <c r="C106" s="166">
        <v>94</v>
      </c>
      <c r="D106" s="167" t="s">
        <v>454</v>
      </c>
      <c r="E106" s="165"/>
    </row>
    <row r="107" spans="2:5" s="113" customFormat="1" ht="24" x14ac:dyDescent="0.25">
      <c r="B107" s="292"/>
      <c r="C107" s="166">
        <v>95</v>
      </c>
      <c r="D107" s="167" t="s">
        <v>455</v>
      </c>
      <c r="E107" s="165"/>
    </row>
    <row r="108" spans="2:5" s="113" customFormat="1" x14ac:dyDescent="0.25">
      <c r="B108" s="292"/>
      <c r="C108" s="166">
        <v>96</v>
      </c>
      <c r="D108" s="167" t="s">
        <v>456</v>
      </c>
      <c r="E108" s="165"/>
    </row>
    <row r="109" spans="2:5" s="113" customFormat="1" x14ac:dyDescent="0.25">
      <c r="B109" s="292"/>
      <c r="C109" s="166">
        <v>97</v>
      </c>
      <c r="D109" s="167" t="s">
        <v>457</v>
      </c>
      <c r="E109" s="165"/>
    </row>
    <row r="110" spans="2:5" s="113" customFormat="1" x14ac:dyDescent="0.25">
      <c r="B110" s="292"/>
      <c r="C110" s="166">
        <v>98</v>
      </c>
      <c r="D110" s="167" t="s">
        <v>458</v>
      </c>
      <c r="E110" s="165"/>
    </row>
    <row r="111" spans="2:5" s="113" customFormat="1" ht="36" x14ac:dyDescent="0.25">
      <c r="B111" s="292"/>
      <c r="C111" s="166">
        <v>99</v>
      </c>
      <c r="D111" s="167" t="s">
        <v>459</v>
      </c>
      <c r="E111" s="165"/>
    </row>
    <row r="112" spans="2:5" s="113" customFormat="1" x14ac:dyDescent="0.25">
      <c r="B112" s="293"/>
      <c r="C112" s="166">
        <v>100</v>
      </c>
      <c r="D112" s="167" t="s">
        <v>460</v>
      </c>
      <c r="E112" s="165"/>
    </row>
    <row r="113" spans="2:5" s="113" customFormat="1" x14ac:dyDescent="0.25">
      <c r="B113" s="291">
        <v>12</v>
      </c>
      <c r="C113" s="303" t="s">
        <v>461</v>
      </c>
      <c r="D113" s="303"/>
      <c r="E113" s="165"/>
    </row>
    <row r="114" spans="2:5" s="113" customFormat="1" ht="24" x14ac:dyDescent="0.25">
      <c r="B114" s="292"/>
      <c r="C114" s="166">
        <v>101</v>
      </c>
      <c r="D114" s="167" t="s">
        <v>462</v>
      </c>
      <c r="E114" s="165"/>
    </row>
    <row r="115" spans="2:5" s="113" customFormat="1" x14ac:dyDescent="0.25">
      <c r="B115" s="292"/>
      <c r="C115" s="166">
        <v>102</v>
      </c>
      <c r="D115" s="167" t="s">
        <v>463</v>
      </c>
      <c r="E115" s="165"/>
    </row>
    <row r="116" spans="2:5" s="113" customFormat="1" ht="24" x14ac:dyDescent="0.25">
      <c r="B116" s="292"/>
      <c r="C116" s="166">
        <v>103</v>
      </c>
      <c r="D116" s="167" t="s">
        <v>464</v>
      </c>
      <c r="E116" s="165"/>
    </row>
    <row r="117" spans="2:5" s="113" customFormat="1" ht="24" x14ac:dyDescent="0.25">
      <c r="B117" s="292"/>
      <c r="C117" s="166">
        <v>104</v>
      </c>
      <c r="D117" s="167" t="s">
        <v>465</v>
      </c>
      <c r="E117" s="165"/>
    </row>
    <row r="118" spans="2:5" s="113" customFormat="1" x14ac:dyDescent="0.25">
      <c r="B118" s="292"/>
      <c r="C118" s="166">
        <v>105</v>
      </c>
      <c r="D118" s="167" t="s">
        <v>466</v>
      </c>
      <c r="E118" s="165"/>
    </row>
    <row r="119" spans="2:5" s="113" customFormat="1" x14ac:dyDescent="0.25">
      <c r="B119" s="292"/>
      <c r="C119" s="166">
        <v>106</v>
      </c>
      <c r="D119" s="167" t="s">
        <v>467</v>
      </c>
      <c r="E119" s="165"/>
    </row>
    <row r="120" spans="2:5" s="113" customFormat="1" x14ac:dyDescent="0.25">
      <c r="B120" s="292"/>
      <c r="C120" s="166">
        <v>107</v>
      </c>
      <c r="D120" s="167" t="s">
        <v>468</v>
      </c>
      <c r="E120" s="165"/>
    </row>
    <row r="121" spans="2:5" s="113" customFormat="1" x14ac:dyDescent="0.25">
      <c r="B121" s="292"/>
      <c r="C121" s="166">
        <v>108</v>
      </c>
      <c r="D121" s="167" t="s">
        <v>469</v>
      </c>
      <c r="E121" s="165"/>
    </row>
    <row r="122" spans="2:5" s="113" customFormat="1" x14ac:dyDescent="0.25">
      <c r="B122" s="292"/>
      <c r="C122" s="166">
        <v>109</v>
      </c>
      <c r="D122" s="167" t="s">
        <v>470</v>
      </c>
      <c r="E122" s="165"/>
    </row>
    <row r="123" spans="2:5" s="113" customFormat="1" x14ac:dyDescent="0.25">
      <c r="B123" s="292"/>
      <c r="C123" s="166">
        <v>110</v>
      </c>
      <c r="D123" s="167" t="s">
        <v>471</v>
      </c>
      <c r="E123" s="165"/>
    </row>
    <row r="124" spans="2:5" s="113" customFormat="1" ht="36" x14ac:dyDescent="0.25">
      <c r="B124" s="293"/>
      <c r="C124" s="166">
        <v>111</v>
      </c>
      <c r="D124" s="167" t="s">
        <v>472</v>
      </c>
      <c r="E124" s="165"/>
    </row>
    <row r="125" spans="2:5" s="113" customFormat="1" x14ac:dyDescent="0.25">
      <c r="B125" s="291">
        <v>13</v>
      </c>
      <c r="C125" s="303" t="s">
        <v>473</v>
      </c>
      <c r="D125" s="303"/>
      <c r="E125" s="165"/>
    </row>
    <row r="126" spans="2:5" s="113" customFormat="1" x14ac:dyDescent="0.25">
      <c r="B126" s="292"/>
      <c r="C126" s="166">
        <v>112</v>
      </c>
      <c r="D126" s="167" t="s">
        <v>474</v>
      </c>
      <c r="E126" s="165"/>
    </row>
    <row r="127" spans="2:5" s="113" customFormat="1" x14ac:dyDescent="0.25">
      <c r="B127" s="292"/>
      <c r="C127" s="166">
        <v>113</v>
      </c>
      <c r="D127" s="167" t="s">
        <v>475</v>
      </c>
      <c r="E127" s="165"/>
    </row>
    <row r="128" spans="2:5" s="113" customFormat="1" x14ac:dyDescent="0.25">
      <c r="B128" s="292"/>
      <c r="C128" s="166">
        <v>114</v>
      </c>
      <c r="D128" s="167" t="s">
        <v>476</v>
      </c>
      <c r="E128" s="165"/>
    </row>
    <row r="129" spans="2:5" s="113" customFormat="1" ht="36" x14ac:dyDescent="0.25">
      <c r="B129" s="292"/>
      <c r="C129" s="166">
        <v>115</v>
      </c>
      <c r="D129" s="167" t="s">
        <v>477</v>
      </c>
      <c r="E129" s="165"/>
    </row>
    <row r="130" spans="2:5" s="113" customFormat="1" ht="24" x14ac:dyDescent="0.25">
      <c r="B130" s="293"/>
      <c r="C130" s="166">
        <v>116</v>
      </c>
      <c r="D130" s="167" t="s">
        <v>478</v>
      </c>
      <c r="E130" s="165"/>
    </row>
    <row r="131" spans="2:5" s="113" customFormat="1" x14ac:dyDescent="0.25">
      <c r="B131" s="291">
        <v>14</v>
      </c>
      <c r="C131" s="303" t="s">
        <v>479</v>
      </c>
      <c r="D131" s="303"/>
      <c r="E131" s="165"/>
    </row>
    <row r="132" spans="2:5" s="113" customFormat="1" x14ac:dyDescent="0.25">
      <c r="B132" s="292"/>
      <c r="C132" s="166">
        <v>117</v>
      </c>
      <c r="D132" s="167" t="s">
        <v>480</v>
      </c>
      <c r="E132" s="165"/>
    </row>
    <row r="133" spans="2:5" s="113" customFormat="1" ht="24" x14ac:dyDescent="0.25">
      <c r="B133" s="292"/>
      <c r="C133" s="166">
        <v>118</v>
      </c>
      <c r="D133" s="167" t="s">
        <v>481</v>
      </c>
      <c r="E133" s="165"/>
    </row>
    <row r="134" spans="2:5" s="113" customFormat="1" x14ac:dyDescent="0.25">
      <c r="B134" s="292"/>
      <c r="C134" s="166">
        <v>119</v>
      </c>
      <c r="D134" s="167" t="s">
        <v>482</v>
      </c>
      <c r="E134" s="165"/>
    </row>
    <row r="135" spans="2:5" s="113" customFormat="1" ht="24" x14ac:dyDescent="0.25">
      <c r="B135" s="292"/>
      <c r="C135" s="166">
        <v>120</v>
      </c>
      <c r="D135" s="167" t="s">
        <v>483</v>
      </c>
      <c r="E135" s="165"/>
    </row>
    <row r="136" spans="2:5" s="113" customFormat="1" x14ac:dyDescent="0.25">
      <c r="B136" s="292"/>
      <c r="C136" s="166">
        <v>121</v>
      </c>
      <c r="D136" s="167" t="s">
        <v>484</v>
      </c>
      <c r="E136" s="165"/>
    </row>
    <row r="137" spans="2:5" s="113" customFormat="1" ht="36" x14ac:dyDescent="0.25">
      <c r="B137" s="292"/>
      <c r="C137" s="166">
        <v>122</v>
      </c>
      <c r="D137" s="167" t="s">
        <v>485</v>
      </c>
      <c r="E137" s="165"/>
    </row>
    <row r="138" spans="2:5" s="113" customFormat="1" ht="24" x14ac:dyDescent="0.25">
      <c r="B138" s="292"/>
      <c r="C138" s="166">
        <v>123</v>
      </c>
      <c r="D138" s="167" t="s">
        <v>486</v>
      </c>
      <c r="E138" s="165"/>
    </row>
    <row r="139" spans="2:5" s="113" customFormat="1" ht="36" x14ac:dyDescent="0.25">
      <c r="B139" s="292"/>
      <c r="C139" s="166">
        <v>124</v>
      </c>
      <c r="D139" s="167" t="s">
        <v>487</v>
      </c>
      <c r="E139" s="165"/>
    </row>
    <row r="140" spans="2:5" s="113" customFormat="1" x14ac:dyDescent="0.25">
      <c r="B140" s="292"/>
      <c r="C140" s="166">
        <v>125</v>
      </c>
      <c r="D140" s="167" t="s">
        <v>488</v>
      </c>
      <c r="E140" s="165"/>
    </row>
    <row r="141" spans="2:5" s="113" customFormat="1" ht="24" x14ac:dyDescent="0.25">
      <c r="B141" s="293"/>
      <c r="C141" s="166">
        <v>126</v>
      </c>
      <c r="D141" s="167" t="s">
        <v>489</v>
      </c>
      <c r="E141" s="165"/>
    </row>
    <row r="142" spans="2:5" s="113" customFormat="1" x14ac:dyDescent="0.25">
      <c r="B142" s="291">
        <v>15</v>
      </c>
      <c r="C142" s="303" t="s">
        <v>490</v>
      </c>
      <c r="D142" s="303"/>
      <c r="E142" s="165"/>
    </row>
    <row r="143" spans="2:5" s="113" customFormat="1" ht="24" x14ac:dyDescent="0.25">
      <c r="B143" s="292"/>
      <c r="C143" s="166">
        <v>127</v>
      </c>
      <c r="D143" s="167" t="s">
        <v>491</v>
      </c>
      <c r="E143" s="165"/>
    </row>
    <row r="144" spans="2:5" s="113" customFormat="1" x14ac:dyDescent="0.25">
      <c r="B144" s="292"/>
      <c r="C144" s="166">
        <v>128</v>
      </c>
      <c r="D144" s="167" t="s">
        <v>492</v>
      </c>
      <c r="E144" s="165"/>
    </row>
    <row r="145" spans="2:5" s="113" customFormat="1" x14ac:dyDescent="0.25">
      <c r="B145" s="292"/>
      <c r="C145" s="166">
        <v>129</v>
      </c>
      <c r="D145" s="167" t="s">
        <v>493</v>
      </c>
      <c r="E145" s="165"/>
    </row>
    <row r="146" spans="2:5" s="113" customFormat="1" x14ac:dyDescent="0.25">
      <c r="B146" s="292"/>
      <c r="C146" s="166">
        <v>130</v>
      </c>
      <c r="D146" s="167" t="s">
        <v>494</v>
      </c>
      <c r="E146" s="165"/>
    </row>
    <row r="147" spans="2:5" s="113" customFormat="1" x14ac:dyDescent="0.25">
      <c r="B147" s="292"/>
      <c r="C147" s="166">
        <v>131</v>
      </c>
      <c r="D147" s="167" t="s">
        <v>495</v>
      </c>
      <c r="E147" s="165"/>
    </row>
    <row r="148" spans="2:5" s="113" customFormat="1" x14ac:dyDescent="0.25">
      <c r="B148" s="292"/>
      <c r="C148" s="166">
        <v>132</v>
      </c>
      <c r="D148" s="167" t="s">
        <v>496</v>
      </c>
      <c r="E148" s="165"/>
    </row>
    <row r="149" spans="2:5" s="113" customFormat="1" x14ac:dyDescent="0.25">
      <c r="B149" s="292"/>
      <c r="C149" s="166">
        <v>133</v>
      </c>
      <c r="D149" s="167" t="s">
        <v>497</v>
      </c>
      <c r="E149" s="165"/>
    </row>
    <row r="150" spans="2:5" s="113" customFormat="1" x14ac:dyDescent="0.25">
      <c r="B150" s="292"/>
      <c r="C150" s="166">
        <v>134</v>
      </c>
      <c r="D150" s="167" t="s">
        <v>498</v>
      </c>
      <c r="E150" s="165"/>
    </row>
    <row r="151" spans="2:5" s="113" customFormat="1" x14ac:dyDescent="0.25">
      <c r="B151" s="292"/>
      <c r="C151" s="166">
        <v>135</v>
      </c>
      <c r="D151" s="167" t="s">
        <v>499</v>
      </c>
      <c r="E151" s="165"/>
    </row>
    <row r="152" spans="2:5" s="113" customFormat="1" x14ac:dyDescent="0.25">
      <c r="B152" s="292"/>
      <c r="C152" s="166">
        <v>136</v>
      </c>
      <c r="D152" s="167" t="s">
        <v>500</v>
      </c>
      <c r="E152" s="165"/>
    </row>
    <row r="153" spans="2:5" s="113" customFormat="1" ht="24" x14ac:dyDescent="0.25">
      <c r="B153" s="292"/>
      <c r="C153" s="166">
        <v>137</v>
      </c>
      <c r="D153" s="167" t="s">
        <v>501</v>
      </c>
      <c r="E153" s="165"/>
    </row>
    <row r="154" spans="2:5" s="113" customFormat="1" x14ac:dyDescent="0.25">
      <c r="B154" s="293"/>
      <c r="C154" s="166">
        <v>138</v>
      </c>
      <c r="D154" s="167" t="s">
        <v>502</v>
      </c>
      <c r="E154" s="165"/>
    </row>
    <row r="155" spans="2:5" s="113" customFormat="1" x14ac:dyDescent="0.25">
      <c r="B155" s="291">
        <v>16</v>
      </c>
      <c r="C155" s="303" t="s">
        <v>503</v>
      </c>
      <c r="D155" s="303"/>
      <c r="E155" s="165"/>
    </row>
    <row r="156" spans="2:5" s="113" customFormat="1" x14ac:dyDescent="0.25">
      <c r="B156" s="292"/>
      <c r="C156" s="166">
        <v>139</v>
      </c>
      <c r="D156" s="170" t="s">
        <v>504</v>
      </c>
      <c r="E156" s="165"/>
    </row>
    <row r="157" spans="2:5" s="113" customFormat="1" x14ac:dyDescent="0.25">
      <c r="B157" s="292"/>
      <c r="C157" s="166">
        <v>140</v>
      </c>
      <c r="D157" s="167" t="s">
        <v>505</v>
      </c>
      <c r="E157" s="165"/>
    </row>
    <row r="158" spans="2:5" s="113" customFormat="1" x14ac:dyDescent="0.25">
      <c r="B158" s="292"/>
      <c r="C158" s="166">
        <v>141</v>
      </c>
      <c r="D158" s="167" t="s">
        <v>506</v>
      </c>
      <c r="E158" s="165"/>
    </row>
    <row r="159" spans="2:5" s="113" customFormat="1" x14ac:dyDescent="0.25">
      <c r="B159" s="292"/>
      <c r="C159" s="166">
        <v>142</v>
      </c>
      <c r="D159" s="167" t="s">
        <v>507</v>
      </c>
      <c r="E159" s="165"/>
    </row>
    <row r="160" spans="2:5" s="113" customFormat="1" x14ac:dyDescent="0.25">
      <c r="B160" s="292"/>
      <c r="C160" s="168">
        <v>143</v>
      </c>
      <c r="D160" s="169" t="s">
        <v>508</v>
      </c>
      <c r="E160" s="165"/>
    </row>
    <row r="161" spans="2:5" s="113" customFormat="1" x14ac:dyDescent="0.25">
      <c r="B161" s="292"/>
      <c r="C161" s="168">
        <v>144</v>
      </c>
      <c r="D161" s="169" t="s">
        <v>509</v>
      </c>
      <c r="E161" s="165"/>
    </row>
    <row r="162" spans="2:5" s="113" customFormat="1" x14ac:dyDescent="0.25">
      <c r="B162" s="292"/>
      <c r="C162" s="168">
        <v>145</v>
      </c>
      <c r="D162" s="169" t="s">
        <v>510</v>
      </c>
      <c r="E162" s="165"/>
    </row>
    <row r="163" spans="2:5" s="113" customFormat="1" x14ac:dyDescent="0.25">
      <c r="B163" s="292"/>
      <c r="C163" s="166">
        <v>146</v>
      </c>
      <c r="D163" s="167" t="s">
        <v>511</v>
      </c>
      <c r="E163" s="165"/>
    </row>
    <row r="164" spans="2:5" s="113" customFormat="1" x14ac:dyDescent="0.25">
      <c r="B164" s="292"/>
      <c r="C164" s="166">
        <v>147</v>
      </c>
      <c r="D164" s="167" t="s">
        <v>512</v>
      </c>
      <c r="E164" s="165"/>
    </row>
    <row r="165" spans="2:5" s="113" customFormat="1" x14ac:dyDescent="0.25">
      <c r="B165" s="292"/>
      <c r="C165" s="168">
        <v>148</v>
      </c>
      <c r="D165" s="169" t="s">
        <v>513</v>
      </c>
      <c r="E165" s="165"/>
    </row>
    <row r="166" spans="2:5" s="113" customFormat="1" ht="24" x14ac:dyDescent="0.25">
      <c r="B166" s="292"/>
      <c r="C166" s="166">
        <v>149</v>
      </c>
      <c r="D166" s="167" t="s">
        <v>514</v>
      </c>
      <c r="E166" s="165"/>
    </row>
    <row r="167" spans="2:5" s="113" customFormat="1" x14ac:dyDescent="0.25">
      <c r="B167" s="293"/>
      <c r="C167" s="166">
        <v>150</v>
      </c>
      <c r="D167" s="167" t="s">
        <v>515</v>
      </c>
      <c r="E167" s="165"/>
    </row>
    <row r="168" spans="2:5" s="113" customFormat="1" x14ac:dyDescent="0.25">
      <c r="B168" s="289">
        <v>17</v>
      </c>
      <c r="C168" s="299" t="s">
        <v>516</v>
      </c>
      <c r="D168" s="300"/>
      <c r="E168" s="165"/>
    </row>
    <row r="169" spans="2:5" s="113" customFormat="1" x14ac:dyDescent="0.25">
      <c r="B169" s="289"/>
      <c r="C169" s="166">
        <v>151</v>
      </c>
      <c r="D169" s="167" t="s">
        <v>517</v>
      </c>
      <c r="E169" s="165"/>
    </row>
    <row r="170" spans="2:5" s="113" customFormat="1" ht="36" x14ac:dyDescent="0.25">
      <c r="B170" s="289"/>
      <c r="C170" s="166">
        <v>152</v>
      </c>
      <c r="D170" s="167" t="s">
        <v>518</v>
      </c>
      <c r="E170" s="165"/>
    </row>
    <row r="171" spans="2:5" s="113" customFormat="1" x14ac:dyDescent="0.25">
      <c r="B171" s="289"/>
      <c r="C171" s="166">
        <v>153</v>
      </c>
      <c r="D171" s="167" t="s">
        <v>519</v>
      </c>
      <c r="E171" s="165"/>
    </row>
    <row r="172" spans="2:5" s="113" customFormat="1" ht="24" x14ac:dyDescent="0.25">
      <c r="B172" s="289"/>
      <c r="C172" s="166">
        <v>154</v>
      </c>
      <c r="D172" s="167" t="s">
        <v>520</v>
      </c>
      <c r="E172" s="165"/>
    </row>
    <row r="173" spans="2:5" s="113" customFormat="1" x14ac:dyDescent="0.25">
      <c r="B173" s="289"/>
      <c r="C173" s="166">
        <v>155</v>
      </c>
      <c r="D173" s="167" t="s">
        <v>521</v>
      </c>
      <c r="E173" s="165"/>
    </row>
    <row r="174" spans="2:5" s="113" customFormat="1" ht="24" x14ac:dyDescent="0.25">
      <c r="B174" s="289"/>
      <c r="C174" s="166">
        <v>156</v>
      </c>
      <c r="D174" s="167" t="s">
        <v>522</v>
      </c>
      <c r="E174" s="165"/>
    </row>
    <row r="175" spans="2:5" s="113" customFormat="1" ht="24" x14ac:dyDescent="0.25">
      <c r="B175" s="289"/>
      <c r="C175" s="166">
        <v>157</v>
      </c>
      <c r="D175" s="167" t="s">
        <v>523</v>
      </c>
      <c r="E175" s="165"/>
    </row>
    <row r="176" spans="2:5" s="113" customFormat="1" ht="24" x14ac:dyDescent="0.25">
      <c r="B176" s="289"/>
      <c r="C176" s="166">
        <v>158</v>
      </c>
      <c r="D176" s="167" t="s">
        <v>524</v>
      </c>
      <c r="E176" s="165"/>
    </row>
    <row r="177" spans="1:5" s="113" customFormat="1" ht="24" x14ac:dyDescent="0.25">
      <c r="B177" s="289"/>
      <c r="C177" s="166">
        <v>159</v>
      </c>
      <c r="D177" s="167" t="s">
        <v>525</v>
      </c>
      <c r="E177" s="165"/>
    </row>
    <row r="178" spans="1:5" s="113" customFormat="1" ht="24" x14ac:dyDescent="0.25">
      <c r="B178" s="289"/>
      <c r="C178" s="166">
        <v>160</v>
      </c>
      <c r="D178" s="167" t="s">
        <v>526</v>
      </c>
      <c r="E178" s="165"/>
    </row>
    <row r="179" spans="1:5" s="113" customFormat="1" x14ac:dyDescent="0.25">
      <c r="B179" s="289"/>
      <c r="C179" s="166">
        <v>161</v>
      </c>
      <c r="D179" s="167" t="s">
        <v>527</v>
      </c>
      <c r="E179" s="165"/>
    </row>
    <row r="180" spans="1:5" s="113" customFormat="1" ht="24" x14ac:dyDescent="0.25">
      <c r="B180" s="289"/>
      <c r="C180" s="166">
        <v>162</v>
      </c>
      <c r="D180" s="167" t="s">
        <v>528</v>
      </c>
      <c r="E180" s="165"/>
    </row>
    <row r="181" spans="1:5" s="113" customFormat="1" x14ac:dyDescent="0.25">
      <c r="B181" s="289"/>
      <c r="C181" s="166">
        <v>163</v>
      </c>
      <c r="D181" s="167" t="s">
        <v>529</v>
      </c>
      <c r="E181" s="165"/>
    </row>
    <row r="182" spans="1:5" s="113" customFormat="1" x14ac:dyDescent="0.25">
      <c r="B182" s="289"/>
      <c r="C182" s="166">
        <v>164</v>
      </c>
      <c r="D182" s="167" t="s">
        <v>530</v>
      </c>
      <c r="E182" s="165"/>
    </row>
    <row r="183" spans="1:5" s="113" customFormat="1" x14ac:dyDescent="0.25">
      <c r="B183" s="289"/>
      <c r="C183" s="166">
        <v>165</v>
      </c>
      <c r="D183" s="167" t="s">
        <v>531</v>
      </c>
      <c r="E183" s="165"/>
    </row>
    <row r="184" spans="1:5" s="113" customFormat="1" ht="24" x14ac:dyDescent="0.25">
      <c r="B184" s="289"/>
      <c r="C184" s="166">
        <v>166</v>
      </c>
      <c r="D184" s="167" t="s">
        <v>532</v>
      </c>
      <c r="E184" s="165"/>
    </row>
    <row r="185" spans="1:5" s="113" customFormat="1" x14ac:dyDescent="0.25">
      <c r="B185" s="289"/>
      <c r="C185" s="166">
        <v>167</v>
      </c>
      <c r="D185" s="167" t="s">
        <v>533</v>
      </c>
      <c r="E185" s="165"/>
    </row>
    <row r="186" spans="1:5" s="113" customFormat="1" ht="36" x14ac:dyDescent="0.25">
      <c r="B186" s="289"/>
      <c r="C186" s="166">
        <v>168</v>
      </c>
      <c r="D186" s="167" t="s">
        <v>534</v>
      </c>
      <c r="E186" s="165"/>
    </row>
    <row r="187" spans="1:5" s="113" customFormat="1" ht="24" x14ac:dyDescent="0.25">
      <c r="B187" s="289"/>
      <c r="C187" s="166">
        <v>169</v>
      </c>
      <c r="D187" s="167" t="s">
        <v>535</v>
      </c>
      <c r="E187" s="165"/>
    </row>
    <row r="188" spans="1:5" s="113" customFormat="1" x14ac:dyDescent="0.25">
      <c r="A188" s="171"/>
      <c r="B188" s="171"/>
      <c r="C188" s="172"/>
      <c r="D188" s="173"/>
      <c r="E188" s="165"/>
    </row>
    <row r="189" spans="1:5" s="113" customFormat="1" x14ac:dyDescent="0.25">
      <c r="A189" s="171"/>
      <c r="B189" s="171"/>
      <c r="C189" s="172"/>
      <c r="D189" s="173"/>
      <c r="E189" s="165"/>
    </row>
    <row r="190" spans="1:5" s="113" customFormat="1" x14ac:dyDescent="0.25">
      <c r="A190" s="171"/>
      <c r="B190" s="171"/>
      <c r="C190" s="172"/>
      <c r="D190" s="173"/>
      <c r="E190" s="165"/>
    </row>
    <row r="191" spans="1:5" s="113" customFormat="1" x14ac:dyDescent="0.25">
      <c r="A191" s="171"/>
      <c r="B191" s="171"/>
      <c r="C191" s="172"/>
      <c r="D191" s="173"/>
      <c r="E191" s="165"/>
    </row>
    <row r="192" spans="1:5" s="113" customFormat="1" x14ac:dyDescent="0.25">
      <c r="A192" s="171"/>
      <c r="B192" s="171"/>
      <c r="C192" s="172"/>
      <c r="D192" s="173"/>
      <c r="E192" s="165"/>
    </row>
    <row r="193" spans="1:5" s="113" customFormat="1" x14ac:dyDescent="0.25">
      <c r="A193" s="171"/>
      <c r="B193" s="171"/>
      <c r="C193" s="172"/>
      <c r="D193" s="173"/>
      <c r="E193" s="165"/>
    </row>
    <row r="194" spans="1:5" s="113" customFormat="1" x14ac:dyDescent="0.25">
      <c r="A194" s="171"/>
      <c r="B194" s="171"/>
      <c r="C194" s="172"/>
      <c r="D194" s="173"/>
      <c r="E194" s="165"/>
    </row>
    <row r="195" spans="1:5" s="113" customFormat="1" x14ac:dyDescent="0.25">
      <c r="A195" s="171"/>
      <c r="B195" s="171"/>
      <c r="C195" s="172"/>
      <c r="D195" s="173"/>
      <c r="E195" s="165"/>
    </row>
    <row r="196" spans="1:5" s="113" customFormat="1" x14ac:dyDescent="0.25">
      <c r="A196" s="171"/>
      <c r="B196" s="171"/>
      <c r="C196" s="172"/>
      <c r="D196" s="173"/>
      <c r="E196" s="165"/>
    </row>
    <row r="197" spans="1:5" s="113" customFormat="1" x14ac:dyDescent="0.25">
      <c r="A197" s="171"/>
      <c r="B197" s="171"/>
      <c r="C197" s="172"/>
      <c r="D197" s="173"/>
      <c r="E197" s="165"/>
    </row>
    <row r="198" spans="1:5" s="113" customFormat="1" x14ac:dyDescent="0.25">
      <c r="A198" s="171"/>
      <c r="B198" s="171"/>
      <c r="C198" s="172"/>
      <c r="D198" s="173"/>
      <c r="E198" s="165"/>
    </row>
    <row r="199" spans="1:5" s="113" customFormat="1" x14ac:dyDescent="0.25">
      <c r="A199" s="171"/>
      <c r="B199" s="171"/>
      <c r="C199" s="172"/>
      <c r="D199" s="173"/>
      <c r="E199" s="165"/>
    </row>
    <row r="200" spans="1:5" s="113" customFormat="1" x14ac:dyDescent="0.25">
      <c r="A200" s="171"/>
      <c r="B200" s="171"/>
      <c r="C200" s="172"/>
      <c r="D200" s="173"/>
      <c r="E200" s="165"/>
    </row>
    <row r="201" spans="1:5" s="113" customFormat="1" x14ac:dyDescent="0.25">
      <c r="A201" s="171"/>
      <c r="B201" s="171"/>
      <c r="C201" s="172"/>
      <c r="D201" s="173"/>
      <c r="E201" s="165"/>
    </row>
    <row r="202" spans="1:5" s="113" customFormat="1" x14ac:dyDescent="0.25">
      <c r="A202" s="171"/>
      <c r="B202" s="171"/>
      <c r="C202" s="172"/>
      <c r="D202" s="173"/>
      <c r="E202" s="165"/>
    </row>
    <row r="203" spans="1:5" s="113" customFormat="1" x14ac:dyDescent="0.25">
      <c r="A203" s="171"/>
      <c r="B203" s="171"/>
      <c r="C203" s="172"/>
      <c r="D203" s="173"/>
      <c r="E203" s="165"/>
    </row>
    <row r="204" spans="1:5" s="113" customFormat="1" x14ac:dyDescent="0.25">
      <c r="A204" s="171"/>
      <c r="B204" s="171"/>
      <c r="C204" s="172"/>
      <c r="D204" s="173"/>
      <c r="E204" s="165"/>
    </row>
    <row r="205" spans="1:5" s="113" customFormat="1" x14ac:dyDescent="0.25">
      <c r="A205" s="171"/>
      <c r="B205" s="171"/>
      <c r="C205" s="172"/>
      <c r="D205" s="173"/>
      <c r="E205" s="165"/>
    </row>
    <row r="206" spans="1:5" s="113" customFormat="1" x14ac:dyDescent="0.25">
      <c r="A206" s="171"/>
      <c r="B206" s="171"/>
      <c r="C206" s="172"/>
      <c r="D206" s="173"/>
      <c r="E206" s="165"/>
    </row>
    <row r="207" spans="1:5" s="113" customFormat="1" x14ac:dyDescent="0.25">
      <c r="A207" s="171"/>
      <c r="B207" s="171"/>
      <c r="C207" s="172"/>
      <c r="D207" s="173"/>
      <c r="E207" s="165"/>
    </row>
    <row r="208" spans="1:5" s="113" customFormat="1" x14ac:dyDescent="0.25">
      <c r="A208" s="171"/>
      <c r="B208" s="171"/>
      <c r="C208" s="172"/>
      <c r="D208" s="173"/>
      <c r="E208" s="165"/>
    </row>
    <row r="209" spans="1:5" s="113" customFormat="1" x14ac:dyDescent="0.25">
      <c r="A209" s="171"/>
      <c r="B209" s="171"/>
      <c r="C209" s="172"/>
      <c r="D209" s="173"/>
      <c r="E209" s="165"/>
    </row>
    <row r="210" spans="1:5" s="113" customFormat="1" x14ac:dyDescent="0.25">
      <c r="A210" s="171"/>
      <c r="B210" s="171"/>
      <c r="C210" s="172"/>
      <c r="D210" s="173"/>
      <c r="E210" s="165"/>
    </row>
    <row r="211" spans="1:5" s="113" customFormat="1" x14ac:dyDescent="0.25">
      <c r="A211" s="171"/>
      <c r="B211" s="171"/>
      <c r="C211" s="172"/>
      <c r="D211" s="173"/>
      <c r="E211" s="165"/>
    </row>
    <row r="212" spans="1:5" s="113" customFormat="1" x14ac:dyDescent="0.25">
      <c r="A212" s="171"/>
      <c r="B212" s="171"/>
      <c r="C212" s="172"/>
      <c r="D212" s="173"/>
      <c r="E212" s="165"/>
    </row>
    <row r="213" spans="1:5" s="113" customFormat="1" x14ac:dyDescent="0.25">
      <c r="A213" s="171"/>
      <c r="B213" s="171"/>
      <c r="C213" s="172"/>
      <c r="D213" s="173"/>
      <c r="E213" s="165"/>
    </row>
    <row r="214" spans="1:5" s="113" customFormat="1" x14ac:dyDescent="0.25">
      <c r="A214" s="171"/>
      <c r="B214" s="171"/>
      <c r="C214" s="172"/>
      <c r="D214" s="173"/>
      <c r="E214" s="165"/>
    </row>
    <row r="215" spans="1:5" s="113" customFormat="1" x14ac:dyDescent="0.25">
      <c r="A215" s="171"/>
      <c r="B215" s="171"/>
      <c r="C215" s="172"/>
      <c r="D215" s="173"/>
      <c r="E215" s="165"/>
    </row>
    <row r="216" spans="1:5" s="113" customFormat="1" x14ac:dyDescent="0.25">
      <c r="A216" s="171"/>
      <c r="B216" s="171"/>
      <c r="C216" s="172"/>
      <c r="D216" s="173"/>
      <c r="E216" s="165"/>
    </row>
    <row r="217" spans="1:5" s="113" customFormat="1" x14ac:dyDescent="0.25">
      <c r="A217" s="171"/>
      <c r="B217" s="171"/>
      <c r="C217" s="172"/>
      <c r="D217" s="173"/>
      <c r="E217" s="165"/>
    </row>
    <row r="218" spans="1:5" s="113" customFormat="1" x14ac:dyDescent="0.25">
      <c r="A218" s="171"/>
      <c r="B218" s="171"/>
      <c r="C218" s="172"/>
      <c r="D218" s="173"/>
      <c r="E218" s="165"/>
    </row>
    <row r="219" spans="1:5" s="113" customFormat="1" x14ac:dyDescent="0.25">
      <c r="A219" s="171"/>
      <c r="B219" s="171"/>
      <c r="C219" s="172"/>
      <c r="D219" s="173"/>
      <c r="E219" s="165"/>
    </row>
    <row r="220" spans="1:5" s="113" customFormat="1" x14ac:dyDescent="0.25">
      <c r="A220" s="171"/>
      <c r="B220" s="171"/>
      <c r="C220" s="172"/>
      <c r="D220" s="173"/>
      <c r="E220" s="165"/>
    </row>
    <row r="221" spans="1:5" s="113" customFormat="1" x14ac:dyDescent="0.25">
      <c r="A221" s="171"/>
      <c r="B221" s="171"/>
      <c r="C221" s="172"/>
      <c r="D221" s="173"/>
      <c r="E221" s="165"/>
    </row>
    <row r="222" spans="1:5" s="113" customFormat="1" x14ac:dyDescent="0.25">
      <c r="A222" s="171"/>
      <c r="B222" s="171"/>
      <c r="C222" s="172"/>
      <c r="D222" s="173"/>
      <c r="E222" s="165"/>
    </row>
    <row r="223" spans="1:5" s="113" customFormat="1" x14ac:dyDescent="0.25">
      <c r="A223" s="171"/>
      <c r="B223" s="171"/>
      <c r="C223" s="172"/>
      <c r="D223" s="173"/>
      <c r="E223" s="165"/>
    </row>
    <row r="224" spans="1:5" s="113" customFormat="1" x14ac:dyDescent="0.25">
      <c r="A224" s="171"/>
      <c r="B224" s="171"/>
      <c r="C224" s="172"/>
      <c r="D224" s="173"/>
      <c r="E224" s="165"/>
    </row>
    <row r="225" spans="1:5" s="113" customFormat="1" x14ac:dyDescent="0.25">
      <c r="A225" s="171"/>
      <c r="B225" s="171"/>
      <c r="C225" s="172"/>
      <c r="D225" s="173"/>
      <c r="E225" s="165"/>
    </row>
    <row r="226" spans="1:5" s="113" customFormat="1" x14ac:dyDescent="0.25">
      <c r="A226" s="171"/>
      <c r="B226" s="171"/>
      <c r="C226" s="172"/>
      <c r="D226" s="173"/>
      <c r="E226" s="165"/>
    </row>
    <row r="227" spans="1:5" s="113" customFormat="1" x14ac:dyDescent="0.25">
      <c r="A227" s="171"/>
      <c r="B227" s="171"/>
      <c r="C227" s="172"/>
      <c r="D227" s="173"/>
      <c r="E227" s="165"/>
    </row>
    <row r="228" spans="1:5" s="113" customFormat="1" x14ac:dyDescent="0.25">
      <c r="A228" s="171"/>
      <c r="B228" s="171"/>
      <c r="C228" s="172"/>
      <c r="D228" s="173"/>
      <c r="E228" s="165"/>
    </row>
    <row r="229" spans="1:5" s="113" customFormat="1" x14ac:dyDescent="0.25">
      <c r="A229" s="171"/>
      <c r="B229" s="171"/>
      <c r="C229" s="172"/>
      <c r="D229" s="173"/>
      <c r="E229" s="165"/>
    </row>
    <row r="230" spans="1:5" s="113" customFormat="1" x14ac:dyDescent="0.25">
      <c r="A230" s="171"/>
      <c r="B230" s="171"/>
      <c r="C230" s="172"/>
      <c r="D230" s="173"/>
      <c r="E230" s="165"/>
    </row>
    <row r="231" spans="1:5" s="113" customFormat="1" x14ac:dyDescent="0.25">
      <c r="A231" s="171"/>
      <c r="B231" s="171"/>
      <c r="C231" s="172"/>
      <c r="D231" s="173"/>
      <c r="E231" s="165"/>
    </row>
    <row r="232" spans="1:5" s="113" customFormat="1" x14ac:dyDescent="0.25">
      <c r="A232" s="171"/>
      <c r="B232" s="171"/>
      <c r="C232" s="172"/>
      <c r="D232" s="173"/>
      <c r="E232" s="165"/>
    </row>
    <row r="233" spans="1:5" s="113" customFormat="1" x14ac:dyDescent="0.25">
      <c r="A233" s="171"/>
      <c r="B233" s="171"/>
      <c r="C233" s="172"/>
      <c r="D233" s="173"/>
      <c r="E233" s="165"/>
    </row>
    <row r="234" spans="1:5" s="113" customFormat="1" x14ac:dyDescent="0.25">
      <c r="A234" s="171"/>
      <c r="B234" s="171"/>
      <c r="C234" s="172"/>
      <c r="D234" s="173"/>
      <c r="E234" s="165"/>
    </row>
    <row r="235" spans="1:5" s="113" customFormat="1" x14ac:dyDescent="0.25">
      <c r="A235" s="171"/>
      <c r="B235" s="171"/>
      <c r="C235" s="172"/>
      <c r="D235" s="173"/>
      <c r="E235" s="165"/>
    </row>
    <row r="236" spans="1:5" s="113" customFormat="1" x14ac:dyDescent="0.25">
      <c r="A236" s="171"/>
      <c r="B236" s="171"/>
      <c r="C236" s="172"/>
      <c r="D236" s="173"/>
      <c r="E236" s="165"/>
    </row>
    <row r="237" spans="1:5" s="113" customFormat="1" x14ac:dyDescent="0.25">
      <c r="A237" s="171"/>
      <c r="B237" s="171"/>
      <c r="C237" s="172"/>
      <c r="D237" s="173"/>
      <c r="E237" s="165"/>
    </row>
    <row r="238" spans="1:5" s="113" customFormat="1" x14ac:dyDescent="0.25">
      <c r="A238" s="171"/>
      <c r="B238" s="171"/>
      <c r="C238" s="172"/>
      <c r="D238" s="173"/>
      <c r="E238" s="165"/>
    </row>
    <row r="239" spans="1:5" s="113" customFormat="1" x14ac:dyDescent="0.25">
      <c r="A239" s="171"/>
      <c r="B239" s="171"/>
      <c r="C239" s="172"/>
      <c r="D239" s="173"/>
      <c r="E239" s="165"/>
    </row>
    <row r="240" spans="1:5" x14ac:dyDescent="0.25">
      <c r="A240" s="171"/>
      <c r="B240" s="171"/>
    </row>
    <row r="241" spans="1:2" x14ac:dyDescent="0.25">
      <c r="A241" s="171"/>
      <c r="B241" s="171"/>
    </row>
    <row r="242" spans="1:2" x14ac:dyDescent="0.25">
      <c r="A242" s="171"/>
      <c r="B242" s="171"/>
    </row>
    <row r="243" spans="1:2" x14ac:dyDescent="0.25">
      <c r="A243" s="171"/>
      <c r="B243" s="171"/>
    </row>
    <row r="244" spans="1:2" x14ac:dyDescent="0.25">
      <c r="A244" s="171"/>
      <c r="B244" s="171"/>
    </row>
    <row r="245" spans="1:2" x14ac:dyDescent="0.25">
      <c r="A245" s="171"/>
      <c r="B245" s="171"/>
    </row>
    <row r="246" spans="1:2" x14ac:dyDescent="0.25">
      <c r="A246" s="171"/>
      <c r="B246" s="171"/>
    </row>
    <row r="247" spans="1:2" x14ac:dyDescent="0.25">
      <c r="A247" s="171"/>
      <c r="B247" s="171"/>
    </row>
    <row r="248" spans="1:2" x14ac:dyDescent="0.25">
      <c r="A248" s="171"/>
      <c r="B248" s="171"/>
    </row>
    <row r="249" spans="1:2" x14ac:dyDescent="0.25">
      <c r="A249" s="171"/>
      <c r="B249" s="171"/>
    </row>
    <row r="250" spans="1:2" x14ac:dyDescent="0.25">
      <c r="A250" s="171"/>
      <c r="B250" s="171"/>
    </row>
    <row r="251" spans="1:2" x14ac:dyDescent="0.25">
      <c r="A251" s="171"/>
      <c r="B251" s="171"/>
    </row>
    <row r="252" spans="1:2" x14ac:dyDescent="0.25">
      <c r="A252" s="171"/>
      <c r="B252" s="171"/>
    </row>
    <row r="253" spans="1:2" x14ac:dyDescent="0.25">
      <c r="A253" s="171"/>
      <c r="B253" s="171"/>
    </row>
    <row r="254" spans="1:2" x14ac:dyDescent="0.25">
      <c r="A254" s="171"/>
      <c r="B254" s="171"/>
    </row>
    <row r="255" spans="1:2" x14ac:dyDescent="0.25">
      <c r="A255" s="171"/>
      <c r="B255" s="171"/>
    </row>
    <row r="256" spans="1:2" x14ac:dyDescent="0.25">
      <c r="A256" s="171"/>
      <c r="B256" s="171"/>
    </row>
    <row r="257" spans="1:2" x14ac:dyDescent="0.25">
      <c r="A257" s="171"/>
      <c r="B257" s="171"/>
    </row>
    <row r="258" spans="1:2" x14ac:dyDescent="0.25">
      <c r="A258" s="171"/>
      <c r="B258" s="171"/>
    </row>
    <row r="259" spans="1:2" x14ac:dyDescent="0.25">
      <c r="A259" s="171"/>
      <c r="B259" s="171"/>
    </row>
    <row r="260" spans="1:2" x14ac:dyDescent="0.25">
      <c r="A260" s="171"/>
      <c r="B260" s="171"/>
    </row>
    <row r="261" spans="1:2" x14ac:dyDescent="0.25">
      <c r="A261" s="171"/>
      <c r="B261" s="171"/>
    </row>
    <row r="262" spans="1:2" x14ac:dyDescent="0.25">
      <c r="A262" s="171"/>
      <c r="B262" s="171"/>
    </row>
    <row r="263" spans="1:2" x14ac:dyDescent="0.25">
      <c r="A263" s="171"/>
      <c r="B263" s="171"/>
    </row>
    <row r="264" spans="1:2" x14ac:dyDescent="0.25">
      <c r="A264" s="171"/>
      <c r="B264" s="171"/>
    </row>
    <row r="265" spans="1:2" x14ac:dyDescent="0.25">
      <c r="A265" s="171"/>
      <c r="B265" s="171"/>
    </row>
    <row r="266" spans="1:2" x14ac:dyDescent="0.25">
      <c r="A266" s="171"/>
      <c r="B266" s="171"/>
    </row>
    <row r="267" spans="1:2" x14ac:dyDescent="0.25">
      <c r="A267" s="171"/>
      <c r="B267" s="171"/>
    </row>
    <row r="268" spans="1:2" x14ac:dyDescent="0.25">
      <c r="A268" s="171"/>
      <c r="B268" s="171"/>
    </row>
    <row r="269" spans="1:2" x14ac:dyDescent="0.25">
      <c r="A269" s="171"/>
      <c r="B269" s="171"/>
    </row>
    <row r="270" spans="1:2" x14ac:dyDescent="0.25">
      <c r="A270" s="171"/>
      <c r="B270" s="171"/>
    </row>
    <row r="271" spans="1:2" x14ac:dyDescent="0.25">
      <c r="A271" s="171"/>
      <c r="B271" s="171"/>
    </row>
    <row r="272" spans="1:2" x14ac:dyDescent="0.25">
      <c r="A272" s="171"/>
      <c r="B272" s="171"/>
    </row>
    <row r="273" spans="1:2" x14ac:dyDescent="0.25">
      <c r="A273" s="171"/>
      <c r="B273" s="171"/>
    </row>
    <row r="274" spans="1:2" x14ac:dyDescent="0.25">
      <c r="A274" s="171"/>
      <c r="B274" s="171"/>
    </row>
    <row r="275" spans="1:2" x14ac:dyDescent="0.25">
      <c r="A275" s="171"/>
      <c r="B275" s="171"/>
    </row>
    <row r="276" spans="1:2" x14ac:dyDescent="0.25">
      <c r="A276" s="171"/>
      <c r="B276" s="171"/>
    </row>
    <row r="277" spans="1:2" x14ac:dyDescent="0.25">
      <c r="A277" s="171"/>
      <c r="B277" s="171"/>
    </row>
    <row r="278" spans="1:2" x14ac:dyDescent="0.25">
      <c r="A278" s="171"/>
      <c r="B278" s="171"/>
    </row>
    <row r="279" spans="1:2" x14ac:dyDescent="0.25">
      <c r="A279" s="171"/>
      <c r="B279" s="171"/>
    </row>
    <row r="280" spans="1:2" x14ac:dyDescent="0.25">
      <c r="A280" s="171"/>
      <c r="B280" s="171"/>
    </row>
    <row r="281" spans="1:2" x14ac:dyDescent="0.25">
      <c r="A281" s="171"/>
      <c r="B281" s="171"/>
    </row>
    <row r="282" spans="1:2" x14ac:dyDescent="0.25">
      <c r="A282" s="171"/>
      <c r="B282" s="171"/>
    </row>
    <row r="283" spans="1:2" x14ac:dyDescent="0.25">
      <c r="A283" s="171"/>
      <c r="B283" s="171"/>
    </row>
    <row r="284" spans="1:2" x14ac:dyDescent="0.25">
      <c r="A284" s="171"/>
      <c r="B284" s="171"/>
    </row>
    <row r="285" spans="1:2" x14ac:dyDescent="0.25">
      <c r="A285" s="171"/>
      <c r="B285" s="171"/>
    </row>
    <row r="286" spans="1:2" x14ac:dyDescent="0.25">
      <c r="A286" s="171"/>
      <c r="B286" s="171"/>
    </row>
    <row r="287" spans="1:2" x14ac:dyDescent="0.25">
      <c r="A287" s="171"/>
      <c r="B287" s="171"/>
    </row>
    <row r="288" spans="1:2" x14ac:dyDescent="0.25">
      <c r="A288" s="171"/>
      <c r="B288" s="171"/>
    </row>
    <row r="289" spans="1:2" x14ac:dyDescent="0.25">
      <c r="A289" s="171"/>
      <c r="B289" s="171"/>
    </row>
    <row r="290" spans="1:2" x14ac:dyDescent="0.25">
      <c r="A290" s="171"/>
      <c r="B290" s="171"/>
    </row>
    <row r="291" spans="1:2" x14ac:dyDescent="0.25">
      <c r="A291" s="171"/>
      <c r="B291" s="171"/>
    </row>
    <row r="292" spans="1:2" x14ac:dyDescent="0.25">
      <c r="A292" s="171"/>
      <c r="B292" s="171"/>
    </row>
    <row r="293" spans="1:2" x14ac:dyDescent="0.25">
      <c r="A293" s="171"/>
      <c r="B293" s="171"/>
    </row>
    <row r="294" spans="1:2" x14ac:dyDescent="0.25">
      <c r="A294" s="171"/>
      <c r="B294" s="171"/>
    </row>
    <row r="295" spans="1:2" x14ac:dyDescent="0.25">
      <c r="A295" s="171"/>
      <c r="B295" s="171"/>
    </row>
    <row r="296" spans="1:2" x14ac:dyDescent="0.25">
      <c r="A296" s="171"/>
      <c r="B296" s="171"/>
    </row>
    <row r="297" spans="1:2" x14ac:dyDescent="0.25">
      <c r="A297" s="171"/>
      <c r="B297" s="171"/>
    </row>
    <row r="298" spans="1:2" x14ac:dyDescent="0.25">
      <c r="A298" s="171"/>
      <c r="B298" s="171"/>
    </row>
    <row r="299" spans="1:2" x14ac:dyDescent="0.25">
      <c r="A299" s="171"/>
      <c r="B299" s="171"/>
    </row>
    <row r="300" spans="1:2" x14ac:dyDescent="0.25">
      <c r="A300" s="171"/>
      <c r="B300" s="171"/>
    </row>
    <row r="301" spans="1:2" x14ac:dyDescent="0.25">
      <c r="A301" s="171"/>
      <c r="B301" s="171"/>
    </row>
    <row r="302" spans="1:2" x14ac:dyDescent="0.25">
      <c r="A302" s="171"/>
      <c r="B302" s="171"/>
    </row>
    <row r="303" spans="1:2" x14ac:dyDescent="0.25">
      <c r="A303" s="171"/>
      <c r="B303" s="171"/>
    </row>
    <row r="304" spans="1:2" x14ac:dyDescent="0.25">
      <c r="A304" s="171"/>
      <c r="B304" s="171"/>
    </row>
    <row r="305" spans="1:2" x14ac:dyDescent="0.25">
      <c r="A305" s="171"/>
      <c r="B305" s="171"/>
    </row>
    <row r="306" spans="1:2" x14ac:dyDescent="0.25">
      <c r="A306" s="171"/>
      <c r="B306" s="171"/>
    </row>
    <row r="307" spans="1:2" x14ac:dyDescent="0.25">
      <c r="A307" s="171"/>
      <c r="B307" s="171"/>
    </row>
    <row r="308" spans="1:2" x14ac:dyDescent="0.25">
      <c r="A308" s="171"/>
      <c r="B308" s="171"/>
    </row>
    <row r="309" spans="1:2" x14ac:dyDescent="0.25">
      <c r="A309" s="171"/>
      <c r="B309" s="171"/>
    </row>
    <row r="310" spans="1:2" x14ac:dyDescent="0.25">
      <c r="A310" s="171"/>
      <c r="B310" s="171"/>
    </row>
    <row r="311" spans="1:2" x14ac:dyDescent="0.25">
      <c r="A311" s="171"/>
      <c r="B311" s="171"/>
    </row>
    <row r="312" spans="1:2" x14ac:dyDescent="0.25">
      <c r="A312" s="171"/>
      <c r="B312" s="171"/>
    </row>
    <row r="313" spans="1:2" x14ac:dyDescent="0.25">
      <c r="A313" s="171"/>
      <c r="B313" s="171"/>
    </row>
    <row r="314" spans="1:2" x14ac:dyDescent="0.25">
      <c r="A314" s="171"/>
      <c r="B314" s="171"/>
    </row>
    <row r="315" spans="1:2" x14ac:dyDescent="0.25">
      <c r="A315" s="171"/>
      <c r="B315" s="171"/>
    </row>
    <row r="316" spans="1:2" x14ac:dyDescent="0.25">
      <c r="A316" s="171"/>
      <c r="B316" s="171"/>
    </row>
    <row r="317" spans="1:2" x14ac:dyDescent="0.25">
      <c r="A317" s="171"/>
      <c r="B317" s="171"/>
    </row>
    <row r="318" spans="1:2" x14ac:dyDescent="0.25">
      <c r="A318" s="171"/>
      <c r="B318" s="171"/>
    </row>
    <row r="319" spans="1:2" x14ac:dyDescent="0.25">
      <c r="A319" s="171"/>
      <c r="B319" s="171"/>
    </row>
    <row r="320" spans="1:2" x14ac:dyDescent="0.25">
      <c r="A320" s="171"/>
      <c r="B320" s="171"/>
    </row>
    <row r="321" spans="1:2" x14ac:dyDescent="0.25">
      <c r="A321" s="171"/>
      <c r="B321" s="171"/>
    </row>
    <row r="322" spans="1:2" x14ac:dyDescent="0.25">
      <c r="A322" s="171"/>
      <c r="B322" s="171"/>
    </row>
    <row r="323" spans="1:2" x14ac:dyDescent="0.25">
      <c r="A323" s="171"/>
      <c r="B323" s="171"/>
    </row>
    <row r="324" spans="1:2" x14ac:dyDescent="0.25">
      <c r="A324" s="171"/>
      <c r="B324" s="171"/>
    </row>
    <row r="325" spans="1:2" x14ac:dyDescent="0.25">
      <c r="A325" s="171"/>
      <c r="B325" s="171"/>
    </row>
    <row r="326" spans="1:2" x14ac:dyDescent="0.25">
      <c r="A326" s="171"/>
      <c r="B326" s="171"/>
    </row>
    <row r="327" spans="1:2" x14ac:dyDescent="0.25">
      <c r="A327" s="171"/>
      <c r="B327" s="171"/>
    </row>
    <row r="328" spans="1:2" x14ac:dyDescent="0.25">
      <c r="A328" s="171"/>
      <c r="B328" s="171"/>
    </row>
    <row r="329" spans="1:2" x14ac:dyDescent="0.25">
      <c r="A329" s="171"/>
      <c r="B329" s="171"/>
    </row>
    <row r="330" spans="1:2" x14ac:dyDescent="0.25">
      <c r="A330" s="171"/>
      <c r="B330" s="171"/>
    </row>
    <row r="331" spans="1:2" x14ac:dyDescent="0.25">
      <c r="A331" s="171"/>
      <c r="B331" s="171"/>
    </row>
    <row r="332" spans="1:2" x14ac:dyDescent="0.25">
      <c r="A332" s="171"/>
      <c r="B332" s="171"/>
    </row>
    <row r="333" spans="1:2" x14ac:dyDescent="0.25">
      <c r="A333" s="171"/>
      <c r="B333" s="171"/>
    </row>
    <row r="334" spans="1:2" x14ac:dyDescent="0.25">
      <c r="A334" s="171"/>
      <c r="B334" s="171"/>
    </row>
    <row r="335" spans="1:2" x14ac:dyDescent="0.25">
      <c r="A335" s="171"/>
      <c r="B335" s="171"/>
    </row>
    <row r="336" spans="1:2" x14ac:dyDescent="0.25">
      <c r="A336" s="171"/>
      <c r="B336" s="171"/>
    </row>
    <row r="337" spans="1:2" x14ac:dyDescent="0.25">
      <c r="A337" s="171"/>
      <c r="B337" s="171"/>
    </row>
    <row r="338" spans="1:2" x14ac:dyDescent="0.25">
      <c r="A338" s="171"/>
      <c r="B338" s="171"/>
    </row>
    <row r="339" spans="1:2" x14ac:dyDescent="0.25">
      <c r="A339" s="171"/>
      <c r="B339" s="171"/>
    </row>
    <row r="340" spans="1:2" x14ac:dyDescent="0.25">
      <c r="A340" s="171"/>
      <c r="B340" s="171"/>
    </row>
    <row r="341" spans="1:2" x14ac:dyDescent="0.25">
      <c r="A341" s="171"/>
      <c r="B341" s="171"/>
    </row>
    <row r="342" spans="1:2" x14ac:dyDescent="0.25">
      <c r="A342" s="171"/>
      <c r="B342" s="171"/>
    </row>
    <row r="343" spans="1:2" x14ac:dyDescent="0.25">
      <c r="A343" s="171"/>
      <c r="B343" s="171"/>
    </row>
    <row r="344" spans="1:2" x14ac:dyDescent="0.25">
      <c r="A344" s="171"/>
      <c r="B344" s="171"/>
    </row>
    <row r="345" spans="1:2" x14ac:dyDescent="0.25">
      <c r="A345" s="171"/>
      <c r="B345" s="171"/>
    </row>
    <row r="346" spans="1:2" x14ac:dyDescent="0.25">
      <c r="A346" s="171"/>
      <c r="B346" s="171"/>
    </row>
    <row r="347" spans="1:2" x14ac:dyDescent="0.25">
      <c r="A347" s="171"/>
      <c r="B347" s="171"/>
    </row>
    <row r="348" spans="1:2" x14ac:dyDescent="0.25">
      <c r="A348" s="171"/>
      <c r="B348" s="171"/>
    </row>
    <row r="349" spans="1:2" x14ac:dyDescent="0.25">
      <c r="A349" s="171"/>
      <c r="B349" s="171"/>
    </row>
    <row r="350" spans="1:2" x14ac:dyDescent="0.25">
      <c r="A350" s="171"/>
      <c r="B350" s="171"/>
    </row>
    <row r="351" spans="1:2" x14ac:dyDescent="0.25">
      <c r="A351" s="171"/>
      <c r="B351" s="171"/>
    </row>
    <row r="352" spans="1:2" x14ac:dyDescent="0.25">
      <c r="A352" s="171"/>
      <c r="B352" s="171"/>
    </row>
    <row r="353" spans="1:2" x14ac:dyDescent="0.25">
      <c r="A353" s="171"/>
      <c r="B353" s="171"/>
    </row>
    <row r="354" spans="1:2" x14ac:dyDescent="0.25">
      <c r="A354" s="171"/>
      <c r="B354" s="171"/>
    </row>
    <row r="355" spans="1:2" x14ac:dyDescent="0.25">
      <c r="A355" s="171"/>
      <c r="B355" s="171"/>
    </row>
    <row r="356" spans="1:2" x14ac:dyDescent="0.25">
      <c r="A356" s="171"/>
      <c r="B356" s="171"/>
    </row>
    <row r="357" spans="1:2" x14ac:dyDescent="0.25">
      <c r="A357" s="171"/>
      <c r="B357" s="171"/>
    </row>
    <row r="358" spans="1:2" x14ac:dyDescent="0.25">
      <c r="A358" s="171"/>
      <c r="B358" s="171"/>
    </row>
    <row r="359" spans="1:2" x14ac:dyDescent="0.25">
      <c r="A359" s="171"/>
      <c r="B359" s="171"/>
    </row>
    <row r="360" spans="1:2" x14ac:dyDescent="0.25">
      <c r="A360" s="171"/>
      <c r="B360" s="171"/>
    </row>
    <row r="361" spans="1:2" x14ac:dyDescent="0.25">
      <c r="A361" s="171"/>
      <c r="B361" s="171"/>
    </row>
    <row r="362" spans="1:2" x14ac:dyDescent="0.25">
      <c r="A362" s="171"/>
      <c r="B362" s="171"/>
    </row>
    <row r="363" spans="1:2" x14ac:dyDescent="0.25">
      <c r="A363" s="171"/>
      <c r="B363" s="171"/>
    </row>
    <row r="364" spans="1:2" x14ac:dyDescent="0.25">
      <c r="A364" s="171"/>
      <c r="B364" s="171"/>
    </row>
    <row r="365" spans="1:2" x14ac:dyDescent="0.25">
      <c r="A365" s="171"/>
      <c r="B365" s="171"/>
    </row>
    <row r="366" spans="1:2" x14ac:dyDescent="0.25">
      <c r="A366" s="171"/>
      <c r="B366" s="171"/>
    </row>
    <row r="367" spans="1:2" x14ac:dyDescent="0.25">
      <c r="A367" s="171"/>
      <c r="B367" s="171"/>
    </row>
    <row r="368" spans="1:2" x14ac:dyDescent="0.25">
      <c r="A368" s="171"/>
      <c r="B368" s="171"/>
    </row>
    <row r="369" spans="1:2" x14ac:dyDescent="0.25">
      <c r="A369" s="171"/>
      <c r="B369" s="171"/>
    </row>
    <row r="370" spans="1:2" x14ac:dyDescent="0.25">
      <c r="A370" s="171"/>
      <c r="B370" s="171"/>
    </row>
    <row r="371" spans="1:2" x14ac:dyDescent="0.25">
      <c r="A371" s="171"/>
      <c r="B371" s="171"/>
    </row>
    <row r="372" spans="1:2" x14ac:dyDescent="0.25">
      <c r="A372" s="171"/>
      <c r="B372" s="171"/>
    </row>
    <row r="373" spans="1:2" x14ac:dyDescent="0.25">
      <c r="A373" s="171"/>
      <c r="B373" s="171"/>
    </row>
    <row r="374" spans="1:2" x14ac:dyDescent="0.25">
      <c r="A374" s="171"/>
      <c r="B374" s="171"/>
    </row>
    <row r="375" spans="1:2" x14ac:dyDescent="0.25">
      <c r="A375" s="171"/>
      <c r="B375" s="171"/>
    </row>
    <row r="376" spans="1:2" x14ac:dyDescent="0.25">
      <c r="A376" s="171"/>
      <c r="B376" s="171"/>
    </row>
    <row r="377" spans="1:2" x14ac:dyDescent="0.25">
      <c r="A377" s="171"/>
      <c r="B377" s="171"/>
    </row>
    <row r="378" spans="1:2" x14ac:dyDescent="0.25">
      <c r="A378" s="171"/>
      <c r="B378" s="171"/>
    </row>
    <row r="379" spans="1:2" x14ac:dyDescent="0.25">
      <c r="A379" s="171"/>
      <c r="B379" s="171"/>
    </row>
    <row r="380" spans="1:2" x14ac:dyDescent="0.25">
      <c r="A380" s="171"/>
      <c r="B380" s="171"/>
    </row>
    <row r="381" spans="1:2" x14ac:dyDescent="0.25">
      <c r="A381" s="171"/>
      <c r="B381" s="171"/>
    </row>
    <row r="382" spans="1:2" x14ac:dyDescent="0.25">
      <c r="A382" s="171"/>
      <c r="B382" s="171"/>
    </row>
    <row r="383" spans="1:2" x14ac:dyDescent="0.25">
      <c r="A383" s="171"/>
      <c r="B383" s="171"/>
    </row>
    <row r="384" spans="1:2" x14ac:dyDescent="0.25">
      <c r="A384" s="171"/>
      <c r="B384" s="171"/>
    </row>
    <row r="385" spans="1:2" x14ac:dyDescent="0.25">
      <c r="A385" s="171"/>
      <c r="B385" s="171"/>
    </row>
    <row r="386" spans="1:2" x14ac:dyDescent="0.25">
      <c r="A386" s="171"/>
      <c r="B386" s="171"/>
    </row>
    <row r="387" spans="1:2" x14ac:dyDescent="0.25">
      <c r="A387" s="171"/>
      <c r="B387" s="171"/>
    </row>
    <row r="388" spans="1:2" x14ac:dyDescent="0.25">
      <c r="A388" s="171"/>
      <c r="B388" s="171"/>
    </row>
    <row r="389" spans="1:2" x14ac:dyDescent="0.25">
      <c r="A389" s="171"/>
      <c r="B389" s="171"/>
    </row>
    <row r="390" spans="1:2" x14ac:dyDescent="0.25">
      <c r="A390" s="171"/>
      <c r="B390" s="171"/>
    </row>
    <row r="391" spans="1:2" x14ac:dyDescent="0.25">
      <c r="A391" s="171"/>
      <c r="B391" s="171"/>
    </row>
    <row r="392" spans="1:2" x14ac:dyDescent="0.25">
      <c r="A392" s="171"/>
      <c r="B392" s="171"/>
    </row>
    <row r="393" spans="1:2" x14ac:dyDescent="0.25">
      <c r="A393" s="171"/>
      <c r="B393" s="171"/>
    </row>
    <row r="394" spans="1:2" x14ac:dyDescent="0.25">
      <c r="A394" s="171"/>
      <c r="B394" s="171"/>
    </row>
    <row r="395" spans="1:2" x14ac:dyDescent="0.25">
      <c r="A395" s="171"/>
      <c r="B395" s="171"/>
    </row>
    <row r="396" spans="1:2" x14ac:dyDescent="0.25">
      <c r="A396" s="171"/>
      <c r="B396" s="171"/>
    </row>
    <row r="397" spans="1:2" x14ac:dyDescent="0.25">
      <c r="A397" s="171"/>
      <c r="B397" s="171"/>
    </row>
    <row r="398" spans="1:2" x14ac:dyDescent="0.25">
      <c r="A398" s="171"/>
      <c r="B398" s="171"/>
    </row>
    <row r="399" spans="1:2" x14ac:dyDescent="0.25">
      <c r="A399" s="171"/>
      <c r="B399" s="171"/>
    </row>
    <row r="400" spans="1:2" x14ac:dyDescent="0.25">
      <c r="A400" s="171"/>
      <c r="B400" s="171"/>
    </row>
    <row r="401" spans="1:2" x14ac:dyDescent="0.25">
      <c r="A401" s="171"/>
      <c r="B401" s="171"/>
    </row>
    <row r="402" spans="1:2" x14ac:dyDescent="0.25">
      <c r="A402" s="171"/>
      <c r="B402" s="171"/>
    </row>
    <row r="403" spans="1:2" x14ac:dyDescent="0.25">
      <c r="A403" s="171"/>
      <c r="B403" s="171"/>
    </row>
    <row r="404" spans="1:2" x14ac:dyDescent="0.25">
      <c r="A404" s="171"/>
      <c r="B404" s="171"/>
    </row>
    <row r="405" spans="1:2" x14ac:dyDescent="0.25">
      <c r="A405" s="171"/>
      <c r="B405" s="171"/>
    </row>
    <row r="406" spans="1:2" x14ac:dyDescent="0.25">
      <c r="A406" s="171"/>
      <c r="B406" s="171"/>
    </row>
    <row r="407" spans="1:2" x14ac:dyDescent="0.25">
      <c r="A407" s="171"/>
      <c r="B407" s="171"/>
    </row>
    <row r="408" spans="1:2" x14ac:dyDescent="0.25">
      <c r="A408" s="171"/>
      <c r="B408" s="171"/>
    </row>
    <row r="409" spans="1:2" x14ac:dyDescent="0.25">
      <c r="A409" s="171"/>
      <c r="B409" s="171"/>
    </row>
    <row r="410" spans="1:2" x14ac:dyDescent="0.25">
      <c r="A410" s="171"/>
      <c r="B410" s="171"/>
    </row>
    <row r="411" spans="1:2" x14ac:dyDescent="0.25">
      <c r="A411" s="171"/>
      <c r="B411" s="171"/>
    </row>
    <row r="412" spans="1:2" x14ac:dyDescent="0.25">
      <c r="A412" s="171"/>
      <c r="B412" s="171"/>
    </row>
    <row r="413" spans="1:2" x14ac:dyDescent="0.25">
      <c r="A413" s="171"/>
      <c r="B413" s="171"/>
    </row>
    <row r="414" spans="1:2" x14ac:dyDescent="0.25">
      <c r="A414" s="171"/>
      <c r="B414" s="171"/>
    </row>
    <row r="415" spans="1:2" x14ac:dyDescent="0.25">
      <c r="A415" s="171"/>
      <c r="B415" s="171"/>
    </row>
    <row r="416" spans="1:2" x14ac:dyDescent="0.25">
      <c r="A416" s="171"/>
      <c r="B416" s="171"/>
    </row>
    <row r="417" spans="1:2" x14ac:dyDescent="0.25">
      <c r="A417" s="171"/>
      <c r="B417" s="171"/>
    </row>
    <row r="418" spans="1:2" x14ac:dyDescent="0.25">
      <c r="A418" s="171"/>
      <c r="B418" s="171"/>
    </row>
    <row r="419" spans="1:2" x14ac:dyDescent="0.25">
      <c r="A419" s="171"/>
      <c r="B419" s="171"/>
    </row>
    <row r="420" spans="1:2" x14ac:dyDescent="0.25">
      <c r="A420" s="171"/>
      <c r="B420" s="171"/>
    </row>
    <row r="421" spans="1:2" x14ac:dyDescent="0.25">
      <c r="A421" s="171"/>
      <c r="B421" s="171"/>
    </row>
    <row r="422" spans="1:2" x14ac:dyDescent="0.25">
      <c r="A422" s="171"/>
      <c r="B422" s="171"/>
    </row>
    <row r="423" spans="1:2" x14ac:dyDescent="0.25">
      <c r="A423" s="171"/>
      <c r="B423" s="171"/>
    </row>
    <row r="424" spans="1:2" x14ac:dyDescent="0.25">
      <c r="A424" s="171"/>
      <c r="B424" s="171"/>
    </row>
    <row r="425" spans="1:2" x14ac:dyDescent="0.25">
      <c r="A425" s="171"/>
      <c r="B425" s="171"/>
    </row>
    <row r="426" spans="1:2" x14ac:dyDescent="0.25">
      <c r="A426" s="171"/>
      <c r="B426" s="171"/>
    </row>
    <row r="427" spans="1:2" x14ac:dyDescent="0.25">
      <c r="A427" s="171"/>
      <c r="B427" s="171"/>
    </row>
    <row r="428" spans="1:2" x14ac:dyDescent="0.25">
      <c r="A428" s="171"/>
      <c r="B428" s="171"/>
    </row>
    <row r="429" spans="1:2" x14ac:dyDescent="0.25">
      <c r="A429" s="171"/>
      <c r="B429" s="171"/>
    </row>
    <row r="430" spans="1:2" x14ac:dyDescent="0.25">
      <c r="A430" s="171"/>
      <c r="B430" s="171"/>
    </row>
    <row r="431" spans="1:2" x14ac:dyDescent="0.25">
      <c r="A431" s="171"/>
      <c r="B431" s="171"/>
    </row>
    <row r="432" spans="1:2" x14ac:dyDescent="0.25">
      <c r="A432" s="171"/>
      <c r="B432" s="171"/>
    </row>
    <row r="433" spans="1:2" x14ac:dyDescent="0.25">
      <c r="A433" s="171"/>
      <c r="B433" s="171"/>
    </row>
    <row r="434" spans="1:2" x14ac:dyDescent="0.25">
      <c r="A434" s="171"/>
      <c r="B434" s="171"/>
    </row>
    <row r="435" spans="1:2" x14ac:dyDescent="0.25">
      <c r="A435" s="171"/>
      <c r="B435" s="171"/>
    </row>
    <row r="436" spans="1:2" x14ac:dyDescent="0.25">
      <c r="A436" s="171"/>
      <c r="B436" s="171"/>
    </row>
    <row r="437" spans="1:2" x14ac:dyDescent="0.25">
      <c r="A437" s="171"/>
      <c r="B437" s="171"/>
    </row>
    <row r="438" spans="1:2" x14ac:dyDescent="0.25">
      <c r="A438" s="171"/>
      <c r="B438" s="171"/>
    </row>
    <row r="439" spans="1:2" x14ac:dyDescent="0.25">
      <c r="A439" s="171"/>
      <c r="B439" s="171"/>
    </row>
    <row r="440" spans="1:2" x14ac:dyDescent="0.25">
      <c r="A440" s="171"/>
      <c r="B440" s="171"/>
    </row>
    <row r="441" spans="1:2" x14ac:dyDescent="0.25">
      <c r="A441" s="171"/>
      <c r="B441" s="171"/>
    </row>
    <row r="442" spans="1:2" x14ac:dyDescent="0.25">
      <c r="A442" s="171"/>
      <c r="B442" s="171"/>
    </row>
    <row r="443" spans="1:2" x14ac:dyDescent="0.25">
      <c r="A443" s="171"/>
      <c r="B443" s="171"/>
    </row>
    <row r="444" spans="1:2" x14ac:dyDescent="0.25">
      <c r="A444" s="171"/>
      <c r="B444" s="171"/>
    </row>
    <row r="445" spans="1:2" x14ac:dyDescent="0.25">
      <c r="A445" s="171"/>
      <c r="B445" s="171"/>
    </row>
    <row r="446" spans="1:2" x14ac:dyDescent="0.25">
      <c r="A446" s="171"/>
      <c r="B446" s="171"/>
    </row>
    <row r="447" spans="1:2" x14ac:dyDescent="0.25">
      <c r="A447" s="171"/>
      <c r="B447" s="171"/>
    </row>
    <row r="448" spans="1:2" x14ac:dyDescent="0.25">
      <c r="A448" s="171"/>
      <c r="B448" s="171"/>
    </row>
    <row r="449" spans="1:2" x14ac:dyDescent="0.25">
      <c r="A449" s="171"/>
      <c r="B449" s="171"/>
    </row>
    <row r="450" spans="1:2" x14ac:dyDescent="0.25">
      <c r="A450" s="171"/>
      <c r="B450" s="171"/>
    </row>
    <row r="451" spans="1:2" x14ac:dyDescent="0.25">
      <c r="A451" s="171"/>
      <c r="B451" s="171"/>
    </row>
    <row r="452" spans="1:2" x14ac:dyDescent="0.25">
      <c r="A452" s="171"/>
      <c r="B452" s="171"/>
    </row>
    <row r="453" spans="1:2" x14ac:dyDescent="0.25">
      <c r="A453" s="171"/>
      <c r="B453" s="171"/>
    </row>
    <row r="454" spans="1:2" x14ac:dyDescent="0.25">
      <c r="A454" s="171"/>
      <c r="B454" s="171"/>
    </row>
    <row r="455" spans="1:2" x14ac:dyDescent="0.25">
      <c r="A455" s="171"/>
      <c r="B455" s="171"/>
    </row>
    <row r="456" spans="1:2" x14ac:dyDescent="0.25">
      <c r="A456" s="171"/>
      <c r="B456" s="171"/>
    </row>
    <row r="457" spans="1:2" x14ac:dyDescent="0.25">
      <c r="A457" s="171"/>
      <c r="B457" s="171"/>
    </row>
    <row r="458" spans="1:2" x14ac:dyDescent="0.25">
      <c r="A458" s="171"/>
      <c r="B458" s="171"/>
    </row>
    <row r="459" spans="1:2" x14ac:dyDescent="0.25">
      <c r="A459" s="171"/>
      <c r="B459" s="171"/>
    </row>
    <row r="460" spans="1:2" x14ac:dyDescent="0.25">
      <c r="A460" s="171"/>
      <c r="B460" s="171"/>
    </row>
    <row r="461" spans="1:2" x14ac:dyDescent="0.25">
      <c r="A461" s="171"/>
      <c r="B461" s="171"/>
    </row>
    <row r="462" spans="1:2" x14ac:dyDescent="0.25">
      <c r="A462" s="171"/>
      <c r="B462" s="171"/>
    </row>
    <row r="463" spans="1:2" x14ac:dyDescent="0.25">
      <c r="A463" s="171"/>
      <c r="B463" s="171"/>
    </row>
    <row r="464" spans="1:2" x14ac:dyDescent="0.25">
      <c r="A464" s="171"/>
      <c r="B464" s="171"/>
    </row>
    <row r="465" spans="1:2" x14ac:dyDescent="0.25">
      <c r="A465" s="171"/>
      <c r="B465" s="171"/>
    </row>
    <row r="466" spans="1:2" x14ac:dyDescent="0.25">
      <c r="A466" s="171"/>
      <c r="B466" s="171"/>
    </row>
    <row r="467" spans="1:2" x14ac:dyDescent="0.25">
      <c r="A467" s="171"/>
      <c r="B467" s="171"/>
    </row>
    <row r="468" spans="1:2" x14ac:dyDescent="0.25">
      <c r="A468" s="171"/>
      <c r="B468" s="171"/>
    </row>
    <row r="469" spans="1:2" x14ac:dyDescent="0.25">
      <c r="A469" s="171"/>
      <c r="B469" s="171"/>
    </row>
    <row r="470" spans="1:2" x14ac:dyDescent="0.25">
      <c r="A470" s="171"/>
      <c r="B470" s="171"/>
    </row>
    <row r="471" spans="1:2" x14ac:dyDescent="0.25">
      <c r="A471" s="171"/>
      <c r="B471" s="171"/>
    </row>
    <row r="472" spans="1:2" x14ac:dyDescent="0.25">
      <c r="A472" s="171"/>
      <c r="B472" s="171"/>
    </row>
    <row r="473" spans="1:2" x14ac:dyDescent="0.25">
      <c r="A473" s="171"/>
      <c r="B473" s="171"/>
    </row>
    <row r="474" spans="1:2" x14ac:dyDescent="0.25">
      <c r="A474" s="171"/>
      <c r="B474" s="171"/>
    </row>
    <row r="475" spans="1:2" x14ac:dyDescent="0.25">
      <c r="A475" s="171"/>
      <c r="B475" s="171"/>
    </row>
    <row r="476" spans="1:2" x14ac:dyDescent="0.25">
      <c r="A476" s="171"/>
      <c r="B476" s="171"/>
    </row>
    <row r="477" spans="1:2" x14ac:dyDescent="0.25">
      <c r="A477" s="171"/>
      <c r="B477" s="171"/>
    </row>
    <row r="478" spans="1:2" x14ac:dyDescent="0.25">
      <c r="A478" s="171"/>
      <c r="B478" s="171"/>
    </row>
    <row r="479" spans="1:2" x14ac:dyDescent="0.25">
      <c r="A479" s="171"/>
      <c r="B479" s="171"/>
    </row>
    <row r="480" spans="1:2" x14ac:dyDescent="0.25">
      <c r="A480" s="171"/>
      <c r="B480" s="171"/>
    </row>
    <row r="481" spans="1:2" x14ac:dyDescent="0.25">
      <c r="A481" s="171"/>
      <c r="B481" s="171"/>
    </row>
    <row r="482" spans="1:2" x14ac:dyDescent="0.25">
      <c r="A482" s="171"/>
      <c r="B482" s="171"/>
    </row>
    <row r="483" spans="1:2" x14ac:dyDescent="0.25">
      <c r="A483" s="171"/>
      <c r="B483" s="171"/>
    </row>
    <row r="484" spans="1:2" x14ac:dyDescent="0.25">
      <c r="A484" s="171"/>
      <c r="B484" s="171"/>
    </row>
    <row r="485" spans="1:2" x14ac:dyDescent="0.25">
      <c r="A485" s="171"/>
      <c r="B485" s="171"/>
    </row>
    <row r="486" spans="1:2" x14ac:dyDescent="0.25">
      <c r="A486" s="171"/>
      <c r="B486" s="171"/>
    </row>
    <row r="487" spans="1:2" x14ac:dyDescent="0.25">
      <c r="A487" s="171"/>
      <c r="B487" s="171"/>
    </row>
    <row r="488" spans="1:2" x14ac:dyDescent="0.25">
      <c r="A488" s="171"/>
      <c r="B488" s="171"/>
    </row>
    <row r="489" spans="1:2" x14ac:dyDescent="0.25">
      <c r="A489" s="171"/>
      <c r="B489" s="171"/>
    </row>
    <row r="490" spans="1:2" x14ac:dyDescent="0.25">
      <c r="A490" s="171"/>
      <c r="B490" s="171"/>
    </row>
    <row r="491" spans="1:2" x14ac:dyDescent="0.25">
      <c r="A491" s="171"/>
      <c r="B491" s="171"/>
    </row>
    <row r="492" spans="1:2" x14ac:dyDescent="0.25">
      <c r="A492" s="171"/>
      <c r="B492" s="171"/>
    </row>
    <row r="493" spans="1:2" x14ac:dyDescent="0.25">
      <c r="A493" s="171"/>
      <c r="B493" s="171"/>
    </row>
    <row r="494" spans="1:2" x14ac:dyDescent="0.25">
      <c r="A494" s="171"/>
      <c r="B494" s="171"/>
    </row>
    <row r="495" spans="1:2" x14ac:dyDescent="0.25">
      <c r="A495" s="171"/>
      <c r="B495" s="171"/>
    </row>
    <row r="496" spans="1:2" x14ac:dyDescent="0.25">
      <c r="A496" s="171"/>
      <c r="B496" s="171"/>
    </row>
    <row r="497" spans="1:2" x14ac:dyDescent="0.25">
      <c r="A497" s="171"/>
      <c r="B497" s="171"/>
    </row>
    <row r="498" spans="1:2" x14ac:dyDescent="0.25">
      <c r="A498" s="171"/>
      <c r="B498" s="171"/>
    </row>
    <row r="499" spans="1:2" x14ac:dyDescent="0.25">
      <c r="A499" s="171"/>
      <c r="B499" s="171"/>
    </row>
    <row r="500" spans="1:2" x14ac:dyDescent="0.25">
      <c r="A500" s="171"/>
      <c r="B500" s="171"/>
    </row>
    <row r="501" spans="1:2" x14ac:dyDescent="0.25">
      <c r="A501" s="171"/>
      <c r="B501" s="171"/>
    </row>
    <row r="502" spans="1:2" x14ac:dyDescent="0.25">
      <c r="A502" s="171"/>
      <c r="B502" s="171"/>
    </row>
    <row r="503" spans="1:2" x14ac:dyDescent="0.25">
      <c r="A503" s="171"/>
      <c r="B503" s="171"/>
    </row>
    <row r="504" spans="1:2" x14ac:dyDescent="0.25">
      <c r="A504" s="171"/>
      <c r="B504" s="171"/>
    </row>
    <row r="505" spans="1:2" x14ac:dyDescent="0.25">
      <c r="A505" s="171"/>
      <c r="B505" s="171"/>
    </row>
    <row r="506" spans="1:2" x14ac:dyDescent="0.25">
      <c r="A506" s="171"/>
      <c r="B506" s="171"/>
    </row>
    <row r="507" spans="1:2" x14ac:dyDescent="0.25">
      <c r="A507" s="171"/>
      <c r="B507" s="171"/>
    </row>
    <row r="508" spans="1:2" x14ac:dyDescent="0.25">
      <c r="A508" s="171"/>
      <c r="B508" s="171"/>
    </row>
    <row r="509" spans="1:2" x14ac:dyDescent="0.25">
      <c r="A509" s="171"/>
      <c r="B509" s="171"/>
    </row>
    <row r="510" spans="1:2" x14ac:dyDescent="0.25">
      <c r="A510" s="171"/>
      <c r="B510" s="171"/>
    </row>
    <row r="511" spans="1:2" x14ac:dyDescent="0.25">
      <c r="A511" s="171"/>
      <c r="B511" s="171"/>
    </row>
    <row r="512" spans="1:2" x14ac:dyDescent="0.25">
      <c r="A512" s="171"/>
      <c r="B512" s="171"/>
    </row>
    <row r="513" spans="1:2" x14ac:dyDescent="0.25">
      <c r="A513" s="171"/>
      <c r="B513" s="171"/>
    </row>
    <row r="514" spans="1:2" x14ac:dyDescent="0.25">
      <c r="A514" s="171"/>
      <c r="B514" s="171"/>
    </row>
    <row r="515" spans="1:2" x14ac:dyDescent="0.25">
      <c r="A515" s="171"/>
      <c r="B515" s="171"/>
    </row>
    <row r="516" spans="1:2" x14ac:dyDescent="0.25">
      <c r="A516" s="171"/>
      <c r="B516" s="171"/>
    </row>
    <row r="517" spans="1:2" x14ac:dyDescent="0.25">
      <c r="A517" s="171"/>
      <c r="B517" s="171"/>
    </row>
    <row r="518" spans="1:2" x14ac:dyDescent="0.25">
      <c r="A518" s="171"/>
      <c r="B518" s="171"/>
    </row>
    <row r="519" spans="1:2" x14ac:dyDescent="0.25">
      <c r="A519" s="171"/>
      <c r="B519" s="171"/>
    </row>
    <row r="520" spans="1:2" x14ac:dyDescent="0.25">
      <c r="A520" s="171"/>
      <c r="B520" s="171"/>
    </row>
    <row r="521" spans="1:2" x14ac:dyDescent="0.25">
      <c r="A521" s="171"/>
      <c r="B521" s="171"/>
    </row>
    <row r="522" spans="1:2" x14ac:dyDescent="0.25">
      <c r="A522" s="171"/>
      <c r="B522" s="171"/>
    </row>
    <row r="523" spans="1:2" x14ac:dyDescent="0.25">
      <c r="A523" s="171"/>
      <c r="B523" s="171"/>
    </row>
    <row r="524" spans="1:2" x14ac:dyDescent="0.25">
      <c r="A524" s="171"/>
      <c r="B524" s="171"/>
    </row>
    <row r="525" spans="1:2" x14ac:dyDescent="0.25">
      <c r="A525" s="171"/>
      <c r="B525" s="171"/>
    </row>
    <row r="526" spans="1:2" x14ac:dyDescent="0.25">
      <c r="A526" s="171"/>
      <c r="B526" s="171"/>
    </row>
    <row r="527" spans="1:2" x14ac:dyDescent="0.25">
      <c r="A527" s="171"/>
      <c r="B527" s="171"/>
    </row>
    <row r="528" spans="1:2" x14ac:dyDescent="0.25">
      <c r="A528" s="171"/>
      <c r="B528" s="171"/>
    </row>
    <row r="529" spans="1:2" x14ac:dyDescent="0.25">
      <c r="A529" s="171"/>
      <c r="B529" s="171"/>
    </row>
    <row r="530" spans="1:2" x14ac:dyDescent="0.25">
      <c r="A530" s="171"/>
      <c r="B530" s="171"/>
    </row>
    <row r="531" spans="1:2" x14ac:dyDescent="0.25">
      <c r="A531" s="171"/>
      <c r="B531" s="171"/>
    </row>
    <row r="532" spans="1:2" x14ac:dyDescent="0.25">
      <c r="A532" s="171"/>
      <c r="B532" s="171"/>
    </row>
    <row r="533" spans="1:2" x14ac:dyDescent="0.25">
      <c r="A533" s="171"/>
      <c r="B533" s="171"/>
    </row>
    <row r="534" spans="1:2" x14ac:dyDescent="0.25">
      <c r="A534" s="171"/>
      <c r="B534" s="171"/>
    </row>
    <row r="535" spans="1:2" x14ac:dyDescent="0.25">
      <c r="A535" s="171"/>
      <c r="B535" s="171"/>
    </row>
    <row r="536" spans="1:2" x14ac:dyDescent="0.25">
      <c r="A536" s="171"/>
      <c r="B536" s="171"/>
    </row>
    <row r="537" spans="1:2" x14ac:dyDescent="0.25">
      <c r="A537" s="171"/>
      <c r="B537" s="171"/>
    </row>
    <row r="538" spans="1:2" x14ac:dyDescent="0.25">
      <c r="A538" s="171"/>
      <c r="B538" s="171"/>
    </row>
    <row r="539" spans="1:2" x14ac:dyDescent="0.25">
      <c r="A539" s="171"/>
      <c r="B539" s="171"/>
    </row>
    <row r="540" spans="1:2" x14ac:dyDescent="0.25">
      <c r="A540" s="171"/>
      <c r="B540" s="171"/>
    </row>
    <row r="541" spans="1:2" x14ac:dyDescent="0.25">
      <c r="A541" s="171"/>
      <c r="B541" s="171"/>
    </row>
    <row r="542" spans="1:2" x14ac:dyDescent="0.25">
      <c r="A542" s="171"/>
      <c r="B542" s="171"/>
    </row>
    <row r="543" spans="1:2" x14ac:dyDescent="0.25">
      <c r="A543" s="171"/>
      <c r="B543" s="171"/>
    </row>
    <row r="544" spans="1:2" x14ac:dyDescent="0.25">
      <c r="A544" s="171"/>
      <c r="B544" s="171"/>
    </row>
    <row r="545" spans="1:2" x14ac:dyDescent="0.25">
      <c r="A545" s="171"/>
      <c r="B545" s="171"/>
    </row>
    <row r="546" spans="1:2" x14ac:dyDescent="0.25">
      <c r="A546" s="171"/>
      <c r="B546" s="171"/>
    </row>
    <row r="547" spans="1:2" x14ac:dyDescent="0.25">
      <c r="A547" s="171"/>
      <c r="B547" s="171"/>
    </row>
    <row r="548" spans="1:2" x14ac:dyDescent="0.25">
      <c r="A548" s="171"/>
      <c r="B548" s="171"/>
    </row>
    <row r="549" spans="1:2" x14ac:dyDescent="0.25">
      <c r="A549" s="171"/>
      <c r="B549" s="171"/>
    </row>
    <row r="550" spans="1:2" x14ac:dyDescent="0.25">
      <c r="A550" s="171"/>
      <c r="B550" s="171"/>
    </row>
    <row r="551" spans="1:2" x14ac:dyDescent="0.25">
      <c r="A551" s="171"/>
      <c r="B551" s="171"/>
    </row>
    <row r="552" spans="1:2" x14ac:dyDescent="0.25">
      <c r="A552" s="171"/>
      <c r="B552" s="171"/>
    </row>
    <row r="553" spans="1:2" x14ac:dyDescent="0.25">
      <c r="A553" s="171"/>
      <c r="B553" s="171"/>
    </row>
    <row r="554" spans="1:2" x14ac:dyDescent="0.25">
      <c r="A554" s="171"/>
      <c r="B554" s="171"/>
    </row>
    <row r="555" spans="1:2" x14ac:dyDescent="0.25">
      <c r="A555" s="171"/>
      <c r="B555" s="171"/>
    </row>
    <row r="556" spans="1:2" x14ac:dyDescent="0.25">
      <c r="A556" s="171"/>
      <c r="B556" s="171"/>
    </row>
    <row r="557" spans="1:2" x14ac:dyDescent="0.25">
      <c r="A557" s="171"/>
      <c r="B557" s="171"/>
    </row>
    <row r="558" spans="1:2" x14ac:dyDescent="0.25">
      <c r="A558" s="171"/>
      <c r="B558" s="171"/>
    </row>
    <row r="559" spans="1:2" x14ac:dyDescent="0.25">
      <c r="A559" s="171"/>
      <c r="B559" s="171"/>
    </row>
    <row r="560" spans="1:2" x14ac:dyDescent="0.25">
      <c r="A560" s="171"/>
      <c r="B560" s="171"/>
    </row>
    <row r="561" spans="1:2" x14ac:dyDescent="0.25">
      <c r="A561" s="171"/>
      <c r="B561" s="171"/>
    </row>
    <row r="562" spans="1:2" x14ac:dyDescent="0.25">
      <c r="A562" s="171"/>
      <c r="B562" s="171"/>
    </row>
    <row r="563" spans="1:2" x14ac:dyDescent="0.25">
      <c r="A563" s="171"/>
      <c r="B563" s="171"/>
    </row>
    <row r="564" spans="1:2" x14ac:dyDescent="0.25">
      <c r="A564" s="171"/>
      <c r="B564" s="171"/>
    </row>
    <row r="565" spans="1:2" x14ac:dyDescent="0.25">
      <c r="A565" s="171"/>
      <c r="B565" s="171"/>
    </row>
    <row r="566" spans="1:2" x14ac:dyDescent="0.25">
      <c r="A566" s="171"/>
      <c r="B566" s="171"/>
    </row>
    <row r="567" spans="1:2" x14ac:dyDescent="0.25">
      <c r="A567" s="171"/>
      <c r="B567" s="171"/>
    </row>
    <row r="568" spans="1:2" x14ac:dyDescent="0.25">
      <c r="A568" s="171"/>
      <c r="B568" s="171"/>
    </row>
    <row r="569" spans="1:2" x14ac:dyDescent="0.25">
      <c r="A569" s="171"/>
      <c r="B569" s="171"/>
    </row>
    <row r="570" spans="1:2" x14ac:dyDescent="0.25">
      <c r="A570" s="171"/>
      <c r="B570" s="171"/>
    </row>
    <row r="571" spans="1:2" x14ac:dyDescent="0.25">
      <c r="A571" s="171"/>
      <c r="B571" s="171"/>
    </row>
    <row r="572" spans="1:2" x14ac:dyDescent="0.25">
      <c r="A572" s="171"/>
      <c r="B572" s="171"/>
    </row>
    <row r="573" spans="1:2" x14ac:dyDescent="0.25">
      <c r="A573" s="171"/>
      <c r="B573" s="171"/>
    </row>
    <row r="574" spans="1:2" x14ac:dyDescent="0.25">
      <c r="A574" s="171"/>
      <c r="B574" s="171"/>
    </row>
    <row r="575" spans="1:2" x14ac:dyDescent="0.25">
      <c r="A575" s="171"/>
      <c r="B575" s="171"/>
    </row>
    <row r="576" spans="1:2" x14ac:dyDescent="0.25">
      <c r="A576" s="171"/>
      <c r="B576" s="171"/>
    </row>
    <row r="577" spans="1:2" x14ac:dyDescent="0.25">
      <c r="A577" s="171"/>
      <c r="B577" s="171"/>
    </row>
    <row r="578" spans="1:2" x14ac:dyDescent="0.25">
      <c r="A578" s="171"/>
      <c r="B578" s="171"/>
    </row>
    <row r="579" spans="1:2" x14ac:dyDescent="0.25">
      <c r="A579" s="171"/>
      <c r="B579" s="171"/>
    </row>
    <row r="580" spans="1:2" x14ac:dyDescent="0.25">
      <c r="A580" s="171"/>
      <c r="B580" s="171"/>
    </row>
    <row r="581" spans="1:2" x14ac:dyDescent="0.25">
      <c r="A581" s="171"/>
      <c r="B581" s="171"/>
    </row>
    <row r="582" spans="1:2" x14ac:dyDescent="0.25">
      <c r="A582" s="171"/>
      <c r="B582" s="171"/>
    </row>
    <row r="583" spans="1:2" x14ac:dyDescent="0.25">
      <c r="A583" s="171"/>
      <c r="B583" s="171"/>
    </row>
    <row r="584" spans="1:2" x14ac:dyDescent="0.25">
      <c r="A584" s="171"/>
      <c r="B584" s="171"/>
    </row>
    <row r="585" spans="1:2" x14ac:dyDescent="0.25">
      <c r="A585" s="171"/>
      <c r="B585" s="171"/>
    </row>
    <row r="586" spans="1:2" x14ac:dyDescent="0.25">
      <c r="A586" s="171"/>
      <c r="B586" s="171"/>
    </row>
    <row r="587" spans="1:2" x14ac:dyDescent="0.25">
      <c r="A587" s="171"/>
      <c r="B587" s="171"/>
    </row>
    <row r="588" spans="1:2" x14ac:dyDescent="0.25">
      <c r="A588" s="171"/>
      <c r="B588" s="171"/>
    </row>
    <row r="589" spans="1:2" x14ac:dyDescent="0.25">
      <c r="A589" s="171"/>
      <c r="B589" s="171"/>
    </row>
    <row r="590" spans="1:2" x14ac:dyDescent="0.25">
      <c r="A590" s="171"/>
      <c r="B590" s="171"/>
    </row>
    <row r="591" spans="1:2" x14ac:dyDescent="0.25">
      <c r="A591" s="171"/>
      <c r="B591" s="171"/>
    </row>
    <row r="592" spans="1:2" x14ac:dyDescent="0.25">
      <c r="A592" s="171"/>
      <c r="B592" s="171"/>
    </row>
    <row r="593" spans="1:2" x14ac:dyDescent="0.25">
      <c r="A593" s="171"/>
      <c r="B593" s="171"/>
    </row>
    <row r="594" spans="1:2" x14ac:dyDescent="0.25">
      <c r="A594" s="171"/>
      <c r="B594" s="171"/>
    </row>
    <row r="595" spans="1:2" x14ac:dyDescent="0.25">
      <c r="A595" s="171"/>
      <c r="B595" s="171"/>
    </row>
    <row r="596" spans="1:2" x14ac:dyDescent="0.25">
      <c r="A596" s="171"/>
      <c r="B596" s="171"/>
    </row>
    <row r="597" spans="1:2" x14ac:dyDescent="0.25">
      <c r="A597" s="171"/>
      <c r="B597" s="171"/>
    </row>
    <row r="598" spans="1:2" x14ac:dyDescent="0.25">
      <c r="A598" s="171"/>
      <c r="B598" s="171"/>
    </row>
    <row r="599" spans="1:2" x14ac:dyDescent="0.25">
      <c r="A599" s="171"/>
      <c r="B599" s="171"/>
    </row>
    <row r="600" spans="1:2" x14ac:dyDescent="0.25">
      <c r="A600" s="171"/>
      <c r="B600" s="171"/>
    </row>
    <row r="601" spans="1:2" x14ac:dyDescent="0.25">
      <c r="A601" s="171"/>
      <c r="B601" s="171"/>
    </row>
    <row r="602" spans="1:2" x14ac:dyDescent="0.25">
      <c r="A602" s="171"/>
      <c r="B602" s="171"/>
    </row>
    <row r="603" spans="1:2" x14ac:dyDescent="0.25">
      <c r="A603" s="171"/>
      <c r="B603" s="171"/>
    </row>
    <row r="604" spans="1:2" x14ac:dyDescent="0.25">
      <c r="A604" s="171"/>
      <c r="B604" s="171"/>
    </row>
    <row r="605" spans="1:2" x14ac:dyDescent="0.25">
      <c r="A605" s="171"/>
      <c r="B605" s="171"/>
    </row>
    <row r="606" spans="1:2" x14ac:dyDescent="0.25">
      <c r="A606" s="171"/>
      <c r="B606" s="171"/>
    </row>
    <row r="607" spans="1:2" x14ac:dyDescent="0.25">
      <c r="A607" s="171"/>
      <c r="B607" s="171"/>
    </row>
    <row r="608" spans="1:2" x14ac:dyDescent="0.25">
      <c r="A608" s="171"/>
      <c r="B608" s="171"/>
    </row>
    <row r="609" spans="1:2" x14ac:dyDescent="0.25">
      <c r="A609" s="171"/>
      <c r="B609" s="171"/>
    </row>
    <row r="610" spans="1:2" x14ac:dyDescent="0.25">
      <c r="A610" s="171"/>
      <c r="B610" s="171"/>
    </row>
    <row r="611" spans="1:2" x14ac:dyDescent="0.25">
      <c r="A611" s="171"/>
      <c r="B611" s="171"/>
    </row>
    <row r="612" spans="1:2" x14ac:dyDescent="0.25">
      <c r="A612" s="171"/>
      <c r="B612" s="171"/>
    </row>
    <row r="613" spans="1:2" x14ac:dyDescent="0.25">
      <c r="A613" s="171"/>
      <c r="B613" s="171"/>
    </row>
    <row r="614" spans="1:2" x14ac:dyDescent="0.25">
      <c r="A614" s="171"/>
      <c r="B614" s="171"/>
    </row>
    <row r="615" spans="1:2" x14ac:dyDescent="0.25">
      <c r="A615" s="171"/>
      <c r="B615" s="171"/>
    </row>
    <row r="616" spans="1:2" x14ac:dyDescent="0.25">
      <c r="A616" s="171"/>
      <c r="B616" s="171"/>
    </row>
    <row r="617" spans="1:2" x14ac:dyDescent="0.25">
      <c r="A617" s="171"/>
      <c r="B617" s="171"/>
    </row>
    <row r="618" spans="1:2" x14ac:dyDescent="0.25">
      <c r="A618" s="171"/>
      <c r="B618" s="171"/>
    </row>
    <row r="619" spans="1:2" x14ac:dyDescent="0.25">
      <c r="A619" s="171"/>
      <c r="B619" s="171"/>
    </row>
    <row r="620" spans="1:2" x14ac:dyDescent="0.25">
      <c r="A620" s="171"/>
      <c r="B620" s="171"/>
    </row>
    <row r="621" spans="1:2" x14ac:dyDescent="0.25">
      <c r="A621" s="171"/>
      <c r="B621" s="171"/>
    </row>
    <row r="622" spans="1:2" x14ac:dyDescent="0.25">
      <c r="A622" s="171"/>
      <c r="B622" s="171"/>
    </row>
    <row r="623" spans="1:2" x14ac:dyDescent="0.25">
      <c r="A623" s="171"/>
      <c r="B623" s="171"/>
    </row>
    <row r="624" spans="1:2" x14ac:dyDescent="0.25">
      <c r="A624" s="171"/>
      <c r="B624" s="171"/>
    </row>
    <row r="625" spans="1:2" x14ac:dyDescent="0.25">
      <c r="A625" s="171"/>
      <c r="B625" s="171"/>
    </row>
    <row r="626" spans="1:2" x14ac:dyDescent="0.25">
      <c r="A626" s="171"/>
      <c r="B626" s="171"/>
    </row>
    <row r="627" spans="1:2" x14ac:dyDescent="0.25">
      <c r="A627" s="171"/>
      <c r="B627" s="171"/>
    </row>
    <row r="628" spans="1:2" x14ac:dyDescent="0.25">
      <c r="A628" s="171"/>
      <c r="B628" s="171"/>
    </row>
    <row r="629" spans="1:2" x14ac:dyDescent="0.25">
      <c r="A629" s="171"/>
      <c r="B629" s="171"/>
    </row>
    <row r="630" spans="1:2" x14ac:dyDescent="0.25">
      <c r="A630" s="171"/>
      <c r="B630" s="171"/>
    </row>
    <row r="631" spans="1:2" x14ac:dyDescent="0.25">
      <c r="A631" s="171"/>
      <c r="B631" s="171"/>
    </row>
    <row r="632" spans="1:2" x14ac:dyDescent="0.25">
      <c r="A632" s="171"/>
      <c r="B632" s="171"/>
    </row>
    <row r="633" spans="1:2" x14ac:dyDescent="0.25">
      <c r="A633" s="171"/>
      <c r="B633" s="171"/>
    </row>
    <row r="634" spans="1:2" x14ac:dyDescent="0.25">
      <c r="A634" s="171"/>
      <c r="B634" s="171"/>
    </row>
    <row r="635" spans="1:2" x14ac:dyDescent="0.25">
      <c r="A635" s="171"/>
      <c r="B635" s="171"/>
    </row>
    <row r="636" spans="1:2" x14ac:dyDescent="0.25">
      <c r="A636" s="171"/>
      <c r="B636" s="171"/>
    </row>
    <row r="637" spans="1:2" x14ac:dyDescent="0.25">
      <c r="A637" s="171"/>
      <c r="B637" s="171"/>
    </row>
    <row r="638" spans="1:2" x14ac:dyDescent="0.25">
      <c r="A638" s="171"/>
      <c r="B638" s="171"/>
    </row>
    <row r="639" spans="1:2" x14ac:dyDescent="0.25">
      <c r="A639" s="171"/>
      <c r="B639" s="171"/>
    </row>
    <row r="640" spans="1:2" x14ac:dyDescent="0.25">
      <c r="A640" s="171"/>
      <c r="B640" s="171"/>
    </row>
    <row r="641" spans="1:2" x14ac:dyDescent="0.25">
      <c r="A641" s="171"/>
      <c r="B641" s="171"/>
    </row>
    <row r="642" spans="1:2" x14ac:dyDescent="0.25">
      <c r="A642" s="171"/>
      <c r="B642" s="171"/>
    </row>
    <row r="643" spans="1:2" x14ac:dyDescent="0.25">
      <c r="A643" s="171"/>
      <c r="B643" s="171"/>
    </row>
    <row r="644" spans="1:2" x14ac:dyDescent="0.25">
      <c r="A644" s="171"/>
      <c r="B644" s="171"/>
    </row>
    <row r="645" spans="1:2" x14ac:dyDescent="0.25">
      <c r="A645" s="171"/>
      <c r="B645" s="171"/>
    </row>
    <row r="646" spans="1:2" x14ac:dyDescent="0.25">
      <c r="A646" s="171"/>
      <c r="B646" s="171"/>
    </row>
    <row r="647" spans="1:2" x14ac:dyDescent="0.25">
      <c r="A647" s="171"/>
      <c r="B647" s="171"/>
    </row>
    <row r="648" spans="1:2" x14ac:dyDescent="0.25">
      <c r="A648" s="171"/>
      <c r="B648" s="171"/>
    </row>
    <row r="649" spans="1:2" x14ac:dyDescent="0.25">
      <c r="A649" s="171"/>
      <c r="B649" s="171"/>
    </row>
    <row r="650" spans="1:2" x14ac:dyDescent="0.25">
      <c r="A650" s="171"/>
      <c r="B650" s="171"/>
    </row>
    <row r="651" spans="1:2" x14ac:dyDescent="0.25">
      <c r="A651" s="171"/>
      <c r="B651" s="171"/>
    </row>
    <row r="652" spans="1:2" x14ac:dyDescent="0.25">
      <c r="A652" s="171"/>
      <c r="B652" s="171"/>
    </row>
    <row r="653" spans="1:2" x14ac:dyDescent="0.25">
      <c r="A653" s="171"/>
      <c r="B653" s="171"/>
    </row>
    <row r="654" spans="1:2" x14ac:dyDescent="0.25">
      <c r="A654" s="171"/>
      <c r="B654" s="171"/>
    </row>
    <row r="655" spans="1:2" x14ac:dyDescent="0.25">
      <c r="A655" s="171"/>
      <c r="B655" s="171"/>
    </row>
    <row r="656" spans="1:2" x14ac:dyDescent="0.25">
      <c r="A656" s="171"/>
      <c r="B656" s="171"/>
    </row>
    <row r="657" spans="1:2" x14ac:dyDescent="0.25">
      <c r="A657" s="171"/>
      <c r="B657" s="171"/>
    </row>
    <row r="658" spans="1:2" x14ac:dyDescent="0.25">
      <c r="A658" s="171"/>
      <c r="B658" s="171"/>
    </row>
    <row r="659" spans="1:2" x14ac:dyDescent="0.25">
      <c r="A659" s="171"/>
      <c r="B659" s="171"/>
    </row>
    <row r="660" spans="1:2" x14ac:dyDescent="0.25">
      <c r="A660" s="171"/>
      <c r="B660" s="171"/>
    </row>
    <row r="661" spans="1:2" x14ac:dyDescent="0.25">
      <c r="A661" s="171"/>
      <c r="B661" s="171"/>
    </row>
    <row r="662" spans="1:2" x14ac:dyDescent="0.25">
      <c r="A662" s="171"/>
      <c r="B662" s="171"/>
    </row>
    <row r="663" spans="1:2" x14ac:dyDescent="0.25">
      <c r="A663" s="171"/>
      <c r="B663" s="171"/>
    </row>
    <row r="664" spans="1:2" x14ac:dyDescent="0.25">
      <c r="A664" s="171"/>
      <c r="B664" s="171"/>
    </row>
    <row r="665" spans="1:2" x14ac:dyDescent="0.25">
      <c r="A665" s="171"/>
      <c r="B665" s="171"/>
    </row>
    <row r="666" spans="1:2" x14ac:dyDescent="0.25">
      <c r="A666" s="171"/>
      <c r="B666" s="171"/>
    </row>
    <row r="667" spans="1:2" x14ac:dyDescent="0.25">
      <c r="A667" s="171"/>
      <c r="B667" s="171"/>
    </row>
    <row r="668" spans="1:2" x14ac:dyDescent="0.25">
      <c r="A668" s="171"/>
      <c r="B668" s="171"/>
    </row>
    <row r="669" spans="1:2" x14ac:dyDescent="0.25">
      <c r="A669" s="171"/>
      <c r="B669" s="171"/>
    </row>
    <row r="670" spans="1:2" x14ac:dyDescent="0.25">
      <c r="A670" s="171"/>
      <c r="B670" s="171"/>
    </row>
    <row r="671" spans="1:2" x14ac:dyDescent="0.25">
      <c r="A671" s="171"/>
      <c r="B671" s="171"/>
    </row>
    <row r="672" spans="1:2" x14ac:dyDescent="0.25">
      <c r="A672" s="171"/>
      <c r="B672" s="171"/>
    </row>
    <row r="673" spans="1:2" x14ac:dyDescent="0.25">
      <c r="A673" s="171"/>
      <c r="B673" s="171"/>
    </row>
    <row r="674" spans="1:2" x14ac:dyDescent="0.25">
      <c r="A674" s="171"/>
      <c r="B674" s="171"/>
    </row>
    <row r="675" spans="1:2" x14ac:dyDescent="0.25">
      <c r="A675" s="171"/>
      <c r="B675" s="171"/>
    </row>
    <row r="676" spans="1:2" x14ac:dyDescent="0.25">
      <c r="A676" s="171"/>
      <c r="B676" s="171"/>
    </row>
    <row r="677" spans="1:2" x14ac:dyDescent="0.25">
      <c r="A677" s="171"/>
      <c r="B677" s="171"/>
    </row>
    <row r="678" spans="1:2" x14ac:dyDescent="0.25">
      <c r="A678" s="171"/>
      <c r="B678" s="171"/>
    </row>
    <row r="679" spans="1:2" x14ac:dyDescent="0.25">
      <c r="A679" s="171"/>
      <c r="B679" s="171"/>
    </row>
    <row r="680" spans="1:2" x14ac:dyDescent="0.25">
      <c r="A680" s="171"/>
      <c r="B680" s="171"/>
    </row>
    <row r="681" spans="1:2" x14ac:dyDescent="0.25">
      <c r="A681" s="171"/>
      <c r="B681" s="171"/>
    </row>
    <row r="682" spans="1:2" x14ac:dyDescent="0.25">
      <c r="A682" s="171"/>
      <c r="B682" s="171"/>
    </row>
    <row r="683" spans="1:2" x14ac:dyDescent="0.25">
      <c r="A683" s="171"/>
      <c r="B683" s="171"/>
    </row>
    <row r="684" spans="1:2" x14ac:dyDescent="0.25">
      <c r="A684" s="171"/>
      <c r="B684" s="171"/>
    </row>
    <row r="685" spans="1:2" x14ac:dyDescent="0.25">
      <c r="A685" s="171"/>
      <c r="B685" s="171"/>
    </row>
    <row r="686" spans="1:2" x14ac:dyDescent="0.25">
      <c r="A686" s="171"/>
      <c r="B686" s="171"/>
    </row>
    <row r="687" spans="1:2" x14ac:dyDescent="0.25">
      <c r="A687" s="171"/>
      <c r="B687" s="171"/>
    </row>
    <row r="688" spans="1:2" x14ac:dyDescent="0.25">
      <c r="A688" s="171"/>
      <c r="B688" s="171"/>
    </row>
    <row r="689" spans="1:2" x14ac:dyDescent="0.25">
      <c r="A689" s="171"/>
      <c r="B689" s="171"/>
    </row>
    <row r="690" spans="1:2" x14ac:dyDescent="0.25">
      <c r="A690" s="171"/>
      <c r="B690" s="171"/>
    </row>
    <row r="691" spans="1:2" x14ac:dyDescent="0.25">
      <c r="A691" s="171"/>
      <c r="B691" s="171"/>
    </row>
    <row r="692" spans="1:2" x14ac:dyDescent="0.25">
      <c r="A692" s="171"/>
      <c r="B692" s="171"/>
    </row>
    <row r="693" spans="1:2" x14ac:dyDescent="0.25">
      <c r="A693" s="171"/>
      <c r="B693" s="171"/>
    </row>
    <row r="694" spans="1:2" x14ac:dyDescent="0.25">
      <c r="A694" s="171"/>
      <c r="B694" s="171"/>
    </row>
    <row r="695" spans="1:2" x14ac:dyDescent="0.25">
      <c r="A695" s="171"/>
      <c r="B695" s="171"/>
    </row>
    <row r="696" spans="1:2" x14ac:dyDescent="0.25">
      <c r="A696" s="171"/>
      <c r="B696" s="171"/>
    </row>
    <row r="697" spans="1:2" x14ac:dyDescent="0.25">
      <c r="A697" s="171"/>
      <c r="B697" s="171"/>
    </row>
    <row r="698" spans="1:2" x14ac:dyDescent="0.25">
      <c r="A698" s="171"/>
      <c r="B698" s="171"/>
    </row>
    <row r="699" spans="1:2" x14ac:dyDescent="0.25">
      <c r="A699" s="171"/>
      <c r="B699" s="171"/>
    </row>
    <row r="700" spans="1:2" x14ac:dyDescent="0.25">
      <c r="A700" s="171"/>
      <c r="B700" s="171"/>
    </row>
    <row r="701" spans="1:2" x14ac:dyDescent="0.25">
      <c r="A701" s="171"/>
      <c r="B701" s="171"/>
    </row>
    <row r="702" spans="1:2" x14ac:dyDescent="0.25">
      <c r="A702" s="171"/>
      <c r="B702" s="171"/>
    </row>
    <row r="703" spans="1:2" x14ac:dyDescent="0.25">
      <c r="A703" s="171"/>
      <c r="B703" s="171"/>
    </row>
    <row r="704" spans="1:2" x14ac:dyDescent="0.25">
      <c r="A704" s="171"/>
      <c r="B704" s="171"/>
    </row>
    <row r="705" spans="1:2" x14ac:dyDescent="0.25">
      <c r="A705" s="171"/>
      <c r="B705" s="171"/>
    </row>
    <row r="706" spans="1:2" x14ac:dyDescent="0.25">
      <c r="A706" s="171"/>
      <c r="B706" s="171"/>
    </row>
    <row r="707" spans="1:2" x14ac:dyDescent="0.25">
      <c r="B707" s="17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Sección 1. Metas_Magnitud</vt:lpstr>
      <vt:lpstr>Anualización</vt:lpstr>
      <vt:lpstr>1. PAAI</vt:lpstr>
      <vt:lpstr>Act_1</vt:lpstr>
      <vt:lpstr>Variables</vt:lpstr>
      <vt:lpstr>ODS</vt:lpstr>
      <vt:lpstr>'1. PAAI'!Área_de_impresión</vt:lpstr>
      <vt:lpstr>'1. PAAI'!Títulos_a_imprimir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2019-02-14T21:55:06Z</cp:lastPrinted>
  <dcterms:created xsi:type="dcterms:W3CDTF">2010-03-25T16:40:43Z</dcterms:created>
  <dcterms:modified xsi:type="dcterms:W3CDTF">2020-07-08T14:23:55Z</dcterms:modified>
</cp:coreProperties>
</file>