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Publicar\"/>
    </mc:Choice>
  </mc:AlternateContent>
  <bookViews>
    <workbookView xWindow="0" yWindow="465" windowWidth="25605" windowHeight="15540"/>
  </bookViews>
  <sheets>
    <sheet name="Metas_Magnitud" sheetId="9" r:id="rId1"/>
    <sheet name="Anualización" sheetId="12" r:id="rId2"/>
    <sheet name="1" sheetId="2" r:id="rId3"/>
    <sheet name="Act_1" sheetId="14" r:id="rId4"/>
    <sheet name="2" sheetId="7" r:id="rId5"/>
    <sheet name="Act_2" sheetId="13" r:id="rId6"/>
    <sheet name="3 PAAC" sheetId="6" r:id="rId7"/>
    <sheet name="Act_3_PAAC" sheetId="10" r:id="rId8"/>
    <sheet name="VARIABLE" sheetId="11" r:id="rId9"/>
    <sheet name="ODS" sheetId="15" r:id="rId10"/>
  </sheets>
  <externalReferences>
    <externalReference r:id="rId11"/>
  </externalReferences>
  <definedNames>
    <definedName name="_xlnm._FilterDatabase" localSheetId="7" hidden="1">Act_3_PAAC!$A$13:$J$18</definedName>
    <definedName name="_xlnm.Print_Area" localSheetId="2">'1'!$A$1:$H$57</definedName>
    <definedName name="_xlnm.Print_Area" localSheetId="4">'2'!$A$1:$H$57</definedName>
    <definedName name="_xlnm.Print_Titles" localSheetId="2">'1'!$1:$6</definedName>
    <definedName name="_xlnm.Print_Titles" localSheetId="4">'2'!$1:$6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6" i="9" l="1"/>
  <c r="U13" i="9"/>
  <c r="U12" i="9"/>
  <c r="U14" i="9"/>
  <c r="U15" i="9"/>
  <c r="U17" i="9"/>
  <c r="U18" i="9"/>
  <c r="U11" i="9"/>
  <c r="H30" i="6"/>
  <c r="H31" i="6"/>
  <c r="H32" i="6"/>
  <c r="H33" i="6"/>
  <c r="H34" i="6"/>
  <c r="H35" i="6"/>
  <c r="H36" i="6"/>
  <c r="H37" i="6"/>
  <c r="H38" i="6"/>
  <c r="H39" i="6"/>
  <c r="H40" i="6"/>
  <c r="H29" i="6"/>
  <c r="G30" i="6"/>
  <c r="G31" i="6"/>
  <c r="G32" i="6"/>
  <c r="G33" i="6"/>
  <c r="G34" i="6"/>
  <c r="G35" i="6"/>
  <c r="G36" i="6"/>
  <c r="G37" i="6"/>
  <c r="G38" i="6"/>
  <c r="G39" i="6"/>
  <c r="G40" i="6"/>
  <c r="G29" i="6"/>
  <c r="F30" i="6"/>
  <c r="F31" i="6"/>
  <c r="F32" i="6"/>
  <c r="F33" i="6"/>
  <c r="F34" i="6"/>
  <c r="F35" i="6"/>
  <c r="F36" i="6"/>
  <c r="F37" i="6"/>
  <c r="F38" i="6"/>
  <c r="F39" i="6"/>
  <c r="F40" i="6"/>
  <c r="F29" i="6"/>
  <c r="E30" i="6"/>
  <c r="E29" i="6"/>
  <c r="C31" i="6"/>
  <c r="C32" i="6"/>
  <c r="C33" i="6" s="1"/>
  <c r="C34" i="6" s="1"/>
  <c r="C35" i="6" s="1"/>
  <c r="C36" i="6" s="1"/>
  <c r="C37" i="6" s="1"/>
  <c r="C38" i="6" s="1"/>
  <c r="C39" i="6" s="1"/>
  <c r="C40" i="6" s="1"/>
  <c r="C30" i="6"/>
  <c r="C29" i="6"/>
  <c r="C30" i="7" l="1"/>
  <c r="H36" i="7"/>
  <c r="H29" i="7"/>
  <c r="G30" i="7"/>
  <c r="G29" i="7"/>
  <c r="F31" i="7"/>
  <c r="F30" i="7"/>
  <c r="E30" i="7"/>
  <c r="C32" i="7"/>
  <c r="C31" i="7"/>
  <c r="C29" i="7"/>
  <c r="H16" i="14" l="1"/>
  <c r="C29" i="2" l="1"/>
  <c r="C30" i="2" s="1"/>
  <c r="C31" i="2" s="1"/>
  <c r="C32" i="2" s="1"/>
  <c r="C33" i="2" s="1"/>
  <c r="C34" i="2" s="1"/>
  <c r="C35" i="2" s="1"/>
  <c r="C36" i="2" s="1"/>
  <c r="C37" i="2" s="1"/>
  <c r="C38" i="2" s="1"/>
  <c r="C39" i="2" s="1"/>
  <c r="C40" i="2" s="1"/>
  <c r="E30" i="2"/>
  <c r="E31" i="2" s="1"/>
  <c r="E32" i="2" s="1"/>
  <c r="E33" i="2" s="1"/>
  <c r="E34" i="2" s="1"/>
  <c r="E35" i="2" s="1"/>
  <c r="E36" i="2" s="1"/>
  <c r="E37" i="2" s="1"/>
  <c r="E38" i="2" s="1"/>
  <c r="E39" i="2" s="1"/>
  <c r="E40" i="2" s="1"/>
  <c r="F32" i="7" l="1"/>
  <c r="F33" i="7"/>
  <c r="F34" i="7"/>
  <c r="F35" i="7"/>
  <c r="F36" i="7"/>
  <c r="F37" i="7"/>
  <c r="F38" i="7"/>
  <c r="F39" i="7"/>
  <c r="F40" i="7"/>
  <c r="F26" i="13"/>
  <c r="F29" i="2" l="1"/>
  <c r="L18" i="9" l="1"/>
  <c r="I18" i="9"/>
  <c r="T18" i="9"/>
  <c r="S18" i="9"/>
  <c r="R18" i="9"/>
  <c r="Q18" i="9"/>
  <c r="P18" i="9"/>
  <c r="O18" i="9"/>
  <c r="N18" i="9"/>
  <c r="M18" i="9"/>
  <c r="K18" i="9"/>
  <c r="J18" i="9"/>
  <c r="L17" i="9"/>
  <c r="I17" i="9"/>
  <c r="T17" i="9"/>
  <c r="S17" i="9"/>
  <c r="S19" i="9" s="1"/>
  <c r="R17" i="9"/>
  <c r="Q17" i="9"/>
  <c r="P17" i="9"/>
  <c r="P19" i="9" s="1"/>
  <c r="O17" i="9"/>
  <c r="N17" i="9"/>
  <c r="M17" i="9"/>
  <c r="M19" i="9" s="1"/>
  <c r="K17" i="9"/>
  <c r="J17" i="9"/>
  <c r="R19" i="9"/>
  <c r="K15" i="9"/>
  <c r="T15" i="9"/>
  <c r="S15" i="9"/>
  <c r="R15" i="9"/>
  <c r="Q15" i="9"/>
  <c r="P15" i="9"/>
  <c r="O15" i="9"/>
  <c r="N15" i="9"/>
  <c r="M15" i="9"/>
  <c r="L15" i="9"/>
  <c r="J15" i="9"/>
  <c r="I15" i="9"/>
  <c r="K14" i="9"/>
  <c r="T14" i="9"/>
  <c r="T16" i="9" s="1"/>
  <c r="S14" i="9"/>
  <c r="S16" i="9" s="1"/>
  <c r="R14" i="9"/>
  <c r="R16" i="9" s="1"/>
  <c r="Q14" i="9"/>
  <c r="Q16" i="9" s="1"/>
  <c r="P14" i="9"/>
  <c r="P16" i="9" s="1"/>
  <c r="O14" i="9"/>
  <c r="N14" i="9"/>
  <c r="M14" i="9"/>
  <c r="L14" i="9"/>
  <c r="J14" i="9"/>
  <c r="I14" i="9"/>
  <c r="O13" i="9"/>
  <c r="S13" i="9"/>
  <c r="T12" i="9"/>
  <c r="S12" i="9"/>
  <c r="R12" i="9"/>
  <c r="Q12" i="9"/>
  <c r="P12" i="9"/>
  <c r="O12" i="9"/>
  <c r="N12" i="9"/>
  <c r="M12" i="9"/>
  <c r="L12" i="9"/>
  <c r="K12" i="9"/>
  <c r="J12" i="9"/>
  <c r="I12" i="9"/>
  <c r="T11" i="9"/>
  <c r="T13" i="9" s="1"/>
  <c r="S11" i="9"/>
  <c r="R11" i="9"/>
  <c r="R13" i="9" s="1"/>
  <c r="Q11" i="9"/>
  <c r="Q13" i="9" s="1"/>
  <c r="P11" i="9"/>
  <c r="P13" i="9" s="1"/>
  <c r="O11" i="9"/>
  <c r="K11" i="9"/>
  <c r="I11" i="9"/>
  <c r="N11" i="9"/>
  <c r="N13" i="9" s="1"/>
  <c r="M11" i="9"/>
  <c r="L11" i="9"/>
  <c r="J11" i="9"/>
  <c r="F18" i="10"/>
  <c r="C18" i="10"/>
  <c r="O19" i="9" l="1"/>
  <c r="N19" i="9"/>
  <c r="L13" i="9"/>
  <c r="M13" i="9"/>
  <c r="K19" i="9"/>
  <c r="K13" i="9"/>
  <c r="J13" i="9"/>
  <c r="T19" i="9"/>
  <c r="L19" i="9"/>
  <c r="Q19" i="9"/>
  <c r="E32" i="6"/>
  <c r="E33" i="6" s="1"/>
  <c r="E34" i="6" s="1"/>
  <c r="E35" i="6" s="1"/>
  <c r="E36" i="6" s="1"/>
  <c r="E37" i="6" s="1"/>
  <c r="E38" i="6" s="1"/>
  <c r="E39" i="6" s="1"/>
  <c r="E40" i="6" s="1"/>
  <c r="F26" i="14"/>
  <c r="F30" i="2"/>
  <c r="F31" i="2"/>
  <c r="F32" i="2"/>
  <c r="F33" i="2"/>
  <c r="F34" i="2"/>
  <c r="F35" i="2"/>
  <c r="F36" i="2"/>
  <c r="F37" i="2"/>
  <c r="F38" i="2"/>
  <c r="F39" i="2"/>
  <c r="F40" i="2"/>
  <c r="K16" i="9" l="1"/>
  <c r="I16" i="9"/>
  <c r="I13" i="9"/>
  <c r="G29" i="2" l="1"/>
  <c r="H29" i="2" s="1"/>
  <c r="J16" i="9"/>
  <c r="G30" i="2"/>
  <c r="M16" i="9"/>
  <c r="I19" i="9"/>
  <c r="L16" i="9"/>
  <c r="J19" i="9"/>
  <c r="H30" i="2" l="1"/>
  <c r="G31" i="2"/>
  <c r="D17" i="9"/>
  <c r="D14" i="9"/>
  <c r="D11" i="9"/>
  <c r="F29" i="7"/>
  <c r="H26" i="14"/>
  <c r="C26" i="14"/>
  <c r="H26" i="13"/>
  <c r="C26" i="13"/>
  <c r="G32" i="2" l="1"/>
  <c r="H31" i="2"/>
  <c r="E29" i="7"/>
  <c r="E31" i="7" s="1"/>
  <c r="E32" i="7" s="1"/>
  <c r="E33" i="7" s="1"/>
  <c r="E34" i="7" s="1"/>
  <c r="E35" i="7" s="1"/>
  <c r="E36" i="7" s="1"/>
  <c r="E37" i="7" s="1"/>
  <c r="E38" i="7" s="1"/>
  <c r="E39" i="7" s="1"/>
  <c r="E40" i="7" s="1"/>
  <c r="F17" i="9"/>
  <c r="F14" i="9"/>
  <c r="F11" i="9"/>
  <c r="C13" i="12"/>
  <c r="B13" i="12"/>
  <c r="A13" i="12"/>
  <c r="C12" i="12"/>
  <c r="B12" i="12"/>
  <c r="C10" i="13" s="1"/>
  <c r="A12" i="12"/>
  <c r="C11" i="12"/>
  <c r="B11" i="12"/>
  <c r="C10" i="14" s="1"/>
  <c r="A11" i="12"/>
  <c r="V17" i="9"/>
  <c r="V14" i="9"/>
  <c r="V11" i="9"/>
  <c r="H18" i="9"/>
  <c r="H17" i="9"/>
  <c r="H15" i="9"/>
  <c r="H14" i="9"/>
  <c r="H12" i="9"/>
  <c r="H11" i="9"/>
  <c r="G17" i="9"/>
  <c r="G14" i="9"/>
  <c r="G11" i="9"/>
  <c r="G33" i="2" l="1"/>
  <c r="H32" i="2"/>
  <c r="N16" i="9"/>
  <c r="O16" i="9"/>
  <c r="H30" i="7" l="1"/>
  <c r="G34" i="2"/>
  <c r="H33" i="2"/>
  <c r="K13" i="12"/>
  <c r="L13" i="12" s="1"/>
  <c r="M13" i="12" s="1"/>
  <c r="K12" i="12"/>
  <c r="L12" i="12" s="1"/>
  <c r="M12" i="12" s="1"/>
  <c r="K11" i="12"/>
  <c r="L11" i="12" s="1"/>
  <c r="M11" i="12" s="1"/>
  <c r="G31" i="7" l="1"/>
  <c r="H31" i="7" s="1"/>
  <c r="G35" i="2"/>
  <c r="H34" i="2"/>
  <c r="C33" i="7" l="1"/>
  <c r="G32" i="7"/>
  <c r="H32" i="7" s="1"/>
  <c r="G36" i="2"/>
  <c r="H35" i="2"/>
  <c r="C34" i="7" l="1"/>
  <c r="G33" i="7"/>
  <c r="H33" i="7" s="1"/>
  <c r="G37" i="2"/>
  <c r="H36" i="2"/>
  <c r="C35" i="7" l="1"/>
  <c r="G34" i="7"/>
  <c r="H34" i="7" s="1"/>
  <c r="G38" i="2"/>
  <c r="H37" i="2"/>
  <c r="C36" i="7" l="1"/>
  <c r="G35" i="7"/>
  <c r="H35" i="7" s="1"/>
  <c r="G39" i="2"/>
  <c r="H38" i="2"/>
  <c r="C37" i="7" l="1"/>
  <c r="G36" i="7"/>
  <c r="H39" i="2"/>
  <c r="G37" i="7" l="1"/>
  <c r="H37" i="7" s="1"/>
  <c r="C38" i="7"/>
  <c r="G40" i="2"/>
  <c r="H40" i="2" s="1"/>
  <c r="C39" i="7" l="1"/>
  <c r="G38" i="7"/>
  <c r="H38" i="7" s="1"/>
  <c r="C40" i="7" l="1"/>
  <c r="G40" i="7" s="1"/>
  <c r="H40" i="7" s="1"/>
  <c r="G39" i="7"/>
  <c r="H39" i="7" s="1"/>
</calcChain>
</file>

<file path=xl/sharedStrings.xml><?xml version="1.0" encoding="utf-8"?>
<sst xmlns="http://schemas.openxmlformats.org/spreadsheetml/2006/main" count="824" uniqueCount="517">
  <si>
    <t>Formato de Hoja de Vida Indicador</t>
  </si>
  <si>
    <t>HOJA DE VIDA INDICADOR</t>
  </si>
  <si>
    <t>Mes</t>
  </si>
  <si>
    <t xml:space="preserve">Enero </t>
  </si>
  <si>
    <t>Febrero</t>
  </si>
  <si>
    <t>Marzo</t>
  </si>
  <si>
    <t>Abril</t>
  </si>
  <si>
    <t>Mayo</t>
  </si>
  <si>
    <t>% Cumplimiento del período reportado</t>
  </si>
  <si>
    <t>% Cumplimiento en la vigencia</t>
  </si>
  <si>
    <t>% Cumplimiento de la meta</t>
  </si>
  <si>
    <t>PROCESO DIRECCIONAMIENTO ESTRATÉGICO</t>
  </si>
  <si>
    <t>SECCIÓN 1. Identificación del Indicador</t>
  </si>
  <si>
    <t>SECCIÓN 2. Seguimiento al Indicador</t>
  </si>
  <si>
    <t>SECCIÓN 3. Análisis de tendencia del Indicador</t>
  </si>
  <si>
    <t>Apoyo</t>
  </si>
  <si>
    <t>Trimestral</t>
  </si>
  <si>
    <t>Eficacia</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</si>
  <si>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</si>
  <si>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</si>
  <si>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</si>
  <si>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</si>
  <si>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</si>
  <si>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</si>
  <si>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</si>
  <si>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</si>
  <si>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</si>
  <si>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</si>
  <si>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</si>
  <si>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</si>
  <si>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</si>
  <si>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</si>
  <si>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</si>
  <si>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</si>
  <si>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</si>
  <si>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</si>
  <si>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</si>
  <si>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</si>
  <si>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</si>
  <si>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</si>
  <si>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</si>
  <si>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</si>
  <si>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</si>
  <si>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</si>
  <si>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</si>
  <si>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</si>
  <si>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</si>
  <si>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</si>
  <si>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</si>
  <si>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</si>
  <si>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</si>
  <si>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</si>
  <si>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</si>
  <si>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</si>
  <si>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</si>
  <si>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</si>
  <si>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</si>
  <si>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</si>
  <si>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</si>
  <si>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</si>
  <si>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</si>
  <si>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</si>
  <si>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</si>
  <si>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</si>
  <si>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</si>
  <si>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</si>
  <si>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</si>
  <si>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</si>
  <si>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</si>
  <si>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</si>
  <si>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</si>
  <si>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</si>
  <si>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</si>
  <si>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</si>
  <si>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</si>
  <si>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</si>
  <si>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</si>
  <si>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</si>
  <si>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</si>
  <si>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</si>
  <si>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DEPENDENCIA:</t>
  </si>
  <si>
    <t>Formato de programación y seguimiento al Plan Operativo Anual de gestión sin inversión</t>
  </si>
  <si>
    <t>CODIGO: PE01-PR01-F02</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</si>
  <si>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</si>
  <si>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</si>
  <si>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</si>
  <si>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</si>
  <si>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</si>
  <si>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</si>
  <si>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</si>
  <si>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</si>
  <si>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</si>
  <si>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</si>
  <si>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</si>
  <si>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</si>
  <si>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</si>
  <si>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 xml:space="preserve">% de Avance de Ejecución </t>
  </si>
  <si>
    <t>OBSERVACIONES</t>
  </si>
  <si>
    <t>% de Cumplimiento = (Numerador / Denominador )*100</t>
  </si>
  <si>
    <t>Código: PE01-PR01-F02</t>
  </si>
  <si>
    <t>Versión: 1.0</t>
  </si>
  <si>
    <t>SUBSECRETARIA RESPONSABLE:</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</si>
  <si>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</si>
  <si>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</si>
  <si>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</si>
  <si>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</si>
  <si>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</si>
  <si>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</si>
  <si>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</si>
  <si>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</si>
  <si>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</si>
  <si>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</si>
  <si>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</si>
  <si>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</si>
  <si>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</si>
  <si>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</si>
  <si>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</si>
  <si>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</si>
  <si>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</si>
  <si>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</si>
  <si>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</si>
  <si>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</si>
  <si>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</si>
  <si>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</si>
  <si>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</si>
  <si>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</si>
  <si>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</si>
  <si>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</si>
  <si>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</si>
  <si>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</si>
  <si>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</si>
  <si>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</si>
  <si>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</si>
  <si>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</si>
  <si>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</si>
  <si>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</si>
  <si>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</si>
  <si>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</si>
  <si>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</si>
  <si>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</si>
  <si>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</si>
  <si>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</si>
  <si>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</si>
  <si>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</si>
  <si>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</si>
  <si>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</si>
  <si>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</si>
  <si>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</si>
  <si>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</si>
  <si>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</si>
  <si>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</si>
  <si>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</si>
  <si>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</si>
  <si>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</si>
  <si>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</si>
  <si>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</si>
  <si>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</si>
  <si>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</si>
  <si>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</si>
  <si>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</si>
  <si>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</si>
  <si>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</si>
  <si>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</si>
  <si>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</si>
  <si>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</si>
  <si>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</si>
  <si>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</si>
  <si>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</si>
  <si>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</si>
  <si>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</si>
  <si>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</si>
  <si>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</si>
  <si>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</si>
  <si>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</si>
  <si>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</si>
  <si>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</si>
  <si>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</si>
  <si>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</si>
  <si>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</si>
  <si>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</si>
  <si>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N/A</t>
  </si>
  <si>
    <t>Atender el 99,5%  de devolución de comparendos y retención en la fuente</t>
  </si>
  <si>
    <t>Subdirección Fiananciera</t>
  </si>
  <si>
    <t>PA03</t>
  </si>
  <si>
    <t>SICON, archivos de bancos e información de concesiones SETT, SIM y solicitudes de los ciudadanos.</t>
  </si>
  <si>
    <t>(Solicitudes atendidas / solicitudes recibidas  en la Subdireccion)*100</t>
  </si>
  <si>
    <t>Porcentaje</t>
  </si>
  <si>
    <t>Solicitudes atendidas</t>
  </si>
  <si>
    <t xml:space="preserve">Solicitudes recibidas </t>
  </si>
  <si>
    <t>Cantidad</t>
  </si>
  <si>
    <t>Se refiere a las solicitudes de devolucion que radican los ciudadanos en la Subdireccion Financiera</t>
  </si>
  <si>
    <t>Devolver a los ciudadanos los dineros por concepto  de comparendos y retención en la fuente que procedan.</t>
  </si>
  <si>
    <t>Mauro Botero Echeverri</t>
  </si>
  <si>
    <t>Maria Consuelo Aristizabal Galeano</t>
  </si>
  <si>
    <t>Ser referente mundial al contar con un equipo humano comprometido y competente.</t>
  </si>
  <si>
    <t>Presentar oportunamente el 100% de los informes financieros requeridos</t>
  </si>
  <si>
    <t>Subdirección Financiera</t>
  </si>
  <si>
    <t xml:space="preserve">N.A </t>
  </si>
  <si>
    <t>N.A</t>
  </si>
  <si>
    <t>Medir la oportunidad en la presentacion de los informes a cargo de la Subdireccion Financiera</t>
  </si>
  <si>
    <t>Subsecretarias-Direciones -Subdirecciones-Oficinas-de la SDM - Matriz de control de informes de la Subdirección</t>
  </si>
  <si>
    <t xml:space="preserve">(Informes presentados de manera oportuna / Informes a cargo de la Subdireccion Financiera)*100 </t>
  </si>
  <si>
    <t xml:space="preserve">Informes presentados de manera oportuna </t>
  </si>
  <si>
    <t>Informes financieros requeridos en la vigencia</t>
  </si>
  <si>
    <t>Se refiere al número de informes  presentados por la Subdirección Financiera</t>
  </si>
  <si>
    <t>Se refiere al número de informes  bajo la responsabilidad de la Subdirección por norma.</t>
  </si>
  <si>
    <t>Maria Consuelo Aristizabal</t>
  </si>
  <si>
    <t>Realizar el 100% de las actividades programadas en el Plan Anticorrupción y de Atención al Ciudadano de la vigencia por la Subdireccion Financiera</t>
  </si>
  <si>
    <t>Subdireccion Financiera</t>
  </si>
  <si>
    <t>N.A.</t>
  </si>
  <si>
    <r>
      <t>Verificar el cumplimiento de los compromisos adquiridos por la Subdirección Financiera</t>
    </r>
    <r>
      <rPr>
        <sz val="9"/>
        <color indexed="10"/>
        <rFont val="Arial"/>
        <family val="2"/>
      </rPr>
      <t xml:space="preserve"> </t>
    </r>
    <r>
      <rPr>
        <sz val="9"/>
        <rFont val="Arial"/>
        <family val="2"/>
      </rPr>
      <t>en el P.A.A.C. de la vigencia</t>
    </r>
  </si>
  <si>
    <t>Registros Administrativos</t>
  </si>
  <si>
    <t>(Total actividades ejecutadas / Total actividades programadas)*100</t>
  </si>
  <si>
    <t>Corresponde a las actividades efectivamente realizadas y evidenciadas</t>
  </si>
  <si>
    <t>Corresponde a las actividades registradas en cada componente del P.A.A.C. donde participa la SF.</t>
  </si>
  <si>
    <t xml:space="preserve">Dar respuesta oportuna a los requerimientos presentados por las partes interesadas aplicando los principios y valores Institucionales. </t>
  </si>
  <si>
    <t>SUBDIRECCION FINANCIERA</t>
  </si>
  <si>
    <t>CODIGO Y NOMBRE DEL PROYECTO DE INVERSIÓN O DEL POA SIN INVERSIÓN</t>
  </si>
  <si>
    <t>SUBSECRETARÍA RESPONSABLE:</t>
  </si>
  <si>
    <t>SUBSECRETARÍA DE GESTIÓN CORPORATIVA</t>
  </si>
  <si>
    <t>ORDENADOR DEL GASTO:</t>
  </si>
  <si>
    <t>META POA ASOCIADA</t>
  </si>
  <si>
    <r>
      <t>Sección No. 1: PROGRAMACIÓN  VIGENCIA _</t>
    </r>
    <r>
      <rPr>
        <b/>
        <u/>
        <sz val="11"/>
        <color indexed="56"/>
        <rFont val="Calibri"/>
        <family val="2"/>
      </rPr>
      <t>2019_</t>
    </r>
  </si>
  <si>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</si>
  <si>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</si>
  <si>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</si>
  <si>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</si>
  <si>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</si>
  <si>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</si>
  <si>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</si>
  <si>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</si>
  <si>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</si>
  <si>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</si>
  <si>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</si>
  <si>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Componente gestión del Riesgo</t>
  </si>
  <si>
    <t xml:space="preserve">Publicación traslados </t>
  </si>
  <si>
    <t>Gestionar la publicación de los traslados presupuestales de la SDM</t>
  </si>
  <si>
    <t>TOTAL MAGNITUD VIGENCIA</t>
  </si>
  <si>
    <t>Realizar el 100% de las actividades programadas en el plan Anticorrupcion  y de Atencion al ciudadano  de la vigencia por la Subdireccion</t>
  </si>
  <si>
    <t xml:space="preserve">Medir la efectividad de la subdireccion Financiera en la atención de solicitudes de devolución </t>
  </si>
  <si>
    <t>PROGRAMACIÓN CUATRIENIO</t>
  </si>
  <si>
    <t>TIPO DE ANUALIZACIÓN</t>
  </si>
  <si>
    <t xml:space="preserve">VARIABLE </t>
  </si>
  <si>
    <t>MAGNITUD CUATRIENIO</t>
  </si>
  <si>
    <t>Subsecretaría de Gestión Corporativa</t>
  </si>
  <si>
    <t xml:space="preserve"> Contar con información veraz y oportuna para la rendición de cuentas permanente de la SDM</t>
  </si>
  <si>
    <t>MAGNITUD META - Vigencia</t>
  </si>
  <si>
    <t>POA Gestión sin inversión Subdirección Financiera</t>
  </si>
  <si>
    <t>2. Prestar servicios eficientes, oportunos y de calidad a la ciudadanía, tanto en gestión como en trámites de la movilidad.</t>
  </si>
  <si>
    <t>SISTEMA INTEGRADO DE GESTION DISTRITAL BAJO EL ESTÁNDAR MIPG</t>
  </si>
  <si>
    <t>Yenni Murillo Vergara</t>
  </si>
  <si>
    <t>Monitoreo del comportamiento de los eventos 11 y 13</t>
  </si>
  <si>
    <t>Enero de 2020</t>
  </si>
  <si>
    <t>Enero  de 2020</t>
  </si>
  <si>
    <t>Se refiere a la devolución de dineros al ciudadano o entidad, cuando asi proceda.</t>
  </si>
  <si>
    <t>OBJETIVO Y META DE DESARROLLO SOSTENIBLE_ODS</t>
  </si>
  <si>
    <t>EJECUCIÓN</t>
  </si>
  <si>
    <t>Magnitud Ejecutado vigencia</t>
  </si>
  <si>
    <t>Avance Transcurrido PDD</t>
  </si>
  <si>
    <t>% cumplimiento cuatrienio</t>
  </si>
  <si>
    <r>
      <t>Formato de Anexo de Ac</t>
    </r>
    <r>
      <rPr>
        <b/>
        <sz val="10"/>
        <color indexed="8"/>
        <rFont val="Arial"/>
        <family val="2"/>
      </rPr>
      <t>tividades</t>
    </r>
  </si>
  <si>
    <t>CÓDIGO: PE01-PR01-F07</t>
  </si>
  <si>
    <r>
      <t>Sección No. 1: PROGRAMACIÓN  VIGENCIA _</t>
    </r>
    <r>
      <rPr>
        <b/>
        <u/>
        <sz val="11"/>
        <color indexed="56"/>
        <rFont val="Calibri"/>
        <family val="2"/>
      </rPr>
      <t>2020</t>
    </r>
  </si>
  <si>
    <t>TOTAL</t>
  </si>
  <si>
    <t>Porcentaje atendido de devoluciones de comparendos y retención en la fuente</t>
  </si>
  <si>
    <t>Porcentaje presentado oportunamente de informes financieros requeridos</t>
  </si>
  <si>
    <t>Porcentaje realizado de actividades programadas en el Plan Anticorrupción y de Atención al Ciudadano de la vigencia por la Subdireccion Financiera</t>
  </si>
  <si>
    <t>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No aplica</t>
  </si>
  <si>
    <t xml:space="preserve">4. Ser ejemplo en la rendición de cuentas a la ciudadanía
Calidad: 2. Prestar servicios eficientes, oportunos y de calidad a la ciudadanía, tanto en gestión como en trámites de la movilidad.
Antisoborno: 3. Mitigar los riesgos de soborno o corrupción, a través de un efectivo y oportuno proceso de identificación, valoración e implementación de controles antisoborno. </t>
  </si>
  <si>
    <t xml:space="preserve">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3. Mitigar los riesgos de soborno o corrupción, a través de un efectivo y oportuno proceso de identificación, valoración e implementación de controles antisoborno. </t>
  </si>
  <si>
    <t>Reporte mensual de devoluciones según categoria</t>
  </si>
  <si>
    <t>Reporte de devoluciones según categorias</t>
  </si>
  <si>
    <t>Programación y analisis de fechas de presentación de informes</t>
  </si>
  <si>
    <t>Entrega mensual oportuna de informes por área responsable</t>
  </si>
  <si>
    <t xml:space="preserve">Porcentaje de actividades ejecutadas </t>
  </si>
  <si>
    <t>Porcentaje de actividades programadas</t>
  </si>
  <si>
    <t>OBJETIVO ESTRATÉGICO, DE CALIDAD Y ANTISOBORNO</t>
  </si>
  <si>
    <t>Devoluciones de comparendos y acuerdos de pago</t>
  </si>
  <si>
    <t>Junio</t>
  </si>
  <si>
    <t>Julio</t>
  </si>
  <si>
    <t>Agosto</t>
  </si>
  <si>
    <t>Septiembre</t>
  </si>
  <si>
    <t>Octubre</t>
  </si>
  <si>
    <t>Noviembre</t>
  </si>
  <si>
    <t>Diciembre</t>
  </si>
  <si>
    <t>Jun</t>
  </si>
  <si>
    <t>Jul</t>
  </si>
  <si>
    <t>Ago</t>
  </si>
  <si>
    <t>Sep</t>
  </si>
  <si>
    <t>Oct</t>
  </si>
  <si>
    <t>Nov</t>
  </si>
  <si>
    <t>Dic</t>
  </si>
  <si>
    <t>VERSIÓN: 3,0</t>
  </si>
  <si>
    <r>
      <t>SEGUIMIENTO PLAN OPERATIVO ANUAL - POA                                         VIGENCIA:</t>
    </r>
    <r>
      <rPr>
        <b/>
        <u/>
        <sz val="11"/>
        <rFont val="Arial"/>
        <family val="2"/>
      </rPr>
      <t>2020</t>
    </r>
  </si>
  <si>
    <t>EJES</t>
  </si>
  <si>
    <t>Un territorio que enfrenta el cambio climático y se ordena alrededor del agua</t>
  </si>
  <si>
    <t>Una Bogotá en defensa y fortalecimiento de lo público</t>
  </si>
  <si>
    <t>5. Ser transparente, incluyente, equitativa en género y garantista de la participación e involucramiento ciudadanos y del sectro privado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</si>
  <si>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</si>
  <si>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</si>
  <si>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</si>
  <si>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</si>
  <si>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</si>
  <si>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</si>
  <si>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</si>
  <si>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</si>
  <si>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</si>
  <si>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</si>
  <si>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</si>
  <si>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</si>
  <si>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</si>
  <si>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</si>
  <si>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</si>
  <si>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</si>
  <si>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</si>
  <si>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</si>
  <si>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</si>
  <si>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</si>
  <si>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</si>
  <si>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</si>
  <si>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</si>
  <si>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</si>
  <si>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</si>
  <si>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</si>
  <si>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</si>
  <si>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</si>
  <si>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</si>
  <si>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</si>
  <si>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</si>
  <si>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</si>
  <si>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</si>
  <si>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</si>
  <si>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</si>
  <si>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</si>
  <si>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</si>
  <si>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</si>
  <si>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</si>
  <si>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</si>
  <si>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</si>
  <si>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</si>
  <si>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</si>
  <si>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</si>
  <si>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</si>
  <si>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</si>
  <si>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</si>
  <si>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</si>
  <si>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</si>
  <si>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</si>
  <si>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</si>
  <si>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</si>
  <si>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</si>
  <si>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</si>
  <si>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</si>
  <si>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</si>
  <si>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</si>
  <si>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</si>
  <si>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</si>
  <si>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</si>
  <si>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</si>
  <si>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</si>
  <si>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</si>
  <si>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</si>
  <si>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</si>
  <si>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</si>
  <si>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</si>
  <si>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</si>
  <si>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</si>
  <si>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</si>
  <si>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</si>
  <si>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</si>
  <si>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</si>
  <si>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</si>
  <si>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</si>
  <si>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</si>
  <si>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</si>
  <si>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</si>
  <si>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</si>
  <si>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</si>
  <si>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</si>
  <si>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</si>
  <si>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</si>
  <si>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</si>
  <si>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</si>
  <si>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</si>
  <si>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</si>
  <si>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</si>
  <si>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</si>
  <si>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</si>
  <si>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</si>
  <si>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</si>
  <si>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</si>
  <si>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</si>
  <si>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</si>
  <si>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</si>
  <si>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</si>
  <si>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</si>
  <si>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</si>
  <si>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</si>
  <si>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</si>
  <si>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</si>
  <si>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</si>
  <si>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</si>
  <si>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</si>
  <si>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</si>
  <si>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</si>
  <si>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</si>
  <si>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</si>
  <si>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</si>
  <si>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</si>
  <si>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</si>
  <si>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</si>
  <si>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</si>
  <si>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</si>
  <si>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</si>
  <si>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</si>
  <si>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</si>
  <si>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</si>
  <si>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</si>
  <si>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</si>
  <si>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</si>
  <si>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</si>
  <si>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</si>
  <si>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</si>
  <si>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</si>
  <si>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</si>
  <si>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</si>
  <si>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</si>
  <si>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</si>
  <si>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</si>
  <si>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</si>
  <si>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</si>
  <si>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</si>
  <si>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</si>
  <si>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</si>
  <si>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</si>
  <si>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</si>
  <si>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</si>
  <si>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</si>
  <si>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</si>
  <si>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</si>
  <si>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</si>
  <si>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</si>
  <si>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</si>
  <si>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</si>
  <si>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</si>
  <si>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</si>
  <si>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</si>
  <si>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</si>
  <si>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</si>
  <si>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</si>
  <si>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</si>
  <si>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</si>
  <si>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</si>
  <si>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</si>
  <si>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</si>
  <si>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</si>
  <si>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</si>
  <si>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</si>
  <si>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</si>
  <si>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</si>
  <si>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</si>
  <si>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</si>
  <si>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</si>
  <si>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</si>
  <si>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</si>
  <si>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</si>
  <si>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</si>
  <si>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</si>
  <si>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</si>
  <si>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</si>
  <si>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</si>
  <si>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</si>
  <si>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</si>
  <si>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</si>
  <si>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</si>
  <si>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</si>
  <si>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</si>
  <si>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</si>
  <si>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</si>
  <si>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</si>
  <si>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</si>
  <si>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</si>
  <si>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</si>
  <si>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</si>
  <si>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</si>
  <si>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</si>
  <si>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</si>
  <si>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</si>
  <si>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</si>
  <si>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</si>
  <si>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</si>
  <si>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</si>
  <si>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</si>
  <si>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</si>
  <si>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</si>
  <si>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Reporte mensual de devoluciones según categoria </t>
  </si>
  <si>
    <t>La Subdirección Financiera cuenta con una matriz de informes los cuales deben ser cargados mes vencido, por tanto el reporte de dicha información quedará completa en la matriz, en el mes de enero de 2021; toda vez que la información se carga según la dinámica de cada informe</t>
  </si>
  <si>
    <t>Paula Tatiana Arenas Gonzalez/ Vladimiro Alberto Estrada Moncayo</t>
  </si>
  <si>
    <t>mes de enero</t>
  </si>
  <si>
    <t>mes de febrero</t>
  </si>
  <si>
    <t>Ninguno durante el periodo del reporte</t>
  </si>
  <si>
    <t>marzo 9 de 2020-fecha correos29 de enero -11 de febrero-3 de abril</t>
  </si>
  <si>
    <t xml:space="preserve">se adjunta acta como evidencia-asi mismo se enviaron correos de socializacion de los eventos  a los funcionarios de la subdireccion financiera </t>
  </si>
  <si>
    <t xml:space="preserve">durante  el mes de enero </t>
  </si>
  <si>
    <t xml:space="preserve">durante  el mes de febrero </t>
  </si>
  <si>
    <t>durante  el mes de  marzo</t>
  </si>
  <si>
    <t>durante  el mes de  abril</t>
  </si>
  <si>
    <t xml:space="preserve">mes de marzo </t>
  </si>
  <si>
    <t>mes  de abril</t>
  </si>
  <si>
    <t>mes de mayo</t>
  </si>
  <si>
    <t>Con ocasión de la pandemia las solicitudes han bajo considerablemente,pero con el  trabjo en casa  todas han podido ser atendidas.</t>
  </si>
  <si>
    <t>En el periodo establecido se dio cumplimiento de la meta</t>
  </si>
  <si>
    <t>(E) Paula Tatiana Arenas Gonzalez</t>
  </si>
  <si>
    <t>Con ocasión de la pandemia las solicitudes de devolución han bajo considerablemente, pero con el trabajo en casa todas han podido ser atendidas.</t>
  </si>
  <si>
    <t>Los informes a cargo de la Subdireccion financiera se han entregado oportunamente</t>
  </si>
  <si>
    <t>Durante el primer trimestre del año la entidad ha presentado los informes a cargo de la Subdirección Financiera, de acuerdo a la programación.</t>
  </si>
  <si>
    <t>Versión: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</si>
</sst>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s>
  <fonts count="42" x14ac:knownFonts="1">
    <font>
      <sz val="11"/>
      <color theme="1"/>
      <name val="Calibri"/>
      <family val="2"/>
      <scheme val="minor"/>
    </font>
    <font>
      <sz val="11"/>
      <color indexed="8"/>
      <name val="Calibri"/>
      <family val="2"/>
    </font>
    <font>
      <b/>
      <sz val="10"/>
      <name val="Arial"/>
      <family val="2"/>
    </font>
    <font>
      <sz val="10"/>
      <name val="Arial"/>
      <family val="2"/>
    </font>
    <font>
      <b/>
      <sz val="11"/>
      <name val="Arial"/>
      <family val="2"/>
    </font>
    <font>
      <sz val="11"/>
      <name val="Arial"/>
      <family val="2"/>
    </font>
    <font>
      <b/>
      <sz val="9"/>
      <name val="Arial"/>
      <family val="2"/>
    </font>
    <font>
      <sz val="9"/>
      <name val="Arial"/>
      <family val="2"/>
    </font>
    <font>
      <sz val="12"/>
      <name val="Arial"/>
      <family val="2"/>
    </font>
    <font>
      <b/>
      <sz val="12"/>
      <name val="Arial"/>
      <family val="2"/>
    </font>
    <font>
      <u/>
      <sz val="9"/>
      <name val="Arial"/>
      <family val="2"/>
    </font>
    <font>
      <b/>
      <u/>
      <sz val="11"/>
      <name val="Arial"/>
      <family val="2"/>
    </font>
    <font>
      <sz val="9"/>
      <color indexed="10"/>
      <name val="Arial"/>
      <family val="2"/>
    </font>
    <font>
      <b/>
      <u/>
      <sz val="11"/>
      <color indexed="56"/>
      <name val="Calibri"/>
      <family val="2"/>
    </font>
    <font>
      <b/>
      <sz val="8"/>
      <name val="Arial"/>
      <family val="2"/>
    </font>
    <font>
      <sz val="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9"/>
      <color theme="4"/>
      <name val="Arial"/>
      <family val="2"/>
    </font>
    <font>
      <b/>
      <sz val="16"/>
      <color theme="1"/>
      <name val="Calibri"/>
      <family val="2"/>
      <scheme val="minor"/>
    </font>
    <font>
      <sz val="9"/>
      <color theme="1"/>
      <name val="Arial"/>
      <family val="2"/>
    </font>
    <font>
      <sz val="12"/>
      <color theme="1"/>
      <name val="Arial"/>
      <family val="2"/>
    </font>
    <font>
      <sz val="8"/>
      <color theme="1"/>
      <name val="Calibri"/>
      <family val="2"/>
      <scheme val="minor"/>
    </font>
    <font>
      <sz val="8"/>
      <color theme="1"/>
      <name val="Arial"/>
      <family val="2"/>
    </font>
    <font>
      <sz val="11"/>
      <name val="Calibri"/>
      <family val="2"/>
      <scheme val="minor"/>
    </font>
    <font>
      <b/>
      <sz val="11"/>
      <color theme="1"/>
      <name val="Calibri"/>
      <family val="2"/>
    </font>
    <font>
      <b/>
      <sz val="8"/>
      <color theme="1"/>
      <name val="Arial"/>
      <family val="2"/>
    </font>
    <font>
      <b/>
      <sz val="12"/>
      <color theme="1"/>
      <name val="Arial"/>
      <family val="2"/>
    </font>
    <font>
      <b/>
      <sz val="9"/>
      <color theme="1"/>
      <name val="Arial"/>
      <family val="2"/>
    </font>
    <font>
      <sz val="10"/>
      <color theme="1"/>
      <name val="Arial"/>
      <family val="2"/>
    </font>
    <font>
      <b/>
      <sz val="9"/>
      <color theme="4"/>
      <name val="Arial"/>
      <family val="2"/>
    </font>
    <font>
      <b/>
      <sz val="10"/>
      <color theme="1"/>
      <name val="Arial"/>
      <family val="2"/>
    </font>
    <font>
      <b/>
      <sz val="11"/>
      <color theme="1"/>
      <name val="Arial"/>
      <family val="2"/>
    </font>
    <font>
      <b/>
      <sz val="14"/>
      <color theme="1"/>
      <name val="Arial"/>
      <family val="2"/>
    </font>
    <font>
      <b/>
      <sz val="11"/>
      <color theme="3" tint="-0.499984740745262"/>
      <name val="Calibri"/>
      <family val="2"/>
      <scheme val="minor"/>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4">
    <xf numFmtId="0" fontId="0" fillId="0" borderId="0"/>
    <xf numFmtId="167" fontId="3" fillId="0" borderId="0" applyFont="0" applyFill="0" applyBorder="0" applyAlignment="0" applyProtection="0"/>
    <xf numFmtId="41"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382">
    <xf numFmtId="0" fontId="0" fillId="0" borderId="0" xfId="0"/>
    <xf numFmtId="0" fontId="0" fillId="0" borderId="0" xfId="0" applyProtection="1"/>
    <xf numFmtId="0" fontId="7" fillId="2" borderId="1" xfId="16" applyFont="1" applyFill="1" applyBorder="1" applyAlignment="1" applyProtection="1">
      <alignment vertical="center" wrapText="1"/>
      <protection locked="0"/>
    </xf>
    <xf numFmtId="0" fontId="0" fillId="3" borderId="0" xfId="0" applyFill="1" applyBorder="1" applyProtection="1"/>
    <xf numFmtId="0" fontId="21" fillId="3" borderId="0" xfId="0" applyFont="1" applyFill="1" applyBorder="1" applyAlignment="1" applyProtection="1">
      <alignment vertical="center" wrapText="1"/>
    </xf>
    <xf numFmtId="0" fontId="22" fillId="0" borderId="0" xfId="0" applyFont="1" applyFill="1" applyProtection="1"/>
    <xf numFmtId="0" fontId="22" fillId="0" borderId="0" xfId="0" applyFont="1" applyFill="1" applyAlignment="1" applyProtection="1">
      <alignment horizontal="center" vertical="center"/>
    </xf>
    <xf numFmtId="10" fontId="4" fillId="4" borderId="1" xfId="12" applyNumberFormat="1" applyFont="1" applyFill="1" applyBorder="1" applyAlignment="1" applyProtection="1">
      <alignment horizontal="center" vertical="center" wrapText="1"/>
    </xf>
    <xf numFmtId="0" fontId="23" fillId="0" borderId="0" xfId="0" applyFont="1" applyProtection="1"/>
    <xf numFmtId="0" fontId="24" fillId="3" borderId="0" xfId="0" applyFont="1" applyFill="1" applyBorder="1" applyProtection="1"/>
    <xf numFmtId="0" fontId="24" fillId="0" borderId="0" xfId="0" applyFont="1" applyProtection="1"/>
    <xf numFmtId="0" fontId="25" fillId="0" borderId="0" xfId="0" applyFont="1" applyProtection="1"/>
    <xf numFmtId="0" fontId="3" fillId="0" borderId="0" xfId="18"/>
    <xf numFmtId="0" fontId="3" fillId="0" borderId="0" xfId="18" applyAlignment="1">
      <alignment vertical="center"/>
    </xf>
    <xf numFmtId="0" fontId="3" fillId="0" borderId="1" xfId="15" applyBorder="1" applyAlignment="1">
      <alignment vertical="center"/>
    </xf>
    <xf numFmtId="0" fontId="3" fillId="0" borderId="1" xfId="18" applyBorder="1" applyAlignment="1">
      <alignment vertical="center"/>
    </xf>
    <xf numFmtId="0" fontId="3" fillId="0" borderId="1" xfId="18" applyBorder="1" applyAlignment="1">
      <alignment horizontal="center" vertical="center"/>
    </xf>
    <xf numFmtId="0" fontId="2" fillId="5" borderId="1" xfId="18" applyFont="1" applyFill="1" applyBorder="1" applyAlignment="1">
      <alignment horizontal="center" vertical="center"/>
    </xf>
    <xf numFmtId="0" fontId="3" fillId="0" borderId="1" xfId="18" applyBorder="1" applyAlignment="1">
      <alignment vertical="center" wrapText="1"/>
    </xf>
    <xf numFmtId="0" fontId="3" fillId="0" borderId="0" xfId="18" applyAlignment="1">
      <alignment horizontal="center" vertical="center"/>
    </xf>
    <xf numFmtId="0" fontId="2" fillId="0" borderId="0" xfId="18" applyFont="1" applyBorder="1" applyAlignment="1">
      <alignment vertical="center"/>
    </xf>
    <xf numFmtId="0" fontId="3" fillId="0" borderId="0" xfId="18" applyBorder="1" applyAlignment="1">
      <alignment vertical="center"/>
    </xf>
    <xf numFmtId="0" fontId="4" fillId="4" borderId="2" xfId="12" applyFont="1" applyFill="1" applyBorder="1" applyAlignment="1" applyProtection="1">
      <alignment horizontal="center" vertical="center" wrapText="1"/>
    </xf>
    <xf numFmtId="168" fontId="8" fillId="6" borderId="1" xfId="0" applyNumberFormat="1" applyFont="1" applyFill="1" applyBorder="1" applyAlignment="1" applyProtection="1">
      <alignment horizontal="justify" vertical="center" wrapText="1"/>
    </xf>
    <xf numFmtId="168" fontId="9" fillId="6" borderId="2" xfId="0" applyNumberFormat="1" applyFont="1" applyFill="1" applyBorder="1" applyAlignment="1" applyProtection="1">
      <alignment horizontal="justify" vertical="center" wrapText="1"/>
    </xf>
    <xf numFmtId="0" fontId="19" fillId="7" borderId="3"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 fontId="26" fillId="0" borderId="1" xfId="0" applyNumberFormat="1" applyFont="1" applyFill="1" applyBorder="1" applyAlignment="1" applyProtection="1">
      <alignment horizontal="right" vertical="center" wrapText="1"/>
      <protection locked="0"/>
    </xf>
    <xf numFmtId="10" fontId="17" fillId="0" borderId="1" xfId="19" applyNumberFormat="1" applyFont="1" applyFill="1" applyBorder="1" applyAlignment="1">
      <alignment horizontal="center" vertical="center"/>
    </xf>
    <xf numFmtId="0" fontId="0" fillId="0" borderId="1" xfId="0" applyFont="1" applyFill="1" applyBorder="1" applyAlignment="1">
      <alignment vertical="center" wrapText="1"/>
    </xf>
    <xf numFmtId="10" fontId="27" fillId="7" borderId="1" xfId="19" applyNumberFormat="1" applyFont="1" applyFill="1" applyBorder="1" applyAlignment="1">
      <alignment horizontal="center" vertical="center" wrapText="1"/>
    </xf>
    <xf numFmtId="9" fontId="27" fillId="7" borderId="1" xfId="19" applyFont="1" applyFill="1" applyBorder="1" applyAlignment="1">
      <alignment horizontal="center" vertical="center" wrapText="1"/>
    </xf>
    <xf numFmtId="10" fontId="19" fillId="8" borderId="1" xfId="19" applyNumberFormat="1" applyFont="1" applyFill="1" applyBorder="1" applyAlignment="1">
      <alignment horizontal="center" vertical="center" wrapText="1"/>
    </xf>
    <xf numFmtId="0" fontId="19" fillId="8" borderId="1" xfId="0" applyFont="1" applyFill="1" applyBorder="1" applyAlignment="1">
      <alignment vertical="center" wrapText="1"/>
    </xf>
    <xf numFmtId="0" fontId="28" fillId="0" borderId="0" xfId="0" applyFont="1" applyProtection="1"/>
    <xf numFmtId="0" fontId="14" fillId="4"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xf>
    <xf numFmtId="3" fontId="29" fillId="3" borderId="1" xfId="19" applyNumberFormat="1" applyFont="1" applyFill="1" applyBorder="1" applyAlignment="1" applyProtection="1">
      <alignment horizontal="center" vertical="center" wrapText="1"/>
    </xf>
    <xf numFmtId="168" fontId="25" fillId="0" borderId="1" xfId="0" applyNumberFormat="1" applyFont="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14" fontId="7" fillId="2" borderId="1" xfId="16" applyNumberFormat="1" applyFont="1" applyFill="1" applyBorder="1" applyAlignment="1" applyProtection="1">
      <alignment vertical="center" wrapText="1"/>
      <protection locked="0"/>
    </xf>
    <xf numFmtId="14" fontId="7" fillId="3" borderId="1" xfId="16" applyNumberFormat="1" applyFont="1" applyFill="1" applyBorder="1" applyAlignment="1" applyProtection="1">
      <alignment vertical="center" wrapText="1"/>
      <protection locked="0"/>
    </xf>
    <xf numFmtId="0" fontId="24" fillId="3" borderId="0" xfId="0" applyFont="1" applyFill="1" applyProtection="1"/>
    <xf numFmtId="0" fontId="25" fillId="3" borderId="0" xfId="0" applyFont="1" applyFill="1" applyProtection="1"/>
    <xf numFmtId="0" fontId="30" fillId="3" borderId="1" xfId="0" applyFont="1" applyFill="1" applyBorder="1" applyAlignment="1" applyProtection="1">
      <alignment horizontal="justify" vertical="center" wrapText="1"/>
    </xf>
    <xf numFmtId="0" fontId="19" fillId="3" borderId="0" xfId="0" applyFont="1" applyFill="1" applyBorder="1" applyAlignment="1">
      <alignment horizontal="center"/>
    </xf>
    <xf numFmtId="0" fontId="0" fillId="3" borderId="0" xfId="0" applyFill="1"/>
    <xf numFmtId="0" fontId="25" fillId="3" borderId="0" xfId="0" applyFont="1" applyFill="1" applyAlignment="1" applyProtection="1">
      <alignment horizontal="right" vertical="center"/>
    </xf>
    <xf numFmtId="0" fontId="30" fillId="3" borderId="1" xfId="0" applyFont="1" applyFill="1" applyBorder="1" applyAlignment="1" applyProtection="1">
      <alignment vertical="center" wrapText="1"/>
    </xf>
    <xf numFmtId="0" fontId="0" fillId="3" borderId="0" xfId="0" applyFill="1" applyAlignment="1">
      <alignment horizontal="center"/>
    </xf>
    <xf numFmtId="168" fontId="25" fillId="3" borderId="1" xfId="0" applyNumberFormat="1" applyFont="1" applyFill="1" applyBorder="1" applyAlignment="1" applyProtection="1">
      <alignment horizontal="center" vertical="center" wrapText="1"/>
    </xf>
    <xf numFmtId="0" fontId="0" fillId="3" borderId="0" xfId="0" applyFill="1" applyProtection="1"/>
    <xf numFmtId="0" fontId="21" fillId="3" borderId="0" xfId="0" applyFont="1" applyFill="1" applyBorder="1" applyAlignment="1" applyProtection="1">
      <alignment horizontal="center" vertical="center" wrapText="1"/>
    </xf>
    <xf numFmtId="0" fontId="0" fillId="3" borderId="0" xfId="0" applyFont="1" applyFill="1" applyBorder="1" applyAlignment="1" applyProtection="1"/>
    <xf numFmtId="0" fontId="31" fillId="0" borderId="0" xfId="0" applyFont="1" applyProtection="1"/>
    <xf numFmtId="0" fontId="6" fillId="8" borderId="1" xfId="16" applyFont="1" applyFill="1" applyBorder="1" applyAlignment="1" applyProtection="1">
      <alignment horizontal="justify" vertical="center" wrapText="1"/>
    </xf>
    <xf numFmtId="0" fontId="7" fillId="3" borderId="1" xfId="16" applyFont="1" applyFill="1" applyBorder="1" applyAlignment="1" applyProtection="1">
      <alignment horizontal="center" vertical="center"/>
    </xf>
    <xf numFmtId="0" fontId="6" fillId="8" borderId="1" xfId="16" applyFont="1" applyFill="1" applyBorder="1" applyAlignment="1" applyProtection="1">
      <alignment vertical="center" wrapText="1"/>
    </xf>
    <xf numFmtId="0" fontId="6" fillId="8" borderId="1" xfId="16" applyFont="1" applyFill="1" applyBorder="1" applyAlignment="1" applyProtection="1">
      <alignment vertical="top" wrapText="1"/>
    </xf>
    <xf numFmtId="0" fontId="6" fillId="8" borderId="1" xfId="16"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8" borderId="1" xfId="16" applyFont="1" applyFill="1" applyBorder="1" applyAlignment="1" applyProtection="1">
      <alignment horizontal="center" vertical="center"/>
    </xf>
    <xf numFmtId="3" fontId="7" fillId="2" borderId="1" xfId="22" applyNumberFormat="1" applyFont="1" applyFill="1" applyBorder="1" applyAlignment="1" applyProtection="1">
      <alignment horizontal="center" vertical="center"/>
    </xf>
    <xf numFmtId="3" fontId="7" fillId="3" borderId="1" xfId="22" applyNumberFormat="1" applyFont="1" applyFill="1" applyBorder="1" applyAlignment="1" applyProtection="1">
      <alignment horizontal="center" vertical="center" wrapText="1"/>
    </xf>
    <xf numFmtId="9" fontId="32" fillId="0" borderId="1" xfId="19" applyFont="1" applyBorder="1" applyAlignment="1" applyProtection="1">
      <alignment horizontal="center" vertical="center" wrapText="1"/>
    </xf>
    <xf numFmtId="9" fontId="22" fillId="0" borderId="1" xfId="19" applyFont="1" applyBorder="1" applyAlignment="1" applyProtection="1">
      <alignment horizontal="center" vertical="center" wrapText="1"/>
    </xf>
    <xf numFmtId="0" fontId="6" fillId="8" borderId="1" xfId="16" applyFont="1" applyFill="1" applyBorder="1" applyAlignment="1" applyProtection="1">
      <alignment horizontal="left" vertical="center" wrapText="1"/>
    </xf>
    <xf numFmtId="0" fontId="33" fillId="0" borderId="0" xfId="0" applyFont="1" applyAlignment="1" applyProtection="1">
      <alignment horizontal="center"/>
    </xf>
    <xf numFmtId="0" fontId="33" fillId="0" borderId="0" xfId="0" applyFont="1" applyProtection="1"/>
    <xf numFmtId="3" fontId="20" fillId="2" borderId="1" xfId="22" applyNumberFormat="1" applyFont="1" applyFill="1" applyBorder="1" applyAlignment="1" applyProtection="1">
      <alignment horizontal="center" vertical="center"/>
      <protection locked="0"/>
    </xf>
    <xf numFmtId="0" fontId="5" fillId="2" borderId="1" xfId="16" applyFont="1" applyFill="1" applyBorder="1" applyAlignment="1" applyProtection="1">
      <alignment horizontal="center" vertical="center"/>
    </xf>
    <xf numFmtId="3" fontId="23" fillId="0" borderId="1" xfId="19" applyNumberFormat="1" applyFont="1" applyBorder="1" applyAlignment="1" applyProtection="1">
      <alignment horizontal="center" vertical="center" wrapText="1"/>
    </xf>
    <xf numFmtId="9" fontId="29" fillId="0" borderId="1" xfId="0" applyNumberFormat="1" applyFont="1" applyBorder="1" applyAlignment="1" applyProtection="1">
      <alignment horizontal="center" vertical="center"/>
    </xf>
    <xf numFmtId="0" fontId="27" fillId="7" borderId="1" xfId="2" applyNumberFormat="1" applyFont="1" applyFill="1" applyBorder="1" applyAlignment="1">
      <alignment horizontal="center" vertical="center" wrapText="1"/>
    </xf>
    <xf numFmtId="9" fontId="27" fillId="7" borderId="1" xfId="19" applyFont="1" applyFill="1" applyBorder="1" applyAlignment="1">
      <alignment vertical="center" wrapText="1"/>
    </xf>
    <xf numFmtId="0" fontId="14" fillId="4" borderId="4" xfId="0" applyFont="1" applyFill="1" applyBorder="1" applyAlignment="1" applyProtection="1">
      <alignment horizontal="center" vertical="center" wrapText="1"/>
    </xf>
    <xf numFmtId="0" fontId="30" fillId="3" borderId="1" xfId="0" applyFont="1" applyFill="1" applyBorder="1" applyAlignment="1" applyProtection="1">
      <alignment horizontal="justify" vertical="center" wrapText="1"/>
    </xf>
    <xf numFmtId="10" fontId="17" fillId="0" borderId="1" xfId="19" applyNumberFormat="1" applyFont="1" applyFill="1" applyBorder="1" applyAlignment="1">
      <alignment horizontal="center" vertical="center" wrapText="1"/>
    </xf>
    <xf numFmtId="0" fontId="0" fillId="0" borderId="1" xfId="0" applyFont="1" applyBorder="1" applyAlignment="1">
      <alignment horizontal="center" vertical="center"/>
    </xf>
    <xf numFmtId="10" fontId="17" fillId="0" borderId="3" xfId="19" applyNumberFormat="1" applyFont="1" applyFill="1" applyBorder="1" applyAlignment="1">
      <alignment horizontal="center" vertical="center" wrapText="1"/>
    </xf>
    <xf numFmtId="0" fontId="0" fillId="0" borderId="3" xfId="0" applyFont="1" applyBorder="1" applyAlignment="1">
      <alignment horizontal="center" vertical="center"/>
    </xf>
    <xf numFmtId="0" fontId="0" fillId="3" borderId="0" xfId="0" applyFill="1" applyAlignment="1">
      <alignment horizontal="center" vertical="center"/>
    </xf>
    <xf numFmtId="0" fontId="0" fillId="0" borderId="0" xfId="0" applyAlignment="1">
      <alignment vertical="center"/>
    </xf>
    <xf numFmtId="0" fontId="19" fillId="8" borderId="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6" fillId="3" borderId="1" xfId="0" applyFont="1" applyFill="1" applyBorder="1" applyAlignment="1">
      <alignment horizontal="center" vertical="center" wrapText="1"/>
    </xf>
    <xf numFmtId="10" fontId="26" fillId="3" borderId="1" xfId="19" applyNumberFormat="1" applyFont="1" applyFill="1" applyBorder="1" applyAlignment="1">
      <alignment horizontal="center" vertical="center" wrapText="1"/>
    </xf>
    <xf numFmtId="17" fontId="26" fillId="3" borderId="1" xfId="0" applyNumberFormat="1" applyFont="1" applyFill="1" applyBorder="1" applyAlignment="1" applyProtection="1">
      <alignment horizontal="center" vertical="center" wrapText="1"/>
      <protection locked="0"/>
    </xf>
    <xf numFmtId="0" fontId="0" fillId="0" borderId="1" xfId="0" applyFill="1" applyBorder="1" applyAlignment="1">
      <alignment wrapText="1"/>
    </xf>
    <xf numFmtId="10" fontId="17" fillId="3" borderId="1" xfId="19" applyNumberFormat="1" applyFont="1" applyFill="1" applyBorder="1" applyAlignment="1">
      <alignment horizontal="center" vertical="center"/>
    </xf>
    <xf numFmtId="0" fontId="0" fillId="3" borderId="1" xfId="0" applyFill="1" applyBorder="1" applyAlignment="1">
      <alignment wrapText="1"/>
    </xf>
    <xf numFmtId="0" fontId="0" fillId="0" borderId="0" xfId="0" applyAlignment="1">
      <alignment horizontal="center" vertical="center"/>
    </xf>
    <xf numFmtId="0" fontId="0" fillId="0" borderId="0" xfId="0" applyAlignment="1">
      <alignment horizontal="center"/>
    </xf>
    <xf numFmtId="0" fontId="24" fillId="0" borderId="0" xfId="0" applyFont="1" applyAlignment="1" applyProtection="1">
      <alignment vertical="center"/>
    </xf>
    <xf numFmtId="17" fontId="26" fillId="0" borderId="1" xfId="0" applyNumberFormat="1" applyFont="1" applyFill="1" applyBorder="1" applyAlignment="1" applyProtection="1">
      <alignment horizontal="center" vertical="center" wrapText="1"/>
      <protection locked="0"/>
    </xf>
    <xf numFmtId="9" fontId="20" fillId="2" borderId="1" xfId="19"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xf>
    <xf numFmtId="0" fontId="4" fillId="4" borderId="5" xfId="12" applyFont="1" applyFill="1" applyBorder="1" applyAlignment="1" applyProtection="1">
      <alignment horizontal="center" vertical="center" wrapText="1"/>
    </xf>
    <xf numFmtId="0" fontId="6" fillId="8" borderId="1" xfId="16" applyFont="1" applyFill="1" applyBorder="1" applyAlignment="1" applyProtection="1">
      <alignment horizontal="center" vertical="center"/>
    </xf>
    <xf numFmtId="0" fontId="0" fillId="0" borderId="3" xfId="0" applyFont="1" applyBorder="1" applyAlignment="1">
      <alignment horizontal="center" vertical="center"/>
    </xf>
    <xf numFmtId="0" fontId="2" fillId="5" borderId="1" xfId="15" applyFont="1" applyFill="1" applyBorder="1" applyAlignment="1">
      <alignment horizontal="center" vertical="center"/>
    </xf>
    <xf numFmtId="0" fontId="3" fillId="0" borderId="1" xfId="15" applyBorder="1" applyAlignment="1">
      <alignment vertical="center" wrapText="1"/>
    </xf>
    <xf numFmtId="0" fontId="7" fillId="3" borderId="1" xfId="0" applyFont="1" applyFill="1" applyBorder="1" applyAlignment="1">
      <alignment vertical="center" wrapText="1"/>
    </xf>
    <xf numFmtId="0" fontId="5" fillId="0" borderId="1" xfId="0" applyFont="1" applyBorder="1" applyAlignment="1">
      <alignment vertical="center" wrapText="1"/>
    </xf>
    <xf numFmtId="0" fontId="3" fillId="0" borderId="0" xfId="18"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37" fillId="5" borderId="1" xfId="0" applyFont="1" applyFill="1" applyBorder="1" applyAlignment="1">
      <alignment horizontal="center" vertical="center"/>
    </xf>
    <xf numFmtId="0" fontId="38" fillId="0" borderId="1" xfId="0" applyFont="1" applyBorder="1" applyAlignment="1">
      <alignment horizontal="justify" vertical="center"/>
    </xf>
    <xf numFmtId="0" fontId="39" fillId="0" borderId="1" xfId="0" applyFont="1" applyBorder="1" applyAlignment="1">
      <alignment horizontal="justify" vertical="center"/>
    </xf>
    <xf numFmtId="0" fontId="0" fillId="0" borderId="0" xfId="0" applyFill="1"/>
    <xf numFmtId="0" fontId="0" fillId="0" borderId="0" xfId="0" applyBorder="1"/>
    <xf numFmtId="0" fontId="40" fillId="0" borderId="0" xfId="0" applyFont="1" applyAlignment="1">
      <alignment horizontal="center" vertical="center"/>
    </xf>
    <xf numFmtId="0" fontId="40" fillId="0" borderId="0" xfId="0" applyFont="1" applyAlignment="1">
      <alignment horizontal="left" vertical="center" wrapText="1" indent="1"/>
    </xf>
    <xf numFmtId="0" fontId="40" fillId="0" borderId="0" xfId="0" applyFont="1" applyFill="1" applyAlignment="1">
      <alignment horizontal="left" vertical="center" indent="1"/>
    </xf>
    <xf numFmtId="0" fontId="40" fillId="3" borderId="0" xfId="0" applyFont="1" applyFill="1" applyAlignment="1">
      <alignment horizontal="left" vertical="center" indent="1"/>
    </xf>
    <xf numFmtId="0" fontId="40" fillId="3" borderId="1" xfId="0" applyFont="1" applyFill="1" applyBorder="1" applyAlignment="1">
      <alignment horizontal="center" vertical="center"/>
    </xf>
    <xf numFmtId="0" fontId="40" fillId="3" borderId="1" xfId="0" applyFont="1" applyFill="1" applyBorder="1" applyAlignment="1">
      <alignment horizontal="left" vertical="center" wrapText="1" indent="1"/>
    </xf>
    <xf numFmtId="0" fontId="32" fillId="3" borderId="1" xfId="0" applyFont="1" applyFill="1" applyBorder="1" applyAlignment="1">
      <alignment horizontal="center" vertical="center"/>
    </xf>
    <xf numFmtId="0" fontId="32" fillId="3" borderId="1" xfId="0" applyFont="1" applyFill="1" applyBorder="1" applyAlignment="1">
      <alignment horizontal="left" vertical="center" wrapText="1" indent="1"/>
    </xf>
    <xf numFmtId="0" fontId="40" fillId="0" borderId="1" xfId="0" applyFont="1" applyFill="1" applyBorder="1" applyAlignment="1">
      <alignment horizontal="left" vertical="center" wrapText="1" indent="1"/>
    </xf>
    <xf numFmtId="0" fontId="0" fillId="3" borderId="0" xfId="0" applyFill="1" applyBorder="1"/>
    <xf numFmtId="0" fontId="40" fillId="3" borderId="0" xfId="0" applyFont="1" applyFill="1" applyAlignment="1">
      <alignment horizontal="center" vertical="center"/>
    </xf>
    <xf numFmtId="0" fontId="40" fillId="3" borderId="0" xfId="0" applyFont="1" applyFill="1" applyAlignment="1">
      <alignment horizontal="left" vertical="center" wrapText="1" indent="1"/>
    </xf>
    <xf numFmtId="0" fontId="0" fillId="0" borderId="4" xfId="0" applyBorder="1"/>
    <xf numFmtId="0" fontId="0" fillId="0" borderId="1" xfId="0" applyBorder="1"/>
    <xf numFmtId="10" fontId="17" fillId="3" borderId="3" xfId="19" applyNumberFormat="1" applyFont="1" applyFill="1" applyBorder="1" applyAlignment="1">
      <alignment horizontal="center" vertical="center" wrapText="1"/>
    </xf>
    <xf numFmtId="0" fontId="3" fillId="3" borderId="1"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26" fillId="3" borderId="1" xfId="0" applyFont="1" applyFill="1" applyBorder="1" applyAlignment="1">
      <alignment horizontal="justify" vertical="center" wrapText="1"/>
    </xf>
    <xf numFmtId="17" fontId="26" fillId="3" borderId="1" xfId="0" applyNumberFormat="1" applyFont="1" applyFill="1" applyBorder="1" applyAlignment="1" applyProtection="1">
      <alignment vertical="center" wrapText="1"/>
      <protection locked="0"/>
    </xf>
    <xf numFmtId="17" fontId="26" fillId="0" borderId="1" xfId="0" applyNumberFormat="1" applyFont="1" applyFill="1" applyBorder="1" applyAlignment="1" applyProtection="1">
      <alignment vertical="center" wrapText="1"/>
      <protection locked="0"/>
    </xf>
    <xf numFmtId="3" fontId="20" fillId="3" borderId="1" xfId="22" applyNumberFormat="1" applyFont="1" applyFill="1" applyBorder="1" applyAlignment="1" applyProtection="1">
      <alignment horizontal="center" vertical="center"/>
      <protection locked="0"/>
    </xf>
    <xf numFmtId="3" fontId="7" fillId="3" borderId="1" xfId="22" applyNumberFormat="1" applyFont="1" applyFill="1" applyBorder="1" applyAlignment="1" applyProtection="1">
      <alignment horizontal="center" vertical="center"/>
    </xf>
    <xf numFmtId="9" fontId="20" fillId="3" borderId="1" xfId="19" applyFont="1" applyFill="1" applyBorder="1" applyAlignment="1" applyProtection="1">
      <alignment horizontal="center" vertical="center"/>
      <protection locked="0"/>
    </xf>
    <xf numFmtId="0" fontId="0" fillId="0" borderId="1" xfId="0" applyFill="1" applyBorder="1" applyAlignment="1">
      <alignment vertical="center" wrapText="1"/>
    </xf>
    <xf numFmtId="9" fontId="7" fillId="2" borderId="1" xfId="19" applyFont="1" applyFill="1" applyBorder="1" applyAlignment="1" applyProtection="1">
      <alignment horizontal="center" vertical="center"/>
    </xf>
    <xf numFmtId="9" fontId="7" fillId="3" borderId="1" xfId="19"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1" xfId="0" applyFont="1" applyBorder="1" applyAlignment="1" applyProtection="1">
      <alignment horizontal="justify" vertical="center" wrapText="1"/>
    </xf>
    <xf numFmtId="0" fontId="23" fillId="0" borderId="1" xfId="0" applyFont="1" applyFill="1" applyBorder="1" applyAlignment="1" applyProtection="1">
      <alignment horizontal="justify" vertical="center" wrapText="1"/>
    </xf>
    <xf numFmtId="0" fontId="35" fillId="3" borderId="1" xfId="0" applyFont="1" applyFill="1" applyBorder="1" applyAlignment="1" applyProtection="1">
      <alignment horizontal="center" vertical="center" wrapText="1"/>
    </xf>
    <xf numFmtId="0" fontId="23" fillId="3" borderId="1" xfId="19" applyNumberFormat="1" applyFont="1" applyFill="1" applyBorder="1" applyAlignment="1" applyProtection="1">
      <alignment horizontal="justify" vertical="center" wrapText="1"/>
    </xf>
    <xf numFmtId="0" fontId="4" fillId="4" borderId="3" xfId="12" applyFont="1" applyFill="1" applyBorder="1" applyAlignment="1" applyProtection="1">
      <alignment horizontal="center" vertical="center" wrapText="1"/>
    </xf>
    <xf numFmtId="0" fontId="4" fillId="4" borderId="4" xfId="12" applyFont="1" applyFill="1" applyBorder="1" applyAlignment="1" applyProtection="1">
      <alignment horizontal="center" vertical="center" wrapText="1"/>
    </xf>
    <xf numFmtId="0" fontId="29" fillId="5" borderId="1" xfId="0" applyFont="1" applyFill="1" applyBorder="1" applyAlignment="1" applyProtection="1">
      <alignment horizontal="justify" vertical="center" wrapText="1"/>
    </xf>
    <xf numFmtId="0" fontId="4" fillId="4" borderId="1" xfId="12" applyFont="1" applyFill="1" applyBorder="1" applyAlignment="1" applyProtection="1">
      <alignment horizontal="center" vertical="center" wrapText="1"/>
    </xf>
    <xf numFmtId="0" fontId="4" fillId="4" borderId="5" xfId="12" applyFont="1" applyFill="1" applyBorder="1" applyAlignment="1" applyProtection="1">
      <alignment horizontal="center" vertical="center" wrapText="1"/>
    </xf>
    <xf numFmtId="0" fontId="4" fillId="4" borderId="6" xfId="12" applyFont="1" applyFill="1" applyBorder="1" applyAlignment="1" applyProtection="1">
      <alignment horizontal="center" vertical="center" wrapText="1"/>
    </xf>
    <xf numFmtId="0" fontId="4" fillId="4" borderId="9" xfId="12"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xf>
    <xf numFmtId="0" fontId="8" fillId="0" borderId="1" xfId="12" applyFont="1" applyFill="1" applyBorder="1" applyAlignment="1" applyProtection="1">
      <alignment horizontal="justify" vertical="center" wrapText="1"/>
    </xf>
    <xf numFmtId="0" fontId="0" fillId="3" borderId="1" xfId="0" applyFill="1" applyBorder="1" applyAlignment="1" applyProtection="1">
      <alignment horizontal="center"/>
    </xf>
    <xf numFmtId="0" fontId="34" fillId="3" borderId="1"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9" borderId="8" xfId="0" applyFont="1" applyFill="1" applyBorder="1" applyAlignment="1" applyProtection="1">
      <alignment horizontal="center" vertical="center"/>
    </xf>
    <xf numFmtId="0" fontId="24" fillId="0" borderId="5" xfId="0" applyFont="1" applyFill="1" applyBorder="1" applyAlignment="1" applyProtection="1">
      <alignment horizontal="center"/>
    </xf>
    <xf numFmtId="0" fontId="24" fillId="0" borderId="9" xfId="0" applyFont="1" applyFill="1" applyBorder="1" applyAlignment="1" applyProtection="1">
      <alignment horizont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14" fillId="9"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xf>
    <xf numFmtId="0" fontId="28" fillId="0" borderId="1" xfId="0" applyFont="1" applyBorder="1" applyAlignment="1" applyProtection="1">
      <alignment horizontal="center" vertical="center" wrapText="1"/>
    </xf>
    <xf numFmtId="9" fontId="5" fillId="2" borderId="1" xfId="22" applyFont="1" applyFill="1" applyBorder="1" applyAlignment="1" applyProtection="1">
      <alignment horizontal="center" vertical="center"/>
    </xf>
    <xf numFmtId="0" fontId="7" fillId="0" borderId="1" xfId="16" applyFont="1" applyFill="1" applyBorder="1" applyAlignment="1" applyProtection="1">
      <alignment horizontal="center" vertical="center" wrapText="1"/>
    </xf>
    <xf numFmtId="1" fontId="7" fillId="3" borderId="1" xfId="5" applyNumberFormat="1" applyFont="1" applyFill="1" applyBorder="1" applyAlignment="1" applyProtection="1">
      <alignment horizontal="center" vertical="center" wrapText="1"/>
    </xf>
    <xf numFmtId="0" fontId="6" fillId="8" borderId="1" xfId="16" applyFont="1" applyFill="1" applyBorder="1" applyAlignment="1" applyProtection="1">
      <alignment horizontal="left" vertical="center" wrapText="1"/>
    </xf>
    <xf numFmtId="0" fontId="7" fillId="3" borderId="1" xfId="16" applyFont="1" applyFill="1" applyBorder="1" applyAlignment="1" applyProtection="1">
      <alignment horizontal="center" vertical="center"/>
    </xf>
    <xf numFmtId="0" fontId="4" fillId="2" borderId="1" xfId="16" applyFont="1" applyFill="1" applyBorder="1" applyAlignment="1" applyProtection="1">
      <alignment horizontal="center" vertical="center"/>
    </xf>
    <xf numFmtId="0" fontId="7" fillId="0" borderId="1" xfId="16" applyFont="1" applyBorder="1" applyAlignment="1" applyProtection="1">
      <alignment horizontal="center" vertical="center" wrapText="1"/>
    </xf>
    <xf numFmtId="0" fontId="34" fillId="0" borderId="1" xfId="16" applyFont="1" applyFill="1" applyBorder="1" applyAlignment="1" applyProtection="1">
      <alignment horizontal="center" vertical="center"/>
    </xf>
    <xf numFmtId="0" fontId="34" fillId="10" borderId="1" xfId="16" applyFont="1" applyFill="1" applyBorder="1" applyAlignment="1" applyProtection="1">
      <alignment horizontal="center" vertical="center"/>
    </xf>
    <xf numFmtId="0" fontId="7" fillId="3" borderId="1" xfId="16" applyFont="1" applyFill="1" applyBorder="1" applyAlignment="1" applyProtection="1">
      <alignment horizontal="center" vertical="center" wrapText="1"/>
    </xf>
    <xf numFmtId="0" fontId="7" fillId="2" borderId="1" xfId="16" applyFont="1" applyFill="1" applyBorder="1" applyAlignment="1" applyProtection="1">
      <alignment horizontal="center" vertical="center" wrapText="1"/>
      <protection locked="0"/>
    </xf>
    <xf numFmtId="0" fontId="7" fillId="2" borderId="1" xfId="16" applyFont="1" applyFill="1" applyBorder="1" applyAlignment="1" applyProtection="1">
      <alignment horizontal="center" vertical="center"/>
      <protection locked="0"/>
    </xf>
    <xf numFmtId="14" fontId="7" fillId="2" borderId="1" xfId="16" applyNumberFormat="1" applyFont="1" applyFill="1" applyBorder="1" applyAlignment="1" applyProtection="1">
      <alignment horizontal="center" vertical="center" wrapText="1"/>
    </xf>
    <xf numFmtId="168" fontId="7" fillId="0" borderId="1" xfId="22" applyNumberFormat="1" applyFont="1" applyFill="1" applyBorder="1" applyAlignment="1" applyProtection="1">
      <alignment horizontal="center" vertical="center" wrapText="1"/>
    </xf>
    <xf numFmtId="168" fontId="7" fillId="3" borderId="1" xfId="22" applyNumberFormat="1" applyFont="1" applyFill="1" applyBorder="1" applyAlignment="1" applyProtection="1">
      <alignment horizontal="center" vertical="center" wrapText="1"/>
    </xf>
    <xf numFmtId="0" fontId="6" fillId="8" borderId="1" xfId="16" applyFont="1" applyFill="1" applyBorder="1" applyAlignment="1" applyProtection="1">
      <alignment horizontal="justify" vertical="center"/>
    </xf>
    <xf numFmtId="0" fontId="7" fillId="0" borderId="1" xfId="16" applyFont="1" applyFill="1" applyBorder="1" applyAlignment="1" applyProtection="1">
      <alignment horizontal="center" vertical="center"/>
      <protection locked="0"/>
    </xf>
    <xf numFmtId="0" fontId="30" fillId="10" borderId="1" xfId="16" applyFont="1" applyFill="1" applyBorder="1" applyAlignment="1" applyProtection="1">
      <alignment horizontal="center" vertical="center"/>
    </xf>
    <xf numFmtId="0" fontId="6" fillId="8" borderId="1" xfId="16" applyFont="1" applyFill="1" applyBorder="1" applyAlignment="1" applyProtection="1">
      <alignment horizontal="justify" vertical="center" wrapText="1"/>
    </xf>
    <xf numFmtId="0" fontId="6" fillId="2" borderId="1" xfId="16" applyFont="1" applyFill="1" applyBorder="1" applyAlignment="1" applyProtection="1">
      <alignment horizontal="center" vertical="center" wrapText="1"/>
      <protection locked="0"/>
    </xf>
    <xf numFmtId="9" fontId="6" fillId="2" borderId="1" xfId="22" applyFont="1" applyFill="1" applyBorder="1" applyAlignment="1" applyProtection="1">
      <alignment horizontal="center" vertical="center"/>
      <protection locked="0"/>
    </xf>
    <xf numFmtId="0" fontId="22" fillId="3" borderId="1" xfId="16" applyFont="1" applyFill="1" applyBorder="1" applyAlignment="1" applyProtection="1">
      <alignment horizontal="left" vertical="center" wrapText="1"/>
      <protection locked="0"/>
    </xf>
    <xf numFmtId="0" fontId="6" fillId="0" borderId="1" xfId="16" applyFont="1" applyFill="1" applyBorder="1" applyAlignment="1" applyProtection="1">
      <alignment horizontal="center" vertical="center" wrapText="1"/>
    </xf>
    <xf numFmtId="0" fontId="10" fillId="2" borderId="1" xfId="16" applyFont="1" applyFill="1" applyBorder="1" applyAlignment="1" applyProtection="1">
      <alignment horizontal="center" vertical="center"/>
    </xf>
    <xf numFmtId="0" fontId="7" fillId="0" borderId="2" xfId="16" applyFont="1" applyFill="1" applyBorder="1" applyAlignment="1" applyProtection="1">
      <alignment horizontal="center" vertical="center"/>
      <protection locked="0"/>
    </xf>
    <xf numFmtId="0" fontId="7" fillId="0" borderId="7" xfId="16" applyFont="1" applyFill="1" applyBorder="1" applyAlignment="1" applyProtection="1">
      <alignment horizontal="center" vertical="center"/>
      <protection locked="0"/>
    </xf>
    <xf numFmtId="0" fontId="7" fillId="0" borderId="8" xfId="16" applyFont="1" applyFill="1" applyBorder="1" applyAlignment="1" applyProtection="1">
      <alignment horizontal="center" vertical="center"/>
      <protection locked="0"/>
    </xf>
    <xf numFmtId="0" fontId="7" fillId="3" borderId="1" xfId="16" applyFont="1" applyFill="1" applyBorder="1" applyAlignment="1" applyProtection="1">
      <alignment horizontal="center" vertical="center" wrapText="1"/>
      <protection locked="0"/>
    </xf>
    <xf numFmtId="0" fontId="6" fillId="8" borderId="1" xfId="16" applyFont="1" applyFill="1" applyBorder="1" applyAlignment="1" applyProtection="1">
      <alignment horizontal="center" vertical="center" wrapText="1"/>
    </xf>
    <xf numFmtId="0" fontId="7" fillId="0" borderId="1" xfId="16" applyFont="1" applyFill="1" applyBorder="1" applyAlignment="1" applyProtection="1">
      <alignment horizontal="center" vertical="center"/>
    </xf>
    <xf numFmtId="0" fontId="22" fillId="3" borderId="1" xfId="0" applyFont="1" applyFill="1" applyBorder="1" applyAlignment="1" applyProtection="1">
      <alignment horizontal="left" vertical="center"/>
      <protection locked="0"/>
    </xf>
    <xf numFmtId="0" fontId="22" fillId="3" borderId="1" xfId="0" applyFont="1" applyFill="1" applyBorder="1" applyAlignment="1" applyProtection="1">
      <alignment horizontal="justify" vertical="center"/>
      <protection locked="0"/>
    </xf>
    <xf numFmtId="0" fontId="31" fillId="0" borderId="1" xfId="0" applyFont="1" applyBorder="1" applyAlignment="1" applyProtection="1">
      <alignment horizontal="center"/>
    </xf>
    <xf numFmtId="0" fontId="34" fillId="0" borderId="1" xfId="0" applyFont="1" applyBorder="1" applyAlignment="1" applyProtection="1">
      <alignment horizontal="center" vertical="center" wrapText="1"/>
    </xf>
    <xf numFmtId="0" fontId="34" fillId="0" borderId="1" xfId="0" applyFont="1" applyFill="1" applyBorder="1" applyAlignment="1" applyProtection="1">
      <alignment horizontal="center" vertical="center" wrapText="1"/>
    </xf>
    <xf numFmtId="49" fontId="7" fillId="2" borderId="1" xfId="16" applyNumberFormat="1" applyFont="1" applyFill="1" applyBorder="1" applyAlignment="1" applyProtection="1">
      <alignment horizontal="center" vertical="center"/>
    </xf>
    <xf numFmtId="0" fontId="6" fillId="8" borderId="1" xfId="16" applyFont="1" applyFill="1" applyBorder="1" applyAlignment="1" applyProtection="1">
      <alignment horizontal="center" vertical="center"/>
    </xf>
    <xf numFmtId="9" fontId="6" fillId="8" borderId="1" xfId="22" applyFont="1" applyFill="1" applyBorder="1" applyAlignment="1" applyProtection="1">
      <alignment horizontal="center" vertical="center"/>
    </xf>
    <xf numFmtId="0" fontId="18" fillId="12" borderId="10" xfId="0" applyFont="1" applyFill="1" applyBorder="1" applyAlignment="1">
      <alignment horizontal="center" vertical="center"/>
    </xf>
    <xf numFmtId="0" fontId="18" fillId="12" borderId="0" xfId="0" applyFont="1" applyFill="1" applyBorder="1" applyAlignment="1">
      <alignment horizontal="center" vertical="center"/>
    </xf>
    <xf numFmtId="0" fontId="19" fillId="7" borderId="2" xfId="0" applyFont="1" applyFill="1" applyBorder="1" applyAlignment="1">
      <alignment horizontal="center" vertical="center" wrapText="1"/>
    </xf>
    <xf numFmtId="0" fontId="19" fillId="7" borderId="8" xfId="0" applyFont="1" applyFill="1" applyBorder="1" applyAlignment="1">
      <alignment horizontal="center" vertical="center" wrapText="1"/>
    </xf>
    <xf numFmtId="9" fontId="27" fillId="7" borderId="2" xfId="19" applyFont="1" applyFill="1" applyBorder="1" applyAlignment="1">
      <alignment horizontal="center" vertical="center" wrapText="1"/>
    </xf>
    <xf numFmtId="9" fontId="27" fillId="7" borderId="8" xfId="19" applyFont="1" applyFill="1" applyBorder="1" applyAlignment="1">
      <alignment horizontal="center" vertical="center" wrapText="1"/>
    </xf>
    <xf numFmtId="0" fontId="36" fillId="11" borderId="2"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10" fontId="26" fillId="3" borderId="3" xfId="19" applyNumberFormat="1" applyFont="1" applyFill="1" applyBorder="1" applyAlignment="1">
      <alignment horizontal="center" vertical="center" wrapText="1"/>
    </xf>
    <xf numFmtId="10" fontId="26" fillId="3" borderId="15" xfId="19" applyNumberFormat="1" applyFont="1" applyFill="1" applyBorder="1" applyAlignment="1">
      <alignment horizontal="center" vertical="center" wrapText="1"/>
    </xf>
    <xf numFmtId="10" fontId="26" fillId="3" borderId="4" xfId="19" applyNumberFormat="1" applyFont="1" applyFill="1" applyBorder="1" applyAlignment="1">
      <alignment horizontal="center" vertical="center" wrapText="1"/>
    </xf>
    <xf numFmtId="0" fontId="6" fillId="3" borderId="2"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30" fillId="3" borderId="2" xfId="0" applyFont="1" applyFill="1" applyBorder="1" applyAlignment="1" applyProtection="1">
      <alignment horizontal="center" vertical="center" wrapText="1"/>
    </xf>
    <xf numFmtId="0" fontId="30" fillId="3" borderId="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wrapText="1"/>
      <protection locked="0"/>
    </xf>
    <xf numFmtId="0" fontId="19" fillId="3" borderId="1" xfId="0" applyFont="1" applyFill="1" applyBorder="1" applyAlignment="1">
      <alignment horizontal="center" vertical="center"/>
    </xf>
    <xf numFmtId="0" fontId="6" fillId="8" borderId="2" xfId="16" applyFont="1" applyFill="1" applyBorder="1" applyAlignment="1" applyProtection="1">
      <alignment horizontal="justify" vertical="center" wrapText="1"/>
    </xf>
    <xf numFmtId="0" fontId="6" fillId="8" borderId="8" xfId="16" applyFont="1" applyFill="1" applyBorder="1" applyAlignment="1" applyProtection="1">
      <alignment horizontal="justify" vertical="center" wrapText="1"/>
    </xf>
    <xf numFmtId="0" fontId="7" fillId="3" borderId="2" xfId="16" applyFont="1" applyFill="1" applyBorder="1" applyAlignment="1" applyProtection="1">
      <alignment horizontal="center" vertical="center" wrapText="1"/>
      <protection locked="0"/>
    </xf>
    <xf numFmtId="0" fontId="7" fillId="3" borderId="8" xfId="16" applyFont="1" applyFill="1" applyBorder="1" applyAlignment="1" applyProtection="1">
      <alignment horizontal="center" vertical="center" wrapText="1"/>
      <protection locked="0"/>
    </xf>
    <xf numFmtId="0" fontId="6" fillId="8" borderId="5" xfId="16" applyFont="1" applyFill="1" applyBorder="1" applyAlignment="1" applyProtection="1">
      <alignment horizontal="left" vertical="center" wrapText="1"/>
    </xf>
    <xf numFmtId="0" fontId="6" fillId="8" borderId="9" xfId="16" applyFont="1" applyFill="1" applyBorder="1" applyAlignment="1" applyProtection="1">
      <alignment horizontal="left" vertical="center" wrapText="1"/>
    </xf>
    <xf numFmtId="0" fontId="6" fillId="8" borderId="12" xfId="16" applyFont="1" applyFill="1" applyBorder="1" applyAlignment="1" applyProtection="1">
      <alignment horizontal="left" vertical="center" wrapText="1"/>
    </xf>
    <xf numFmtId="0" fontId="6" fillId="8" borderId="13" xfId="16" applyFont="1" applyFill="1" applyBorder="1" applyAlignment="1" applyProtection="1">
      <alignment horizontal="left" vertical="center" wrapText="1"/>
    </xf>
    <xf numFmtId="0" fontId="7" fillId="2" borderId="5" xfId="16" applyFont="1" applyFill="1" applyBorder="1" applyAlignment="1" applyProtection="1">
      <alignment horizontal="center" vertical="center" wrapText="1"/>
      <protection locked="0"/>
    </xf>
    <xf numFmtId="0" fontId="7" fillId="2" borderId="6" xfId="16" applyFont="1" applyFill="1" applyBorder="1" applyAlignment="1" applyProtection="1">
      <alignment horizontal="center" vertical="center" wrapText="1"/>
      <protection locked="0"/>
    </xf>
    <xf numFmtId="0" fontId="7" fillId="2" borderId="9" xfId="16" applyFont="1" applyFill="1" applyBorder="1" applyAlignment="1" applyProtection="1">
      <alignment horizontal="center" vertical="center" wrapText="1"/>
      <protection locked="0"/>
    </xf>
    <xf numFmtId="0" fontId="7" fillId="2" borderId="12" xfId="16" applyFont="1" applyFill="1" applyBorder="1" applyAlignment="1" applyProtection="1">
      <alignment horizontal="center" vertical="center" wrapText="1"/>
      <protection locked="0"/>
    </xf>
    <xf numFmtId="0" fontId="7" fillId="2" borderId="14" xfId="16" applyFont="1" applyFill="1" applyBorder="1" applyAlignment="1" applyProtection="1">
      <alignment horizontal="center" vertical="center" wrapText="1"/>
      <protection locked="0"/>
    </xf>
    <xf numFmtId="0" fontId="7" fillId="2" borderId="13" xfId="16" applyFont="1" applyFill="1" applyBorder="1" applyAlignment="1" applyProtection="1">
      <alignment horizontal="center" vertical="center" wrapText="1"/>
      <protection locked="0"/>
    </xf>
    <xf numFmtId="0" fontId="7" fillId="3" borderId="2" xfId="16" applyFont="1" applyFill="1" applyBorder="1" applyAlignment="1" applyProtection="1">
      <alignment horizontal="center" vertical="center"/>
      <protection locked="0"/>
    </xf>
    <xf numFmtId="0" fontId="7" fillId="3" borderId="8" xfId="16" applyFont="1" applyFill="1" applyBorder="1" applyAlignment="1" applyProtection="1">
      <alignment horizontal="center" vertical="center"/>
      <protection locked="0"/>
    </xf>
    <xf numFmtId="0" fontId="6" fillId="8" borderId="2" xfId="16" applyFont="1" applyFill="1" applyBorder="1" applyAlignment="1" applyProtection="1">
      <alignment horizontal="justify" vertical="center"/>
    </xf>
    <xf numFmtId="0" fontId="6" fillId="8" borderId="8" xfId="16" applyFont="1" applyFill="1" applyBorder="1" applyAlignment="1" applyProtection="1">
      <alignment horizontal="justify" vertical="center"/>
    </xf>
    <xf numFmtId="0" fontId="30" fillId="10" borderId="2" xfId="16" applyFont="1" applyFill="1" applyBorder="1" applyAlignment="1" applyProtection="1">
      <alignment horizontal="center" vertical="center"/>
    </xf>
    <xf numFmtId="0" fontId="30" fillId="10" borderId="7" xfId="16" applyFont="1" applyFill="1" applyBorder="1" applyAlignment="1" applyProtection="1">
      <alignment horizontal="center" vertical="center"/>
    </xf>
    <xf numFmtId="0" fontId="30" fillId="10" borderId="8" xfId="16" applyFont="1" applyFill="1" applyBorder="1" applyAlignment="1" applyProtection="1">
      <alignment horizontal="center" vertical="center"/>
    </xf>
    <xf numFmtId="0" fontId="34" fillId="0" borderId="5" xfId="16" applyFont="1" applyFill="1" applyBorder="1" applyAlignment="1" applyProtection="1">
      <alignment horizontal="center" vertical="center"/>
    </xf>
    <xf numFmtId="0" fontId="34" fillId="0" borderId="6" xfId="16" applyFont="1" applyFill="1" applyBorder="1" applyAlignment="1" applyProtection="1">
      <alignment horizontal="center" vertical="center"/>
    </xf>
    <xf numFmtId="0" fontId="34" fillId="0" borderId="9" xfId="16" applyFont="1" applyFill="1" applyBorder="1" applyAlignment="1" applyProtection="1">
      <alignment horizontal="center" vertical="center"/>
    </xf>
    <xf numFmtId="0" fontId="34" fillId="0" borderId="10" xfId="16" applyFont="1" applyFill="1" applyBorder="1" applyAlignment="1" applyProtection="1">
      <alignment horizontal="center" vertical="center"/>
    </xf>
    <xf numFmtId="0" fontId="34" fillId="0" borderId="0" xfId="16" applyFont="1" applyFill="1" applyBorder="1" applyAlignment="1" applyProtection="1">
      <alignment horizontal="center" vertical="center"/>
    </xf>
    <xf numFmtId="0" fontId="34" fillId="0" borderId="11" xfId="16" applyFont="1" applyFill="1" applyBorder="1" applyAlignment="1" applyProtection="1">
      <alignment horizontal="center" vertical="center"/>
    </xf>
    <xf numFmtId="0" fontId="34" fillId="0" borderId="12" xfId="16" applyFont="1" applyFill="1" applyBorder="1" applyAlignment="1" applyProtection="1">
      <alignment horizontal="center" vertical="center"/>
    </xf>
    <xf numFmtId="0" fontId="34" fillId="0" borderId="14" xfId="16" applyFont="1" applyFill="1" applyBorder="1" applyAlignment="1" applyProtection="1">
      <alignment horizontal="center" vertical="center"/>
    </xf>
    <xf numFmtId="0" fontId="34" fillId="0" borderId="13" xfId="16" applyFont="1" applyFill="1" applyBorder="1" applyAlignment="1" applyProtection="1">
      <alignment horizontal="center" vertical="center"/>
    </xf>
    <xf numFmtId="0" fontId="22" fillId="3" borderId="2"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left" vertical="center"/>
      <protection locked="0"/>
    </xf>
    <xf numFmtId="0" fontId="22" fillId="3" borderId="7"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6" fillId="8" borderId="3" xfId="16" applyFont="1" applyFill="1" applyBorder="1" applyAlignment="1" applyProtection="1">
      <alignment horizontal="justify" vertical="center" wrapText="1"/>
    </xf>
    <xf numFmtId="0" fontId="6" fillId="8" borderId="4" xfId="16" applyFont="1" applyFill="1" applyBorder="1" applyAlignment="1" applyProtection="1">
      <alignment horizontal="justify" vertical="center" wrapText="1"/>
    </xf>
    <xf numFmtId="0" fontId="6" fillId="8" borderId="2" xfId="16" applyFont="1" applyFill="1" applyBorder="1" applyAlignment="1" applyProtection="1">
      <alignment horizontal="center" vertical="center" wrapText="1"/>
    </xf>
    <xf numFmtId="0" fontId="6" fillId="8" borderId="7" xfId="16" applyFont="1" applyFill="1" applyBorder="1" applyAlignment="1" applyProtection="1">
      <alignment horizontal="center" vertical="center" wrapText="1"/>
    </xf>
    <xf numFmtId="0" fontId="6" fillId="8" borderId="8" xfId="16" applyFont="1" applyFill="1" applyBorder="1" applyAlignment="1" applyProtection="1">
      <alignment horizontal="center" vertical="center" wrapText="1"/>
    </xf>
    <xf numFmtId="0" fontId="7" fillId="3" borderId="7" xfId="16" applyFont="1" applyFill="1" applyBorder="1" applyAlignment="1" applyProtection="1">
      <alignment horizontal="center" vertical="center" wrapText="1"/>
      <protection locked="0"/>
    </xf>
    <xf numFmtId="0" fontId="7" fillId="3" borderId="2" xfId="16" applyFont="1" applyFill="1" applyBorder="1" applyAlignment="1" applyProtection="1">
      <alignment horizontal="left" vertical="center" wrapText="1"/>
      <protection locked="0"/>
    </xf>
    <xf numFmtId="0" fontId="7" fillId="3" borderId="7" xfId="16" applyFont="1" applyFill="1" applyBorder="1" applyAlignment="1" applyProtection="1">
      <alignment horizontal="left" vertical="center" wrapText="1"/>
      <protection locked="0"/>
    </xf>
    <xf numFmtId="0" fontId="7" fillId="3" borderId="8" xfId="16" applyFont="1" applyFill="1" applyBorder="1" applyAlignment="1" applyProtection="1">
      <alignment horizontal="left" vertical="center" wrapText="1"/>
      <protection locked="0"/>
    </xf>
    <xf numFmtId="0" fontId="7" fillId="3" borderId="2" xfId="16" applyFont="1" applyFill="1" applyBorder="1" applyAlignment="1" applyProtection="1">
      <alignment horizontal="center" vertical="center"/>
    </xf>
    <xf numFmtId="0" fontId="7" fillId="3" borderId="7" xfId="16" applyFont="1" applyFill="1" applyBorder="1" applyAlignment="1" applyProtection="1">
      <alignment horizontal="center" vertical="center"/>
    </xf>
    <xf numFmtId="0" fontId="7" fillId="3" borderId="8" xfId="16" applyFont="1" applyFill="1" applyBorder="1" applyAlignment="1" applyProtection="1">
      <alignment horizontal="center" vertical="center"/>
    </xf>
    <xf numFmtId="0" fontId="7" fillId="0" borderId="2" xfId="16" applyFont="1" applyFill="1" applyBorder="1" applyAlignment="1" applyProtection="1">
      <alignment horizontal="center" vertical="center" wrapText="1"/>
    </xf>
    <xf numFmtId="0" fontId="7" fillId="0" borderId="7" xfId="16" applyFont="1" applyFill="1" applyBorder="1" applyAlignment="1" applyProtection="1">
      <alignment horizontal="center" vertical="center" wrapText="1"/>
    </xf>
    <xf numFmtId="0" fontId="7" fillId="0" borderId="8" xfId="16" applyFont="1" applyFill="1" applyBorder="1" applyAlignment="1" applyProtection="1">
      <alignment horizontal="center" vertical="center" wrapText="1"/>
    </xf>
    <xf numFmtId="14" fontId="7" fillId="0" borderId="2" xfId="16" applyNumberFormat="1" applyFont="1" applyFill="1" applyBorder="1" applyAlignment="1" applyProtection="1">
      <alignment horizontal="center" vertical="center" wrapText="1"/>
    </xf>
    <xf numFmtId="14" fontId="7" fillId="0" borderId="7" xfId="16" applyNumberFormat="1" applyFont="1" applyFill="1" applyBorder="1" applyAlignment="1" applyProtection="1">
      <alignment horizontal="center" vertical="center" wrapText="1"/>
    </xf>
    <xf numFmtId="14" fontId="7" fillId="0" borderId="8" xfId="16" applyNumberFormat="1" applyFont="1" applyFill="1" applyBorder="1" applyAlignment="1" applyProtection="1">
      <alignment horizontal="center" vertical="center" wrapText="1"/>
    </xf>
    <xf numFmtId="9" fontId="7" fillId="2" borderId="2" xfId="22" applyFont="1" applyFill="1" applyBorder="1" applyAlignment="1" applyProtection="1">
      <alignment horizontal="center" vertical="center" wrapText="1"/>
    </xf>
    <xf numFmtId="9" fontId="7" fillId="2" borderId="7" xfId="22" applyFont="1" applyFill="1" applyBorder="1" applyAlignment="1" applyProtection="1">
      <alignment horizontal="center" vertical="center" wrapText="1"/>
    </xf>
    <xf numFmtId="9" fontId="7" fillId="2" borderId="8" xfId="22" applyFont="1" applyFill="1" applyBorder="1" applyAlignment="1" applyProtection="1">
      <alignment horizontal="center" vertical="center" wrapText="1"/>
    </xf>
    <xf numFmtId="14" fontId="7" fillId="2" borderId="2" xfId="16" applyNumberFormat="1" applyFont="1" applyFill="1" applyBorder="1" applyAlignment="1" applyProtection="1">
      <alignment horizontal="center" vertical="center" wrapText="1"/>
    </xf>
    <xf numFmtId="14" fontId="7" fillId="2" borderId="7" xfId="16" applyNumberFormat="1" applyFont="1" applyFill="1" applyBorder="1" applyAlignment="1" applyProtection="1">
      <alignment horizontal="center" vertical="center" wrapText="1"/>
    </xf>
    <xf numFmtId="14" fontId="7" fillId="2" borderId="8" xfId="16" applyNumberFormat="1" applyFont="1" applyFill="1" applyBorder="1" applyAlignment="1" applyProtection="1">
      <alignment horizontal="center" vertical="center" wrapText="1"/>
    </xf>
    <xf numFmtId="9" fontId="6" fillId="2" borderId="2" xfId="22" applyFont="1" applyFill="1" applyBorder="1" applyAlignment="1" applyProtection="1">
      <alignment horizontal="center" vertical="center"/>
      <protection locked="0"/>
    </xf>
    <xf numFmtId="9" fontId="6" fillId="2" borderId="7" xfId="22" applyFont="1" applyFill="1" applyBorder="1" applyAlignment="1" applyProtection="1">
      <alignment horizontal="center" vertical="center"/>
      <protection locked="0"/>
    </xf>
    <xf numFmtId="9" fontId="6" fillId="2" borderId="8" xfId="22" applyFont="1" applyFill="1" applyBorder="1" applyAlignment="1" applyProtection="1">
      <alignment horizontal="center" vertical="center"/>
      <protection locked="0"/>
    </xf>
    <xf numFmtId="0" fontId="10" fillId="2" borderId="2" xfId="16" applyFont="1" applyFill="1" applyBorder="1" applyAlignment="1" applyProtection="1">
      <alignment horizontal="center" vertical="center"/>
    </xf>
    <xf numFmtId="0" fontId="10" fillId="2" borderId="7" xfId="16" applyFont="1" applyFill="1" applyBorder="1" applyAlignment="1" applyProtection="1">
      <alignment horizontal="center" vertical="center"/>
    </xf>
    <xf numFmtId="0" fontId="10" fillId="2" borderId="8" xfId="16" applyFont="1" applyFill="1" applyBorder="1" applyAlignment="1" applyProtection="1">
      <alignment horizontal="center" vertical="center"/>
    </xf>
    <xf numFmtId="0" fontId="6" fillId="8" borderId="3" xfId="16" applyFont="1" applyFill="1" applyBorder="1" applyAlignment="1" applyProtection="1">
      <alignment horizontal="left" vertical="center" wrapText="1"/>
    </xf>
    <xf numFmtId="0" fontId="6" fillId="8" borderId="4" xfId="16" applyFont="1" applyFill="1" applyBorder="1" applyAlignment="1" applyProtection="1">
      <alignment horizontal="left" vertical="center" wrapText="1"/>
    </xf>
    <xf numFmtId="0" fontId="6" fillId="8" borderId="2" xfId="16" applyFont="1" applyFill="1" applyBorder="1" applyAlignment="1" applyProtection="1">
      <alignment horizontal="center" vertical="center"/>
    </xf>
    <xf numFmtId="0" fontId="6" fillId="8" borderId="7" xfId="16" applyFont="1" applyFill="1" applyBorder="1" applyAlignment="1" applyProtection="1">
      <alignment horizontal="center" vertical="center"/>
    </xf>
    <xf numFmtId="0" fontId="6" fillId="8" borderId="8" xfId="16" applyFont="1" applyFill="1" applyBorder="1" applyAlignment="1" applyProtection="1">
      <alignment horizontal="center" vertical="center"/>
    </xf>
    <xf numFmtId="9" fontId="6" fillId="8" borderId="2" xfId="22" applyFont="1" applyFill="1" applyBorder="1" applyAlignment="1" applyProtection="1">
      <alignment horizontal="center" vertical="center"/>
    </xf>
    <xf numFmtId="9" fontId="6" fillId="8" borderId="7" xfId="22" applyFont="1" applyFill="1" applyBorder="1" applyAlignment="1" applyProtection="1">
      <alignment horizontal="center" vertical="center"/>
    </xf>
    <xf numFmtId="9" fontId="6" fillId="8" borderId="8" xfId="22" applyFont="1" applyFill="1" applyBorder="1" applyAlignment="1" applyProtection="1">
      <alignment horizontal="center" vertical="center"/>
    </xf>
    <xf numFmtId="0" fontId="7" fillId="0" borderId="2" xfId="16" applyFont="1" applyBorder="1" applyAlignment="1" applyProtection="1">
      <alignment horizontal="center" vertical="center" wrapText="1"/>
    </xf>
    <xf numFmtId="0" fontId="7" fillId="0" borderId="7" xfId="16" applyFont="1" applyBorder="1" applyAlignment="1" applyProtection="1">
      <alignment horizontal="center" vertical="center" wrapText="1"/>
    </xf>
    <xf numFmtId="0" fontId="7" fillId="0" borderId="8" xfId="16" applyFont="1" applyBorder="1" applyAlignment="1" applyProtection="1">
      <alignment horizontal="center" vertical="center" wrapText="1"/>
    </xf>
    <xf numFmtId="1" fontId="7" fillId="3" borderId="2" xfId="5" applyNumberFormat="1" applyFont="1" applyFill="1" applyBorder="1" applyAlignment="1" applyProtection="1">
      <alignment horizontal="center" vertical="center" wrapText="1"/>
    </xf>
    <xf numFmtId="1" fontId="7" fillId="3" borderId="8" xfId="5" applyNumberFormat="1" applyFont="1" applyFill="1" applyBorder="1" applyAlignment="1" applyProtection="1">
      <alignment horizontal="center" vertical="center" wrapText="1"/>
    </xf>
    <xf numFmtId="9" fontId="7" fillId="2" borderId="2" xfId="22" applyFont="1" applyFill="1" applyBorder="1" applyAlignment="1" applyProtection="1">
      <alignment horizontal="center" vertical="center"/>
    </xf>
    <xf numFmtId="9" fontId="7" fillId="2" borderId="7" xfId="22" applyFont="1" applyFill="1" applyBorder="1" applyAlignment="1" applyProtection="1">
      <alignment horizontal="center" vertical="center"/>
    </xf>
    <xf numFmtId="9" fontId="7" fillId="2" borderId="8" xfId="22" applyFont="1" applyFill="1" applyBorder="1" applyAlignment="1" applyProtection="1">
      <alignment horizontal="center" vertical="center"/>
    </xf>
    <xf numFmtId="0" fontId="7" fillId="3" borderId="2" xfId="22" applyNumberFormat="1" applyFont="1" applyFill="1" applyBorder="1" applyAlignment="1" applyProtection="1">
      <alignment horizontal="center" vertical="center" wrapText="1"/>
    </xf>
    <xf numFmtId="0" fontId="7" fillId="3" borderId="8" xfId="22" applyNumberFormat="1" applyFont="1" applyFill="1" applyBorder="1" applyAlignment="1" applyProtection="1">
      <alignment horizontal="center" vertical="center" wrapText="1"/>
    </xf>
    <xf numFmtId="0" fontId="7" fillId="0" borderId="2" xfId="16" applyFont="1" applyFill="1" applyBorder="1" applyAlignment="1" applyProtection="1">
      <alignment horizontal="center" vertical="center"/>
    </xf>
    <xf numFmtId="0" fontId="7" fillId="0" borderId="7" xfId="16" applyFont="1" applyFill="1" applyBorder="1" applyAlignment="1" applyProtection="1">
      <alignment horizontal="center" vertical="center"/>
    </xf>
    <xf numFmtId="0" fontId="7" fillId="0" borderId="8" xfId="16" applyFont="1" applyFill="1" applyBorder="1" applyAlignment="1" applyProtection="1">
      <alignment horizontal="center" vertical="center"/>
    </xf>
    <xf numFmtId="49" fontId="7" fillId="2" borderId="2" xfId="16" applyNumberFormat="1" applyFont="1" applyFill="1" applyBorder="1" applyAlignment="1" applyProtection="1">
      <alignment horizontal="center" vertical="center"/>
    </xf>
    <xf numFmtId="49" fontId="7" fillId="2" borderId="7" xfId="16" applyNumberFormat="1" applyFont="1" applyFill="1" applyBorder="1" applyAlignment="1" applyProtection="1">
      <alignment horizontal="center" vertical="center"/>
    </xf>
    <xf numFmtId="49" fontId="7" fillId="2" borderId="8" xfId="16" applyNumberFormat="1" applyFont="1" applyFill="1" applyBorder="1" applyAlignment="1" applyProtection="1">
      <alignment horizontal="center" vertical="center"/>
    </xf>
    <xf numFmtId="0" fontId="7" fillId="3" borderId="2" xfId="16" applyFont="1" applyFill="1" applyBorder="1" applyAlignment="1" applyProtection="1">
      <alignment horizontal="center" vertical="center" wrapText="1"/>
    </xf>
    <xf numFmtId="0" fontId="7" fillId="3" borderId="7" xfId="16" applyFont="1" applyFill="1" applyBorder="1" applyAlignment="1" applyProtection="1">
      <alignment horizontal="center" vertical="center" wrapText="1"/>
    </xf>
    <xf numFmtId="0" fontId="7" fillId="3" borderId="8" xfId="16" applyFont="1" applyFill="1" applyBorder="1" applyAlignment="1" applyProtection="1">
      <alignment horizontal="center" vertical="center" wrapText="1"/>
    </xf>
    <xf numFmtId="0" fontId="4" fillId="2" borderId="2" xfId="16" applyFont="1" applyFill="1" applyBorder="1" applyAlignment="1" applyProtection="1">
      <alignment horizontal="center" vertical="center"/>
    </xf>
    <xf numFmtId="0" fontId="4" fillId="2" borderId="7" xfId="16" applyFont="1" applyFill="1" applyBorder="1" applyAlignment="1" applyProtection="1">
      <alignment horizontal="center" vertical="center"/>
    </xf>
    <xf numFmtId="0" fontId="4" fillId="2" borderId="8" xfId="16" applyFont="1" applyFill="1" applyBorder="1" applyAlignment="1" applyProtection="1">
      <alignment horizontal="center" vertical="center"/>
    </xf>
    <xf numFmtId="0" fontId="34" fillId="0" borderId="2" xfId="16" applyFont="1" applyFill="1" applyBorder="1" applyAlignment="1" applyProtection="1">
      <alignment horizontal="center" vertical="center"/>
    </xf>
    <xf numFmtId="0" fontId="34" fillId="0" borderId="7" xfId="16" applyFont="1" applyFill="1" applyBorder="1" applyAlignment="1" applyProtection="1">
      <alignment horizontal="center" vertical="center"/>
    </xf>
    <xf numFmtId="0" fontId="34" fillId="0" borderId="8" xfId="16" applyFont="1" applyFill="1" applyBorder="1" applyAlignment="1" applyProtection="1">
      <alignment horizontal="center" vertical="center"/>
    </xf>
    <xf numFmtId="0" fontId="34" fillId="10" borderId="2" xfId="16" applyFont="1" applyFill="1" applyBorder="1" applyAlignment="1" applyProtection="1">
      <alignment horizontal="center" vertical="center"/>
    </xf>
    <xf numFmtId="0" fontId="34" fillId="10" borderId="7" xfId="16" applyFont="1" applyFill="1" applyBorder="1" applyAlignment="1" applyProtection="1">
      <alignment horizontal="center" vertical="center"/>
    </xf>
    <xf numFmtId="0" fontId="34" fillId="10" borderId="8" xfId="16" applyFont="1" applyFill="1" applyBorder="1" applyAlignment="1" applyProtection="1">
      <alignment horizontal="center" vertical="center"/>
    </xf>
    <xf numFmtId="0" fontId="6" fillId="8" borderId="2" xfId="16" applyFont="1" applyFill="1" applyBorder="1" applyAlignment="1" applyProtection="1">
      <alignment horizontal="left" vertical="center" wrapText="1"/>
    </xf>
    <xf numFmtId="0" fontId="6" fillId="8" borderId="8" xfId="16" applyFont="1" applyFill="1" applyBorder="1" applyAlignment="1" applyProtection="1">
      <alignment horizontal="left" vertical="center" wrapText="1"/>
    </xf>
    <xf numFmtId="0" fontId="31" fillId="0" borderId="3" xfId="0" applyFont="1" applyBorder="1" applyAlignment="1" applyProtection="1">
      <alignment horizontal="center"/>
    </xf>
    <xf numFmtId="0" fontId="31" fillId="0" borderId="15" xfId="0" applyFont="1" applyBorder="1" applyAlignment="1" applyProtection="1">
      <alignment horizontal="center"/>
    </xf>
    <xf numFmtId="0" fontId="31" fillId="0" borderId="4" xfId="0" applyFont="1" applyBorder="1" applyAlignment="1" applyProtection="1">
      <alignment horizontal="center"/>
    </xf>
    <xf numFmtId="0" fontId="34" fillId="0" borderId="2"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7" xfId="0" applyFont="1" applyBorder="1" applyAlignment="1" applyProtection="1">
      <alignment horizontal="center" vertical="center" wrapText="1"/>
    </xf>
    <xf numFmtId="0" fontId="34" fillId="0" borderId="8" xfId="0" applyFont="1" applyBorder="1" applyAlignment="1" applyProtection="1">
      <alignment horizontal="center" vertical="center" wrapText="1"/>
    </xf>
    <xf numFmtId="0" fontId="34" fillId="3" borderId="2" xfId="0" applyFont="1" applyFill="1" applyBorder="1" applyAlignment="1" applyProtection="1">
      <alignment horizontal="center" vertical="center" wrapText="1"/>
    </xf>
    <xf numFmtId="0" fontId="34" fillId="3" borderId="7"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justify" vertical="center"/>
      <protection locked="0"/>
    </xf>
    <xf numFmtId="9" fontId="7" fillId="2" borderId="1" xfId="22" applyFont="1" applyFill="1" applyBorder="1" applyAlignment="1" applyProtection="1">
      <alignment horizontal="center" vertical="center" wrapText="1"/>
    </xf>
    <xf numFmtId="0" fontId="5" fillId="0" borderId="1" xfId="16" applyFont="1" applyBorder="1" applyAlignment="1" applyProtection="1">
      <alignment horizontal="center" vertical="center" wrapText="1"/>
    </xf>
    <xf numFmtId="9" fontId="7" fillId="0" borderId="1" xfId="22" applyFont="1" applyFill="1" applyBorder="1" applyAlignment="1" applyProtection="1">
      <alignment horizontal="center" vertical="center"/>
    </xf>
    <xf numFmtId="0" fontId="5" fillId="3" borderId="1" xfId="22" applyNumberFormat="1" applyFont="1" applyFill="1" applyBorder="1" applyAlignment="1" applyProtection="1">
      <alignment horizontal="center" vertical="center" wrapText="1"/>
    </xf>
    <xf numFmtId="0" fontId="24" fillId="3" borderId="1" xfId="0" applyFont="1" applyFill="1" applyBorder="1" applyAlignment="1" applyProtection="1">
      <alignment horizontal="center"/>
    </xf>
    <xf numFmtId="0" fontId="28" fillId="3" borderId="1" xfId="0" applyFont="1" applyFill="1" applyBorder="1" applyAlignment="1" applyProtection="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10" fontId="17" fillId="0" borderId="3" xfId="19" applyNumberFormat="1" applyFont="1" applyFill="1" applyBorder="1" applyAlignment="1">
      <alignment horizontal="center" vertical="center" wrapText="1"/>
    </xf>
    <xf numFmtId="10" fontId="17" fillId="0" borderId="4" xfId="19" applyNumberFormat="1" applyFont="1" applyFill="1" applyBorder="1" applyAlignment="1">
      <alignment horizontal="center" vertical="center" wrapText="1"/>
    </xf>
    <xf numFmtId="0" fontId="0" fillId="3" borderId="1" xfId="0" applyFill="1" applyBorder="1" applyAlignment="1">
      <alignment horizontal="center" vertical="center"/>
    </xf>
    <xf numFmtId="0" fontId="41" fillId="13" borderId="1" xfId="0" applyFont="1" applyFill="1" applyBorder="1" applyAlignment="1">
      <alignment horizontal="left" vertical="center"/>
    </xf>
    <xf numFmtId="0" fontId="0" fillId="3" borderId="3" xfId="0" applyFill="1" applyBorder="1" applyAlignment="1">
      <alignment horizontal="center" vertical="center"/>
    </xf>
    <xf numFmtId="0" fontId="0" fillId="3" borderId="15" xfId="0" applyFill="1" applyBorder="1" applyAlignment="1">
      <alignment horizontal="center" vertical="center"/>
    </xf>
    <xf numFmtId="0" fontId="0" fillId="3" borderId="4" xfId="0" applyFill="1" applyBorder="1" applyAlignment="1">
      <alignment horizontal="center" vertical="center"/>
    </xf>
    <xf numFmtId="0" fontId="41" fillId="13" borderId="5" xfId="0" applyFont="1" applyFill="1" applyBorder="1" applyAlignment="1">
      <alignment horizontal="left" vertical="center"/>
    </xf>
    <xf numFmtId="0" fontId="41" fillId="13" borderId="6" xfId="0" applyFont="1" applyFill="1" applyBorder="1" applyAlignment="1">
      <alignment horizontal="left" vertical="center"/>
    </xf>
    <xf numFmtId="0" fontId="41" fillId="14" borderId="1" xfId="0" applyFont="1" applyFill="1" applyBorder="1" applyAlignment="1">
      <alignment horizontal="left" vertical="center"/>
    </xf>
    <xf numFmtId="0" fontId="41" fillId="14" borderId="2" xfId="0" applyFont="1" applyFill="1" applyBorder="1" applyAlignment="1">
      <alignment horizontal="left" vertical="center"/>
    </xf>
    <xf numFmtId="0" fontId="41" fillId="14" borderId="8" xfId="0" applyFont="1" applyFill="1" applyBorder="1" applyAlignment="1">
      <alignment horizontal="left" vertical="center"/>
    </xf>
    <xf numFmtId="0" fontId="41" fillId="15" borderId="2" xfId="0" applyFont="1" applyFill="1" applyBorder="1" applyAlignment="1">
      <alignment horizontal="left" vertical="center"/>
    </xf>
    <xf numFmtId="0" fontId="41" fillId="15" borderId="8" xfId="0" applyFont="1" applyFill="1" applyBorder="1" applyAlignment="1">
      <alignment horizontal="left" vertical="center"/>
    </xf>
    <xf numFmtId="0" fontId="41" fillId="15" borderId="5" xfId="0" applyFont="1" applyFill="1" applyBorder="1" applyAlignment="1">
      <alignment horizontal="left" vertical="center"/>
    </xf>
    <xf numFmtId="0" fontId="41" fillId="15" borderId="6" xfId="0" applyFont="1" applyFill="1" applyBorder="1" applyAlignment="1">
      <alignment horizontal="left" vertical="center"/>
    </xf>
    <xf numFmtId="0" fontId="41" fillId="15" borderId="1" xfId="0" applyFont="1" applyFill="1" applyBorder="1" applyAlignment="1">
      <alignment horizontal="left" vertical="center"/>
    </xf>
    <xf numFmtId="10" fontId="22" fillId="0" borderId="1" xfId="19" applyNumberFormat="1" applyFont="1" applyBorder="1" applyAlignment="1" applyProtection="1">
      <alignment horizontal="center" vertical="center" wrapText="1"/>
    </xf>
    <xf numFmtId="10" fontId="32" fillId="0" borderId="1" xfId="19" applyNumberFormat="1" applyFont="1" applyBorder="1" applyAlignment="1" applyProtection="1">
      <alignment horizontal="center" vertical="center" wrapText="1"/>
    </xf>
    <xf numFmtId="9" fontId="32" fillId="3" borderId="1" xfId="19" applyNumberFormat="1" applyFont="1" applyFill="1" applyBorder="1" applyAlignment="1" applyProtection="1">
      <alignment horizontal="center" vertical="center" wrapText="1"/>
    </xf>
  </cellXfs>
  <cellStyles count="24">
    <cellStyle name="Coma 2" xfId="1"/>
    <cellStyle name="Millares [0]" xfId="2" builtinId="6"/>
    <cellStyle name="Millares 2" xfId="3"/>
    <cellStyle name="Millares 2 3 2" xfId="4"/>
    <cellStyle name="Millares 3" xfId="5"/>
    <cellStyle name="Millares 4" xfId="6"/>
    <cellStyle name="Moneda 2" xfId="7"/>
    <cellStyle name="Moneda 2 2" xfId="8"/>
    <cellStyle name="Moneda 3" xfId="9"/>
    <cellStyle name="Moneda 4" xfId="10"/>
    <cellStyle name="Moneda 5" xfId="11"/>
    <cellStyle name="Normal" xfId="0" builtinId="0"/>
    <cellStyle name="Normal 2" xfId="12"/>
    <cellStyle name="Normal 2 2" xfId="13"/>
    <cellStyle name="Normal 3" xfId="14"/>
    <cellStyle name="Normal 3 2" xfId="15"/>
    <cellStyle name="Normal 4" xfId="16"/>
    <cellStyle name="Normal 8" xfId="17"/>
    <cellStyle name="Normal_573_2009_ Actualizado 22_12_2009" xfId="18"/>
    <cellStyle name="Porcentaje" xfId="19" builtinId="5"/>
    <cellStyle name="Porcentaje 2" xfId="20"/>
    <cellStyle name="Porcentaje 3" xfId="21"/>
    <cellStyle name="Porcentual 2" xfId="22"/>
    <cellStyle name="Porcentual 2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247653799372639E-2"/>
          <c:y val="0.15507814814814816"/>
          <c:w val="0.96564665514371684"/>
          <c:h val="0.73580407407407411"/>
        </c:manualLayout>
      </c:layout>
      <c:lineChart>
        <c:grouping val="standard"/>
        <c:varyColors val="0"/>
        <c:ser>
          <c:idx val="0"/>
          <c:order val="0"/>
          <c:tx>
            <c:strRef>
              <c:f>'1'!$B$21:$D$21</c:f>
              <c:strCache>
                <c:ptCount val="1"/>
                <c:pt idx="0">
                  <c:v>Solicitudes atendidas</c:v>
                </c:pt>
              </c:strCache>
            </c:strRef>
          </c:tx>
          <c:spPr>
            <a:ln w="38100" cap="flat" cmpd="dbl" algn="ctr">
              <a:solidFill>
                <a:schemeClr val="accent1"/>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'1'!$C$29:$C$40</c:f>
              <c:numCache>
                <c:formatCode>#,##0</c:formatCode>
                <c:ptCount val="12"/>
                <c:pt idx="0">
                  <c:v>82</c:v>
                </c:pt>
                <c:pt idx="1">
                  <c:v>171</c:v>
                </c:pt>
                <c:pt idx="2">
                  <c:v>223</c:v>
                </c:pt>
                <c:pt idx="3">
                  <c:v>234</c:v>
                </c:pt>
                <c:pt idx="4">
                  <c:v>243</c:v>
                </c:pt>
                <c:pt idx="5">
                  <c:v>243</c:v>
                </c:pt>
                <c:pt idx="6">
                  <c:v>243</c:v>
                </c:pt>
                <c:pt idx="7">
                  <c:v>243</c:v>
                </c:pt>
                <c:pt idx="8">
                  <c:v>243</c:v>
                </c:pt>
                <c:pt idx="9">
                  <c:v>243</c:v>
                </c:pt>
                <c:pt idx="10">
                  <c:v>243</c:v>
                </c:pt>
                <c:pt idx="11">
                  <c:v>243</c:v>
                </c:pt>
              </c:numCache>
            </c:numRef>
          </c:val>
          <c:smooth val="0"/>
          <c:extLst>
            <c:ext xmlns:c16="http://schemas.microsoft.com/office/drawing/2014/chart" uri="{C3380CC4-5D6E-409C-BE32-E72D297353CC}">
              <c16:uniqueId val="{00000000-1F09-480F-92D8-FC69BCA73700}"/>
            </c:ext>
          </c:extLst>
        </c:ser>
        <c:ser>
          <c:idx val="1"/>
          <c:order val="1"/>
          <c:tx>
            <c:strRef>
              <c:f>'1'!$E$21:$H$21</c:f>
              <c:strCache>
                <c:ptCount val="1"/>
                <c:pt idx="0">
                  <c:v>Solicitudes recibidas </c:v>
                </c:pt>
              </c:strCache>
            </c:strRef>
          </c:tx>
          <c:spPr>
            <a:ln w="38100" cap="flat" cmpd="sng" algn="ctr">
              <a:solidFill>
                <a:schemeClr val="accent2"/>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'1'!$E$29:$E$40</c:f>
              <c:numCache>
                <c:formatCode>#,##0</c:formatCode>
                <c:ptCount val="12"/>
                <c:pt idx="0">
                  <c:v>82</c:v>
                </c:pt>
                <c:pt idx="1">
                  <c:v>171</c:v>
                </c:pt>
                <c:pt idx="2">
                  <c:v>225</c:v>
                </c:pt>
                <c:pt idx="3">
                  <c:v>236</c:v>
                </c:pt>
                <c:pt idx="4">
                  <c:v>245</c:v>
                </c:pt>
                <c:pt idx="5">
                  <c:v>245</c:v>
                </c:pt>
                <c:pt idx="6">
                  <c:v>245</c:v>
                </c:pt>
                <c:pt idx="7">
                  <c:v>245</c:v>
                </c:pt>
                <c:pt idx="8">
                  <c:v>245</c:v>
                </c:pt>
                <c:pt idx="9">
                  <c:v>245</c:v>
                </c:pt>
                <c:pt idx="10">
                  <c:v>245</c:v>
                </c:pt>
                <c:pt idx="11">
                  <c:v>245</c:v>
                </c:pt>
              </c:numCache>
            </c:numRef>
          </c:val>
          <c:smooth val="0"/>
          <c:extLst>
            <c:ext xmlns:c16="http://schemas.microsoft.com/office/drawing/2014/chart" uri="{C3380CC4-5D6E-409C-BE32-E72D297353CC}">
              <c16:uniqueId val="{00000001-1F09-480F-92D8-FC69BCA73700}"/>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0.10377760065864959"/>
          <c:y val="2.7703703703703703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'2'!$B$21:$D$21</c:f>
              <c:strCache>
                <c:ptCount val="1"/>
                <c:pt idx="0">
                  <c:v>Informes presentados de manera oportuna </c:v>
                </c:pt>
              </c:strCache>
            </c:strRef>
          </c:tx>
          <c:spPr>
            <a:ln w="38100" cap="flat" cmpd="dbl" algn="ctr">
              <a:solidFill>
                <a:schemeClr val="accent1"/>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'2'!$C$29:$C$40</c:f>
              <c:numCache>
                <c:formatCode>#,##0</c:formatCode>
                <c:ptCount val="12"/>
                <c:pt idx="0">
                  <c:v>44</c:v>
                </c:pt>
                <c:pt idx="1">
                  <c:v>82</c:v>
                </c:pt>
                <c:pt idx="2">
                  <c:v>122</c:v>
                </c:pt>
                <c:pt idx="3">
                  <c:v>163</c:v>
                </c:pt>
                <c:pt idx="4">
                  <c:v>163</c:v>
                </c:pt>
                <c:pt idx="5">
                  <c:v>163</c:v>
                </c:pt>
                <c:pt idx="6">
                  <c:v>163</c:v>
                </c:pt>
                <c:pt idx="7">
                  <c:v>163</c:v>
                </c:pt>
                <c:pt idx="8">
                  <c:v>163</c:v>
                </c:pt>
                <c:pt idx="9">
                  <c:v>163</c:v>
                </c:pt>
                <c:pt idx="10">
                  <c:v>163</c:v>
                </c:pt>
                <c:pt idx="11">
                  <c:v>163</c:v>
                </c:pt>
              </c:numCache>
            </c:numRef>
          </c:val>
          <c:smooth val="0"/>
          <c:extLst>
            <c:ext xmlns:c16="http://schemas.microsoft.com/office/drawing/2014/chart" uri="{C3380CC4-5D6E-409C-BE32-E72D297353CC}">
              <c16:uniqueId val="{00000000-DA26-482A-9D10-CA11937D2659}"/>
            </c:ext>
          </c:extLst>
        </c:ser>
        <c:ser>
          <c:idx val="1"/>
          <c:order val="1"/>
          <c:tx>
            <c:strRef>
              <c:f>'2'!$E$21:$H$21</c:f>
              <c:strCache>
                <c:ptCount val="1"/>
                <c:pt idx="0">
                  <c:v>Informes financieros requeridos en la vigencia</c:v>
                </c:pt>
              </c:strCache>
            </c:strRef>
          </c:tx>
          <c:spPr>
            <a:ln w="38100" cap="flat" cmpd="sng" algn="ctr">
              <a:solidFill>
                <a:schemeClr val="accent2"/>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'2'!$E$29:$E$40</c:f>
              <c:numCache>
                <c:formatCode>#,##0</c:formatCode>
                <c:ptCount val="12"/>
                <c:pt idx="0">
                  <c:v>44</c:v>
                </c:pt>
                <c:pt idx="1">
                  <c:v>82</c:v>
                </c:pt>
                <c:pt idx="2">
                  <c:v>122</c:v>
                </c:pt>
                <c:pt idx="3">
                  <c:v>163</c:v>
                </c:pt>
                <c:pt idx="4">
                  <c:v>163</c:v>
                </c:pt>
                <c:pt idx="5">
                  <c:v>163</c:v>
                </c:pt>
                <c:pt idx="6">
                  <c:v>163</c:v>
                </c:pt>
                <c:pt idx="7">
                  <c:v>163</c:v>
                </c:pt>
                <c:pt idx="8">
                  <c:v>163</c:v>
                </c:pt>
                <c:pt idx="9">
                  <c:v>163</c:v>
                </c:pt>
                <c:pt idx="10">
                  <c:v>163</c:v>
                </c:pt>
                <c:pt idx="11">
                  <c:v>639</c:v>
                </c:pt>
              </c:numCache>
            </c:numRef>
          </c:val>
          <c:smooth val="0"/>
          <c:extLst>
            <c:ext xmlns:c16="http://schemas.microsoft.com/office/drawing/2014/chart" uri="{C3380CC4-5D6E-409C-BE32-E72D297353CC}">
              <c16:uniqueId val="{00000001-DA26-482A-9D10-CA11937D2659}"/>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 PAAC'!$B$21:$D$21</c:f>
              <c:strCache>
                <c:ptCount val="1"/>
                <c:pt idx="0">
                  <c:v>Porcentaje de actividades ejecutadas </c:v>
                </c:pt>
              </c:strCache>
            </c:strRef>
          </c:tx>
          <c:spPr>
            <a:ln w="38100" cap="flat" cmpd="dbl" algn="ctr">
              <a:solidFill>
                <a:schemeClr val="accent1"/>
              </a:solidFill>
              <a:miter lim="800000"/>
            </a:ln>
            <a:effectLst/>
          </c:spPr>
          <c:marker>
            <c:symbol val="none"/>
          </c:marker>
          <c:cat>
            <c:strRef>
              <c:f>'3 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 PAAC'!$C$29:$C$40</c:f>
              <c:numCache>
                <c:formatCode>0%</c:formatCode>
                <c:ptCount val="12"/>
                <c:pt idx="0">
                  <c:v>0</c:v>
                </c:pt>
                <c:pt idx="1">
                  <c:v>0</c:v>
                </c:pt>
                <c:pt idx="2">
                  <c:v>0.01</c:v>
                </c:pt>
                <c:pt idx="3">
                  <c:v>0.01</c:v>
                </c:pt>
                <c:pt idx="4">
                  <c:v>0.01</c:v>
                </c:pt>
                <c:pt idx="5">
                  <c:v>0.01</c:v>
                </c:pt>
                <c:pt idx="6">
                  <c:v>0.01</c:v>
                </c:pt>
                <c:pt idx="7">
                  <c:v>0.01</c:v>
                </c:pt>
                <c:pt idx="8">
                  <c:v>0.01</c:v>
                </c:pt>
                <c:pt idx="9">
                  <c:v>0.01</c:v>
                </c:pt>
                <c:pt idx="10">
                  <c:v>0.01</c:v>
                </c:pt>
                <c:pt idx="11">
                  <c:v>0.01</c:v>
                </c:pt>
              </c:numCache>
            </c:numRef>
          </c:val>
          <c:smooth val="0"/>
          <c:extLst>
            <c:ext xmlns:c16="http://schemas.microsoft.com/office/drawing/2014/chart" uri="{C3380CC4-5D6E-409C-BE32-E72D297353CC}">
              <c16:uniqueId val="{00000000-D68B-4409-A4A4-82419360D143}"/>
            </c:ext>
          </c:extLst>
        </c:ser>
        <c:ser>
          <c:idx val="1"/>
          <c:order val="1"/>
          <c:tx>
            <c:strRef>
              <c:f>'3 PAAC'!$E$21:$H$21</c:f>
              <c:strCache>
                <c:ptCount val="1"/>
                <c:pt idx="0">
                  <c:v>Porcentaje de actividades programadas</c:v>
                </c:pt>
              </c:strCache>
            </c:strRef>
          </c:tx>
          <c:spPr>
            <a:ln w="38100" cap="flat" cmpd="sng" algn="ctr">
              <a:solidFill>
                <a:schemeClr val="accent2"/>
              </a:solidFill>
              <a:miter lim="800000"/>
            </a:ln>
            <a:effectLst/>
          </c:spPr>
          <c:marker>
            <c:symbol val="none"/>
          </c:marker>
          <c:cat>
            <c:strRef>
              <c:f>'3 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 PAAC'!$E$29:$E$40</c:f>
              <c:numCache>
                <c:formatCode>0%</c:formatCode>
                <c:ptCount val="12"/>
                <c:pt idx="0">
                  <c:v>0</c:v>
                </c:pt>
                <c:pt idx="1">
                  <c:v>0</c:v>
                </c:pt>
                <c:pt idx="2">
                  <c:v>0.01</c:v>
                </c:pt>
                <c:pt idx="3">
                  <c:v>0.01</c:v>
                </c:pt>
                <c:pt idx="4">
                  <c:v>0.01</c:v>
                </c:pt>
                <c:pt idx="5">
                  <c:v>0.01</c:v>
                </c:pt>
                <c:pt idx="6">
                  <c:v>0.01</c:v>
                </c:pt>
                <c:pt idx="7">
                  <c:v>0.01</c:v>
                </c:pt>
                <c:pt idx="8">
                  <c:v>0.01</c:v>
                </c:pt>
                <c:pt idx="9">
                  <c:v>0.01</c:v>
                </c:pt>
                <c:pt idx="10">
                  <c:v>0.01</c:v>
                </c:pt>
                <c:pt idx="11">
                  <c:v>0.01</c:v>
                </c:pt>
              </c:numCache>
            </c:numRef>
          </c:val>
          <c:smooth val="0"/>
          <c:extLst>
            <c:ext xmlns:c16="http://schemas.microsoft.com/office/drawing/2014/chart" uri="{C3380CC4-5D6E-409C-BE32-E72D297353CC}">
              <c16:uniqueId val="{00000001-D68B-4409-A4A4-82419360D143}"/>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34637</xdr:colOff>
      <xdr:row>0</xdr:row>
      <xdr:rowOff>51954</xdr:rowOff>
    </xdr:from>
    <xdr:to>
      <xdr:col>1</xdr:col>
      <xdr:colOff>1368137</xdr:colOff>
      <xdr:row>3</xdr:row>
      <xdr:rowOff>337704</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640773" y="51954"/>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0</xdr:row>
      <xdr:rowOff>104775</xdr:rowOff>
    </xdr:from>
    <xdr:to>
      <xdr:col>1</xdr:col>
      <xdr:colOff>1066800</xdr:colOff>
      <xdr:row>3</xdr:row>
      <xdr:rowOff>164392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14350" y="104775"/>
          <a:ext cx="1114425" cy="1202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0</xdr:row>
      <xdr:rowOff>44823</xdr:rowOff>
    </xdr:from>
    <xdr:to>
      <xdr:col>0</xdr:col>
      <xdr:colOff>1524001</xdr:colOff>
      <xdr:row>3</xdr:row>
      <xdr:rowOff>330573</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90501" y="44823"/>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561974</xdr:colOff>
      <xdr:row>42</xdr:row>
      <xdr:rowOff>81802</xdr:rowOff>
    </xdr:from>
    <xdr:to>
      <xdr:col>7</xdr:col>
      <xdr:colOff>705524</xdr:colOff>
      <xdr:row>46</xdr:row>
      <xdr:rowOff>442402</xdr:rowOff>
    </xdr:to>
    <xdr:graphicFrame macro="">
      <xdr:nvGraphicFramePr>
        <xdr:cNvPr id="5" name="Gráfico 5">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447675</xdr:colOff>
      <xdr:row>0</xdr:row>
      <xdr:rowOff>47625</xdr:rowOff>
    </xdr:from>
    <xdr:to>
      <xdr:col>1</xdr:col>
      <xdr:colOff>1781175</xdr:colOff>
      <xdr:row>3</xdr:row>
      <xdr:rowOff>333375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286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xdr:colOff>
      <xdr:row>0</xdr:row>
      <xdr:rowOff>41275</xdr:rowOff>
    </xdr:from>
    <xdr:to>
      <xdr:col>0</xdr:col>
      <xdr:colOff>1543050</xdr:colOff>
      <xdr:row>3</xdr:row>
      <xdr:rowOff>327025</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9550" y="4127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206375</xdr:colOff>
      <xdr:row>42</xdr:row>
      <xdr:rowOff>57149</xdr:rowOff>
    </xdr:from>
    <xdr:to>
      <xdr:col>7</xdr:col>
      <xdr:colOff>349925</xdr:colOff>
      <xdr:row>46</xdr:row>
      <xdr:rowOff>417749</xdr:rowOff>
    </xdr:to>
    <xdr:graphicFrame macro="">
      <xdr:nvGraphicFramePr>
        <xdr:cNvPr id="5" name="Gráfico 5">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428625</xdr:colOff>
      <xdr:row>0</xdr:row>
      <xdr:rowOff>47625</xdr:rowOff>
    </xdr:from>
    <xdr:to>
      <xdr:col>1</xdr:col>
      <xdr:colOff>1762125</xdr:colOff>
      <xdr:row>3</xdr:row>
      <xdr:rowOff>333375</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096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179917</xdr:colOff>
      <xdr:row>0</xdr:row>
      <xdr:rowOff>42333</xdr:rowOff>
    </xdr:from>
    <xdr:to>
      <xdr:col>0</xdr:col>
      <xdr:colOff>1513417</xdr:colOff>
      <xdr:row>3</xdr:row>
      <xdr:rowOff>328083</xdr:rowOff>
    </xdr:to>
    <xdr:pic>
      <xdr:nvPicPr>
        <xdr:cNvPr id="4" name="Imagen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79917" y="42333"/>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687918</xdr:colOff>
      <xdr:row>42</xdr:row>
      <xdr:rowOff>95249</xdr:rowOff>
    </xdr:from>
    <xdr:to>
      <xdr:col>7</xdr:col>
      <xdr:colOff>799718</xdr:colOff>
      <xdr:row>46</xdr:row>
      <xdr:rowOff>379649</xdr:rowOff>
    </xdr:to>
    <xdr:graphicFrame macro="">
      <xdr:nvGraphicFramePr>
        <xdr:cNvPr id="5" name="Gráfico 5">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333375</xdr:rowOff>
    </xdr:to>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7391" name="1 Imagen" descr="http://intranetsdm.movilidadbogota.gov.co:7778/images/pobtrans.gif">
          <a:extLst>
            <a:ext uri="{FF2B5EF4-FFF2-40B4-BE49-F238E27FC236}">
              <a16:creationId xmlns:a16="http://schemas.microsoft.com/office/drawing/2014/main" id="{00000000-0008-0000-0800-0000DF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392" name="1 Imagen" descr="http://intranetsdm.movilidadbogota.gov.co:7778/images/pobtrans.gif">
          <a:extLst>
            <a:ext uri="{FF2B5EF4-FFF2-40B4-BE49-F238E27FC236}">
              <a16:creationId xmlns:a16="http://schemas.microsoft.com/office/drawing/2014/main" id="{00000000-0008-0000-0800-0000E0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2" name="1 Imagen">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3" name="1 Imagen">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 name="1 Imagen">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5" name="1 Imagen">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6" name="1 Imagen">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27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Equipo%20Seguimiento%20OAPI_2019/02_Proyectos%20inversi&#243;n/Seguimiento/Matriz%20para%20correcciones%20P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ítica"/>
      <sheetName val="Corporativa"/>
      <sheetName val="Hoja1"/>
    </sheetNames>
    <sheetDataSet>
      <sheetData sheetId="0"/>
      <sheetData sheetId="1">
        <row r="54">
          <cell r="K54" t="str">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ell>
        </row>
        <row r="55">
          <cell r="K55" t="str">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ell>
        </row>
        <row r="56">
          <cell r="K56" t="str">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C22"/>
  <sheetViews>
    <sheetView tabSelected="1" zoomScale="70" zoomScaleNormal="70" workbookViewId="0">
      <selection activeCell="U13" sqref="U13"/>
    </sheetView>
  </sheetViews>
  <sheetFormatPr baseColWidth="10" defaultColWidth="0" defaultRowHeight="15" zeroHeight="1" x14ac:dyDescent="0.25"/>
  <cols>
    <col min="1" max="1" width="9.140625" style="1" customWidth="1"/>
    <col min="2" max="2" width="29.140625" style="1" customWidth="1"/>
    <col min="3" max="4" width="70.7109375" style="1" customWidth="1"/>
    <col min="5" max="5" width="20.7109375" style="1" customWidth="1"/>
    <col min="6" max="6" width="30.7109375" style="1" customWidth="1"/>
    <col min="7" max="7" width="20.7109375" style="1" customWidth="1"/>
    <col min="8" max="8" width="35.28515625" style="1" customWidth="1"/>
    <col min="9" max="13" width="14.42578125" style="1" customWidth="1"/>
    <col min="14" max="21" width="14.28515625" style="1" customWidth="1"/>
    <col min="22" max="23" width="40.7109375" style="1" customWidth="1"/>
    <col min="24" max="263" width="11.42578125" style="1" hidden="1" customWidth="1"/>
    <col min="264" max="16384" width="0" style="1" hidden="1"/>
  </cols>
  <sheetData>
    <row r="1" spans="1:23" s="3" customFormat="1" ht="30" customHeight="1" x14ac:dyDescent="0.25">
      <c r="A1" s="155"/>
      <c r="B1" s="155"/>
      <c r="C1" s="143" t="s">
        <v>249</v>
      </c>
      <c r="D1" s="143"/>
      <c r="E1" s="143"/>
      <c r="F1" s="143"/>
      <c r="G1" s="143"/>
      <c r="H1" s="143"/>
      <c r="I1" s="143"/>
      <c r="J1" s="143"/>
      <c r="K1" s="143"/>
      <c r="L1" s="143"/>
      <c r="M1" s="143"/>
      <c r="N1" s="143"/>
      <c r="O1" s="143"/>
      <c r="P1" s="143"/>
      <c r="Q1" s="143"/>
      <c r="R1" s="143"/>
      <c r="S1" s="143"/>
      <c r="T1" s="143"/>
      <c r="U1" s="143"/>
      <c r="V1" s="143"/>
      <c r="W1" s="143"/>
    </row>
    <row r="2" spans="1:23" s="3" customFormat="1" ht="30" customHeight="1" x14ac:dyDescent="0.25">
      <c r="A2" s="155"/>
      <c r="B2" s="155"/>
      <c r="C2" s="143" t="s">
        <v>11</v>
      </c>
      <c r="D2" s="143"/>
      <c r="E2" s="143"/>
      <c r="F2" s="143"/>
      <c r="G2" s="143"/>
      <c r="H2" s="143"/>
      <c r="I2" s="143"/>
      <c r="J2" s="143"/>
      <c r="K2" s="143"/>
      <c r="L2" s="143"/>
      <c r="M2" s="143"/>
      <c r="N2" s="143"/>
      <c r="O2" s="143"/>
      <c r="P2" s="143"/>
      <c r="Q2" s="143"/>
      <c r="R2" s="143"/>
      <c r="S2" s="143"/>
      <c r="T2" s="143"/>
      <c r="U2" s="143"/>
      <c r="V2" s="143"/>
      <c r="W2" s="143"/>
    </row>
    <row r="3" spans="1:23" s="3" customFormat="1" ht="30" customHeight="1" x14ac:dyDescent="0.25">
      <c r="A3" s="155"/>
      <c r="B3" s="155"/>
      <c r="C3" s="143" t="s">
        <v>81</v>
      </c>
      <c r="D3" s="143"/>
      <c r="E3" s="143"/>
      <c r="F3" s="143"/>
      <c r="G3" s="143"/>
      <c r="H3" s="143"/>
      <c r="I3" s="143"/>
      <c r="J3" s="143"/>
      <c r="K3" s="143"/>
      <c r="L3" s="143"/>
      <c r="M3" s="143"/>
      <c r="N3" s="143"/>
      <c r="O3" s="143"/>
      <c r="P3" s="143"/>
      <c r="Q3" s="143"/>
      <c r="R3" s="143"/>
      <c r="S3" s="143"/>
      <c r="T3" s="143"/>
      <c r="U3" s="143"/>
      <c r="V3" s="143"/>
      <c r="W3" s="143"/>
    </row>
    <row r="4" spans="1:23" s="3" customFormat="1" ht="30" customHeight="1" x14ac:dyDescent="0.25">
      <c r="A4" s="155"/>
      <c r="B4" s="155"/>
      <c r="C4" s="153" t="s">
        <v>82</v>
      </c>
      <c r="D4" s="153"/>
      <c r="E4" s="153"/>
      <c r="F4" s="153"/>
      <c r="G4" s="153"/>
      <c r="H4" s="153"/>
      <c r="I4" s="98"/>
      <c r="J4" s="98"/>
      <c r="K4" s="98"/>
      <c r="L4" s="98"/>
      <c r="M4" s="98"/>
      <c r="N4" s="153" t="s">
        <v>292</v>
      </c>
      <c r="O4" s="153"/>
      <c r="P4" s="153"/>
      <c r="Q4" s="153"/>
      <c r="R4" s="153"/>
      <c r="S4" s="153"/>
      <c r="T4" s="153"/>
      <c r="U4" s="153"/>
      <c r="V4" s="153"/>
      <c r="W4" s="153"/>
    </row>
    <row r="5" spans="1:23" s="53" customFormat="1" ht="30" customHeight="1" x14ac:dyDescent="0.25">
      <c r="C5" s="54"/>
      <c r="D5" s="54"/>
      <c r="E5" s="54"/>
      <c r="F5" s="54"/>
      <c r="G5" s="4"/>
      <c r="H5" s="4"/>
      <c r="I5" s="4"/>
      <c r="J5" s="4"/>
      <c r="K5" s="4"/>
      <c r="L5" s="4"/>
      <c r="M5" s="4"/>
      <c r="N5" s="4"/>
      <c r="O5" s="54"/>
      <c r="P5" s="54"/>
      <c r="Q5" s="54"/>
      <c r="R5" s="54"/>
      <c r="S5" s="54"/>
      <c r="T5" s="54"/>
      <c r="U5" s="55"/>
      <c r="V5" s="55"/>
    </row>
    <row r="6" spans="1:23" s="53" customFormat="1" ht="30" customHeight="1" x14ac:dyDescent="0.25">
      <c r="B6" s="50" t="s">
        <v>80</v>
      </c>
      <c r="C6" s="156" t="s">
        <v>216</v>
      </c>
      <c r="D6" s="156"/>
      <c r="E6" s="156"/>
      <c r="F6" s="156"/>
      <c r="G6" s="156"/>
      <c r="H6" s="54"/>
      <c r="I6" s="54"/>
      <c r="J6" s="54"/>
      <c r="K6" s="54"/>
      <c r="L6" s="54"/>
      <c r="M6" s="54"/>
      <c r="N6" s="54"/>
      <c r="O6" s="54"/>
      <c r="P6" s="54"/>
      <c r="Q6" s="54"/>
      <c r="R6" s="54"/>
      <c r="S6" s="54"/>
      <c r="T6" s="54"/>
      <c r="U6" s="55"/>
      <c r="V6" s="55"/>
    </row>
    <row r="7" spans="1:23" s="53" customFormat="1" ht="30" customHeight="1" x14ac:dyDescent="0.25"/>
    <row r="8" spans="1:23" s="5" customFormat="1" ht="30" customHeight="1" x14ac:dyDescent="0.2">
      <c r="A8" s="157" t="s">
        <v>83</v>
      </c>
      <c r="B8" s="158"/>
      <c r="C8" s="158"/>
      <c r="D8" s="158"/>
      <c r="E8" s="158"/>
      <c r="F8" s="158"/>
      <c r="G8" s="158"/>
      <c r="H8" s="158"/>
      <c r="I8" s="158"/>
      <c r="J8" s="158"/>
      <c r="K8" s="158"/>
      <c r="L8" s="158"/>
      <c r="M8" s="158"/>
      <c r="N8" s="158"/>
      <c r="O8" s="158"/>
      <c r="P8" s="158"/>
      <c r="Q8" s="158"/>
      <c r="R8" s="158"/>
      <c r="S8" s="158"/>
      <c r="T8" s="158"/>
      <c r="U8" s="158"/>
      <c r="V8" s="158"/>
      <c r="W8" s="159"/>
    </row>
    <row r="9" spans="1:23" s="6" customFormat="1" ht="38.25" customHeight="1" x14ac:dyDescent="0.25">
      <c r="A9" s="148" t="s">
        <v>84</v>
      </c>
      <c r="B9" s="149" t="s">
        <v>85</v>
      </c>
      <c r="C9" s="150"/>
      <c r="D9" s="148" t="s">
        <v>255</v>
      </c>
      <c r="E9" s="145" t="s">
        <v>86</v>
      </c>
      <c r="F9" s="145" t="s">
        <v>87</v>
      </c>
      <c r="G9" s="148" t="s">
        <v>88</v>
      </c>
      <c r="H9" s="148" t="s">
        <v>89</v>
      </c>
      <c r="I9" s="99"/>
      <c r="J9" s="99"/>
      <c r="K9" s="99"/>
      <c r="L9" s="99"/>
      <c r="M9" s="99"/>
      <c r="N9" s="149" t="s">
        <v>293</v>
      </c>
      <c r="O9" s="150"/>
      <c r="P9" s="150"/>
      <c r="Q9" s="150"/>
      <c r="R9" s="150"/>
      <c r="S9" s="150"/>
      <c r="T9" s="150"/>
      <c r="U9" s="150"/>
      <c r="V9" s="150"/>
      <c r="W9" s="151"/>
    </row>
    <row r="10" spans="1:23" s="6" customFormat="1" ht="50.25" customHeight="1" x14ac:dyDescent="0.25">
      <c r="A10" s="148"/>
      <c r="B10" s="22" t="s">
        <v>90</v>
      </c>
      <c r="C10" s="22" t="s">
        <v>276</v>
      </c>
      <c r="D10" s="148"/>
      <c r="E10" s="146"/>
      <c r="F10" s="146"/>
      <c r="G10" s="148"/>
      <c r="H10" s="148"/>
      <c r="I10" s="7" t="s">
        <v>91</v>
      </c>
      <c r="J10" s="7" t="s">
        <v>92</v>
      </c>
      <c r="K10" s="7" t="s">
        <v>93</v>
      </c>
      <c r="L10" s="7" t="s">
        <v>94</v>
      </c>
      <c r="M10" s="7" t="s">
        <v>95</v>
      </c>
      <c r="N10" s="7" t="s">
        <v>285</v>
      </c>
      <c r="O10" s="7" t="s">
        <v>286</v>
      </c>
      <c r="P10" s="7" t="s">
        <v>287</v>
      </c>
      <c r="Q10" s="7" t="s">
        <v>288</v>
      </c>
      <c r="R10" s="7" t="s">
        <v>289</v>
      </c>
      <c r="S10" s="7" t="s">
        <v>290</v>
      </c>
      <c r="T10" s="7" t="s">
        <v>291</v>
      </c>
      <c r="U10" s="7" t="s">
        <v>96</v>
      </c>
      <c r="V10" s="152" t="s">
        <v>97</v>
      </c>
      <c r="W10" s="152"/>
    </row>
    <row r="11" spans="1:23" s="8" customFormat="1" ht="56.25" customHeight="1" x14ac:dyDescent="0.2">
      <c r="A11" s="140">
        <v>1</v>
      </c>
      <c r="B11" s="141" t="s">
        <v>194</v>
      </c>
      <c r="C11" s="142" t="s">
        <v>269</v>
      </c>
      <c r="D11" s="142" t="str">
        <f>+[1]Corporativa!$K$54</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1" s="141" t="s">
        <v>142</v>
      </c>
      <c r="F11" s="147" t="str">
        <f>'1'!$E$8</f>
        <v>Atender el 99,5%  de devolución de comparendos y retención en la fuente</v>
      </c>
      <c r="G11" s="154" t="str">
        <f>+'1'!B14</f>
        <v>Porcentaje atendido de devoluciones de comparendos y retención en la fuente</v>
      </c>
      <c r="H11" s="23" t="str">
        <f>+'1'!B21</f>
        <v>Solicitudes atendidas</v>
      </c>
      <c r="I11" s="73">
        <f>'1'!$B$29</f>
        <v>82</v>
      </c>
      <c r="J11" s="73">
        <f>'1'!$B$30</f>
        <v>89</v>
      </c>
      <c r="K11" s="73">
        <f>'1'!$B$31</f>
        <v>52</v>
      </c>
      <c r="L11" s="73">
        <f>'1'!$B$32</f>
        <v>11</v>
      </c>
      <c r="M11" s="73">
        <f>'1'!$B$33</f>
        <v>9</v>
      </c>
      <c r="N11" s="73">
        <f>'1'!$B$34</f>
        <v>0</v>
      </c>
      <c r="O11" s="73">
        <f>'1'!$B$35</f>
        <v>0</v>
      </c>
      <c r="P11" s="73">
        <f>'1'!$B$36</f>
        <v>0</v>
      </c>
      <c r="Q11" s="73">
        <f>'1'!$B$37</f>
        <v>0</v>
      </c>
      <c r="R11" s="73">
        <f>'1'!$B$38</f>
        <v>0</v>
      </c>
      <c r="S11" s="73">
        <f>'1'!$B$39</f>
        <v>0</v>
      </c>
      <c r="T11" s="73">
        <f>'1'!$B$40</f>
        <v>0</v>
      </c>
      <c r="U11" s="39">
        <f>SUM(I11:T11)</f>
        <v>243</v>
      </c>
      <c r="V11" s="144" t="str">
        <f>+'1'!B48</f>
        <v>Con ocasión de la pandemia las solicitudes de devolución han bajo considerablemente, pero con el trabajo en casa todas han podido ser atendidas.</v>
      </c>
      <c r="W11" s="144"/>
    </row>
    <row r="12" spans="1:23" s="8" customFormat="1" ht="56.25" customHeight="1" x14ac:dyDescent="0.2">
      <c r="A12" s="140"/>
      <c r="B12" s="141"/>
      <c r="C12" s="142"/>
      <c r="D12" s="142"/>
      <c r="E12" s="141"/>
      <c r="F12" s="147"/>
      <c r="G12" s="154"/>
      <c r="H12" s="23" t="str">
        <f>+'1'!E21</f>
        <v xml:space="preserve">Solicitudes recibidas </v>
      </c>
      <c r="I12" s="73">
        <f>'1'!$D$29</f>
        <v>82</v>
      </c>
      <c r="J12" s="73">
        <f>'1'!$D$30</f>
        <v>89</v>
      </c>
      <c r="K12" s="73">
        <f>'1'!$D$31</f>
        <v>54</v>
      </c>
      <c r="L12" s="73">
        <f>'1'!$D$32</f>
        <v>11</v>
      </c>
      <c r="M12" s="73">
        <f>'1'!$D$33</f>
        <v>9</v>
      </c>
      <c r="N12" s="73">
        <f>'1'!$D$34</f>
        <v>0</v>
      </c>
      <c r="O12" s="73">
        <f>'1'!$D$35</f>
        <v>0</v>
      </c>
      <c r="P12" s="73">
        <f>'1'!$D$36</f>
        <v>0</v>
      </c>
      <c r="Q12" s="73">
        <f>'1'!$D$37</f>
        <v>0</v>
      </c>
      <c r="R12" s="73">
        <f>'1'!$D$38</f>
        <v>0</v>
      </c>
      <c r="S12" s="73">
        <f>'1'!$D$39</f>
        <v>0</v>
      </c>
      <c r="T12" s="73">
        <f>'1'!$D$40</f>
        <v>0</v>
      </c>
      <c r="U12" s="39">
        <f t="shared" ref="U12:U18" si="0">SUM(I12:T12)</f>
        <v>245</v>
      </c>
      <c r="V12" s="144"/>
      <c r="W12" s="144"/>
    </row>
    <row r="13" spans="1:23" s="8" customFormat="1" ht="65.25" customHeight="1" x14ac:dyDescent="0.2">
      <c r="A13" s="140"/>
      <c r="B13" s="141"/>
      <c r="C13" s="142"/>
      <c r="D13" s="142"/>
      <c r="E13" s="141"/>
      <c r="F13" s="147"/>
      <c r="G13" s="154"/>
      <c r="H13" s="24" t="s">
        <v>98</v>
      </c>
      <c r="I13" s="74">
        <f t="shared" ref="I13:U13" si="1">IFERROR(+I11/I12,I11)</f>
        <v>1</v>
      </c>
      <c r="J13" s="74">
        <f t="shared" si="1"/>
        <v>1</v>
      </c>
      <c r="K13" s="74">
        <f t="shared" si="1"/>
        <v>0.96296296296296291</v>
      </c>
      <c r="L13" s="74">
        <f t="shared" si="1"/>
        <v>1</v>
      </c>
      <c r="M13" s="74">
        <f t="shared" si="1"/>
        <v>1</v>
      </c>
      <c r="N13" s="74">
        <f t="shared" si="1"/>
        <v>0</v>
      </c>
      <c r="O13" s="74">
        <f t="shared" si="1"/>
        <v>0</v>
      </c>
      <c r="P13" s="74">
        <f t="shared" si="1"/>
        <v>0</v>
      </c>
      <c r="Q13" s="74">
        <f t="shared" si="1"/>
        <v>0</v>
      </c>
      <c r="R13" s="74">
        <f t="shared" si="1"/>
        <v>0</v>
      </c>
      <c r="S13" s="74">
        <f t="shared" si="1"/>
        <v>0</v>
      </c>
      <c r="T13" s="74">
        <f t="shared" si="1"/>
        <v>0</v>
      </c>
      <c r="U13" s="74">
        <f t="shared" si="1"/>
        <v>0.99183673469387756</v>
      </c>
      <c r="V13" s="144"/>
      <c r="W13" s="144"/>
    </row>
    <row r="14" spans="1:23" s="8" customFormat="1" ht="56.25" customHeight="1" x14ac:dyDescent="0.2">
      <c r="A14" s="140">
        <v>2</v>
      </c>
      <c r="B14" s="141" t="s">
        <v>194</v>
      </c>
      <c r="C14" s="142" t="s">
        <v>267</v>
      </c>
      <c r="D14" s="142" t="str">
        <f>+[1]Corporativa!$K$55</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4" s="141" t="s">
        <v>142</v>
      </c>
      <c r="F14" s="147" t="str">
        <f>'2'!$E$8</f>
        <v>Presentar oportunamente el 100% de los informes financieros requeridos</v>
      </c>
      <c r="G14" s="154" t="str">
        <f>+'2'!B14</f>
        <v>Porcentaje presentado oportunamente de informes financieros requeridos</v>
      </c>
      <c r="H14" s="23" t="str">
        <f>+'2'!B21</f>
        <v xml:space="preserve">Informes presentados de manera oportuna </v>
      </c>
      <c r="I14" s="73">
        <f>'2'!$B$29</f>
        <v>44</v>
      </c>
      <c r="J14" s="73">
        <f>'2'!$B$30</f>
        <v>38</v>
      </c>
      <c r="K14" s="73">
        <f>'2'!$B$31</f>
        <v>40</v>
      </c>
      <c r="L14" s="73">
        <f>'2'!$B$32</f>
        <v>41</v>
      </c>
      <c r="M14" s="73">
        <f>'2'!$B$33</f>
        <v>0</v>
      </c>
      <c r="N14" s="73">
        <f>'2'!$B$34</f>
        <v>0</v>
      </c>
      <c r="O14" s="73">
        <f>'2'!$B$35</f>
        <v>0</v>
      </c>
      <c r="P14" s="73">
        <f>'2'!$B$36</f>
        <v>0</v>
      </c>
      <c r="Q14" s="73">
        <f>'2'!$B$37</f>
        <v>0</v>
      </c>
      <c r="R14" s="73">
        <f>'2'!$B$38</f>
        <v>0</v>
      </c>
      <c r="S14" s="73">
        <f>'2'!$B$39</f>
        <v>0</v>
      </c>
      <c r="T14" s="73">
        <f>'2'!$B$40</f>
        <v>0</v>
      </c>
      <c r="U14" s="39">
        <f t="shared" si="0"/>
        <v>163</v>
      </c>
      <c r="V14" s="144" t="str">
        <f>+'2'!B48</f>
        <v>Durante el primer trimestre del año la entidad ha presentado los informes a cargo de la Subdirección Financiera, de acuerdo a la programación.</v>
      </c>
      <c r="W14" s="144"/>
    </row>
    <row r="15" spans="1:23" s="8" customFormat="1" ht="56.25" customHeight="1" x14ac:dyDescent="0.2">
      <c r="A15" s="140"/>
      <c r="B15" s="141"/>
      <c r="C15" s="142"/>
      <c r="D15" s="142"/>
      <c r="E15" s="141"/>
      <c r="F15" s="147"/>
      <c r="G15" s="154"/>
      <c r="H15" s="23" t="str">
        <f>+'2'!E21</f>
        <v>Informes financieros requeridos en la vigencia</v>
      </c>
      <c r="I15" s="73">
        <f>'2'!$D$29</f>
        <v>44</v>
      </c>
      <c r="J15" s="73">
        <f>'2'!$D$30</f>
        <v>38</v>
      </c>
      <c r="K15" s="73">
        <f>'2'!$D$31</f>
        <v>40</v>
      </c>
      <c r="L15" s="73">
        <f>'2'!$D$32</f>
        <v>41</v>
      </c>
      <c r="M15" s="73">
        <f>'2'!$D$33</f>
        <v>0</v>
      </c>
      <c r="N15" s="73">
        <f>'2'!$D$34</f>
        <v>0</v>
      </c>
      <c r="O15" s="73">
        <f>'2'!$D$35</f>
        <v>0</v>
      </c>
      <c r="P15" s="73">
        <f>'2'!$D$36</f>
        <v>0</v>
      </c>
      <c r="Q15" s="73">
        <f>'2'!$D$37</f>
        <v>0</v>
      </c>
      <c r="R15" s="73">
        <f>'2'!$D$38</f>
        <v>0</v>
      </c>
      <c r="S15" s="73">
        <f>'2'!$D$39</f>
        <v>0</v>
      </c>
      <c r="T15" s="73">
        <f>'2'!$D$40</f>
        <v>476</v>
      </c>
      <c r="U15" s="39">
        <f t="shared" si="0"/>
        <v>639</v>
      </c>
      <c r="V15" s="144"/>
      <c r="W15" s="144"/>
    </row>
    <row r="16" spans="1:23" s="8" customFormat="1" ht="56.25" customHeight="1" x14ac:dyDescent="0.2">
      <c r="A16" s="140"/>
      <c r="B16" s="141"/>
      <c r="C16" s="142"/>
      <c r="D16" s="142"/>
      <c r="E16" s="141"/>
      <c r="F16" s="147"/>
      <c r="G16" s="154"/>
      <c r="H16" s="24" t="s">
        <v>98</v>
      </c>
      <c r="I16" s="74">
        <f t="shared" ref="I16:M16" si="2">IFERROR(+I14/I15,I14)</f>
        <v>1</v>
      </c>
      <c r="J16" s="74">
        <f t="shared" si="2"/>
        <v>1</v>
      </c>
      <c r="K16" s="74">
        <f t="shared" si="2"/>
        <v>1</v>
      </c>
      <c r="L16" s="74">
        <f t="shared" si="2"/>
        <v>1</v>
      </c>
      <c r="M16" s="74">
        <f t="shared" si="2"/>
        <v>0</v>
      </c>
      <c r="N16" s="74">
        <f t="shared" ref="N16:T16" si="3">IFERROR(+N14/N15,N14)</f>
        <v>0</v>
      </c>
      <c r="O16" s="74">
        <f t="shared" si="3"/>
        <v>0</v>
      </c>
      <c r="P16" s="74">
        <f t="shared" si="3"/>
        <v>0</v>
      </c>
      <c r="Q16" s="74">
        <f t="shared" si="3"/>
        <v>0</v>
      </c>
      <c r="R16" s="74">
        <f t="shared" si="3"/>
        <v>0</v>
      </c>
      <c r="S16" s="74">
        <f t="shared" si="3"/>
        <v>0</v>
      </c>
      <c r="T16" s="74">
        <f t="shared" si="3"/>
        <v>0</v>
      </c>
      <c r="U16" s="74">
        <f>IFERROR(+U14/U15,U14)</f>
        <v>0.25508607198748046</v>
      </c>
      <c r="V16" s="144"/>
      <c r="W16" s="144"/>
    </row>
    <row r="17" spans="1:23" s="8" customFormat="1" ht="56.25" customHeight="1" x14ac:dyDescent="0.2">
      <c r="A17" s="140">
        <v>3</v>
      </c>
      <c r="B17" s="141" t="s">
        <v>194</v>
      </c>
      <c r="C17" s="142" t="s">
        <v>268</v>
      </c>
      <c r="D17" s="142" t="str">
        <f>+[1]Corporativa!$K$56</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7" s="141" t="s">
        <v>142</v>
      </c>
      <c r="F17" s="147" t="str">
        <f>'3 PAAC'!$E$8</f>
        <v>Realizar el 100% de las actividades programadas en el Plan Anticorrupción y de Atención al Ciudadano de la vigencia por la Subdireccion Financiera</v>
      </c>
      <c r="G17" s="154" t="str">
        <f>+'3 PAAC'!B14</f>
        <v>Porcentaje realizado de actividades programadas en el Plan Anticorrupción y de Atención al Ciudadano de la vigencia por la Subdireccion Financiera</v>
      </c>
      <c r="H17" s="23" t="str">
        <f>+'3 PAAC'!B21</f>
        <v xml:space="preserve">Porcentaje de actividades ejecutadas </v>
      </c>
      <c r="I17" s="73">
        <f>'3 PAAC'!$B$29</f>
        <v>0</v>
      </c>
      <c r="J17" s="73">
        <f>'3 PAAC'!$B$30</f>
        <v>0</v>
      </c>
      <c r="K17" s="73">
        <f>'3 PAAC'!$B$31</f>
        <v>0.01</v>
      </c>
      <c r="L17" s="73">
        <f>'3 PAAC'!$B$32</f>
        <v>0</v>
      </c>
      <c r="M17" s="73">
        <f>'3 PAAC'!$B$33</f>
        <v>0</v>
      </c>
      <c r="N17" s="73">
        <f>'3 PAAC'!$B$34</f>
        <v>0</v>
      </c>
      <c r="O17" s="73">
        <f>'3 PAAC'!$B$35</f>
        <v>0</v>
      </c>
      <c r="P17" s="73">
        <f>'3 PAAC'!$B$36</f>
        <v>0</v>
      </c>
      <c r="Q17" s="73">
        <f>'3 PAAC'!$B$37</f>
        <v>0</v>
      </c>
      <c r="R17" s="73">
        <f>'3 PAAC'!$B$38</f>
        <v>0</v>
      </c>
      <c r="S17" s="73">
        <f>'3 PAAC'!$B$39</f>
        <v>0</v>
      </c>
      <c r="T17" s="73">
        <f>'3 PAAC'!$B$40</f>
        <v>0</v>
      </c>
      <c r="U17" s="39">
        <f t="shared" si="0"/>
        <v>0.01</v>
      </c>
      <c r="V17" s="144" t="str">
        <f>+'3 PAAC'!B48</f>
        <v>N/A</v>
      </c>
      <c r="W17" s="144"/>
    </row>
    <row r="18" spans="1:23" s="8" customFormat="1" ht="56.25" customHeight="1" x14ac:dyDescent="0.2">
      <c r="A18" s="140"/>
      <c r="B18" s="141"/>
      <c r="C18" s="142"/>
      <c r="D18" s="142"/>
      <c r="E18" s="141"/>
      <c r="F18" s="147"/>
      <c r="G18" s="154"/>
      <c r="H18" s="23" t="str">
        <f>+'3 PAAC'!E21</f>
        <v>Porcentaje de actividades programadas</v>
      </c>
      <c r="I18" s="73">
        <f>'3 PAAC'!$D$29</f>
        <v>0</v>
      </c>
      <c r="J18" s="73">
        <f>'3 PAAC'!$D$30</f>
        <v>0</v>
      </c>
      <c r="K18" s="73">
        <f>'3 PAAC'!$D$31</f>
        <v>0.01</v>
      </c>
      <c r="L18" s="73">
        <f>'3 PAAC'!$D$32</f>
        <v>0</v>
      </c>
      <c r="M18" s="73">
        <f>'3 PAAC'!$D$33</f>
        <v>0</v>
      </c>
      <c r="N18" s="73">
        <f>'3 PAAC'!$D$34</f>
        <v>0</v>
      </c>
      <c r="O18" s="73">
        <f>'3 PAAC'!$D$35</f>
        <v>0</v>
      </c>
      <c r="P18" s="73">
        <f>'3 PAAC'!$D$36</f>
        <v>0</v>
      </c>
      <c r="Q18" s="73">
        <f>'3 PAAC'!$D$37</f>
        <v>0</v>
      </c>
      <c r="R18" s="73">
        <f>'3 PAAC'!$D$38</f>
        <v>0</v>
      </c>
      <c r="S18" s="73">
        <f>'3 PAAC'!$D$39</f>
        <v>0</v>
      </c>
      <c r="T18" s="73">
        <f>'3 PAAC'!$D$40</f>
        <v>0</v>
      </c>
      <c r="U18" s="39">
        <f t="shared" si="0"/>
        <v>0.01</v>
      </c>
      <c r="V18" s="144"/>
      <c r="W18" s="144"/>
    </row>
    <row r="19" spans="1:23" s="8" customFormat="1" ht="56.25" customHeight="1" x14ac:dyDescent="0.2">
      <c r="A19" s="140"/>
      <c r="B19" s="141"/>
      <c r="C19" s="142"/>
      <c r="D19" s="142"/>
      <c r="E19" s="141"/>
      <c r="F19" s="147"/>
      <c r="G19" s="154"/>
      <c r="H19" s="24" t="s">
        <v>98</v>
      </c>
      <c r="I19" s="74">
        <f t="shared" ref="I19:T19" si="4">IFERROR(+I17/I18,I17)</f>
        <v>0</v>
      </c>
      <c r="J19" s="74">
        <f t="shared" si="4"/>
        <v>0</v>
      </c>
      <c r="K19" s="74">
        <f t="shared" si="4"/>
        <v>1</v>
      </c>
      <c r="L19" s="74">
        <f t="shared" si="4"/>
        <v>0</v>
      </c>
      <c r="M19" s="74">
        <f t="shared" si="4"/>
        <v>0</v>
      </c>
      <c r="N19" s="74">
        <f t="shared" si="4"/>
        <v>0</v>
      </c>
      <c r="O19" s="74">
        <f t="shared" si="4"/>
        <v>0</v>
      </c>
      <c r="P19" s="74">
        <f t="shared" si="4"/>
        <v>0</v>
      </c>
      <c r="Q19" s="74">
        <f t="shared" si="4"/>
        <v>0</v>
      </c>
      <c r="R19" s="74">
        <f t="shared" si="4"/>
        <v>0</v>
      </c>
      <c r="S19" s="74">
        <f t="shared" si="4"/>
        <v>0</v>
      </c>
      <c r="T19" s="74">
        <f t="shared" si="4"/>
        <v>0</v>
      </c>
      <c r="U19" s="74">
        <v>0</v>
      </c>
      <c r="V19" s="144"/>
      <c r="W19" s="144"/>
    </row>
    <row r="20" spans="1:23" hidden="1" x14ac:dyDescent="0.25"/>
    <row r="21" spans="1:23" hidden="1" x14ac:dyDescent="0.25"/>
    <row r="22" spans="1:23" hidden="1" x14ac:dyDescent="0.25"/>
  </sheetData>
  <sheetProtection autoFilter="0" pivotTables="0"/>
  <mergeCells count="41">
    <mergeCell ref="A1:B4"/>
    <mergeCell ref="C4:H4"/>
    <mergeCell ref="C1:W1"/>
    <mergeCell ref="F9:F10"/>
    <mergeCell ref="C11:C13"/>
    <mergeCell ref="C6:G6"/>
    <mergeCell ref="B9:C9"/>
    <mergeCell ref="A8:W8"/>
    <mergeCell ref="A11:A13"/>
    <mergeCell ref="E11:E13"/>
    <mergeCell ref="G11:G13"/>
    <mergeCell ref="A9:A10"/>
    <mergeCell ref="V11:W13"/>
    <mergeCell ref="G9:G10"/>
    <mergeCell ref="B11:B13"/>
    <mergeCell ref="C2:W2"/>
    <mergeCell ref="F17:F19"/>
    <mergeCell ref="C17:C19"/>
    <mergeCell ref="G17:G19"/>
    <mergeCell ref="V17:W19"/>
    <mergeCell ref="G14:G16"/>
    <mergeCell ref="F14:F16"/>
    <mergeCell ref="D17:D19"/>
    <mergeCell ref="C3:W3"/>
    <mergeCell ref="V14:W16"/>
    <mergeCell ref="E9:E10"/>
    <mergeCell ref="F11:F13"/>
    <mergeCell ref="H9:H10"/>
    <mergeCell ref="N9:W9"/>
    <mergeCell ref="V10:W10"/>
    <mergeCell ref="D9:D10"/>
    <mergeCell ref="D11:D13"/>
    <mergeCell ref="N4:W4"/>
    <mergeCell ref="A17:A19"/>
    <mergeCell ref="B17:B19"/>
    <mergeCell ref="E17:E19"/>
    <mergeCell ref="A14:A16"/>
    <mergeCell ref="B14:B16"/>
    <mergeCell ref="C14:C16"/>
    <mergeCell ref="E14:E16"/>
    <mergeCell ref="D14:D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19" workbookViewId="0">
      <selection activeCell="D17" sqref="D17"/>
    </sheetView>
  </sheetViews>
  <sheetFormatPr baseColWidth="10" defaultColWidth="9.140625" defaultRowHeight="15" x14ac:dyDescent="0.25"/>
  <cols>
    <col min="1" max="1" width="4.42578125" style="112" customWidth="1"/>
    <col min="2" max="2" width="3.28515625" style="127" bestFit="1" customWidth="1"/>
    <col min="3" max="3" width="9.140625" style="114"/>
    <col min="4" max="4" width="198.7109375" style="115" customWidth="1"/>
    <col min="5" max="5" width="9.140625" style="116"/>
    <col min="6" max="28" width="9.140625" style="112"/>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13"/>
    </row>
    <row r="2" spans="2:5" s="48" customFormat="1" ht="14.45" customHeight="1" x14ac:dyDescent="0.25">
      <c r="B2" s="364">
        <v>1</v>
      </c>
      <c r="C2" s="365" t="s">
        <v>309</v>
      </c>
      <c r="D2" s="365"/>
      <c r="E2" s="117"/>
    </row>
    <row r="3" spans="2:5" s="48" customFormat="1" x14ac:dyDescent="0.25">
      <c r="B3" s="364"/>
      <c r="C3" s="118">
        <v>1</v>
      </c>
      <c r="D3" s="119" t="s">
        <v>310</v>
      </c>
      <c r="E3" s="117"/>
    </row>
    <row r="4" spans="2:5" s="48" customFormat="1" x14ac:dyDescent="0.25">
      <c r="B4" s="364"/>
      <c r="C4" s="118">
        <v>2</v>
      </c>
      <c r="D4" s="119" t="s">
        <v>311</v>
      </c>
      <c r="E4" s="117"/>
    </row>
    <row r="5" spans="2:5" s="48" customFormat="1" x14ac:dyDescent="0.25">
      <c r="B5" s="364"/>
      <c r="C5" s="118">
        <v>3</v>
      </c>
      <c r="D5" s="119" t="s">
        <v>312</v>
      </c>
      <c r="E5" s="117"/>
    </row>
    <row r="6" spans="2:5" s="48" customFormat="1" ht="24" x14ac:dyDescent="0.25">
      <c r="B6" s="364"/>
      <c r="C6" s="118">
        <v>4</v>
      </c>
      <c r="D6" s="119" t="s">
        <v>313</v>
      </c>
      <c r="E6" s="117"/>
    </row>
    <row r="7" spans="2:5" s="48" customFormat="1" ht="24" x14ac:dyDescent="0.25">
      <c r="B7" s="364"/>
      <c r="C7" s="118">
        <v>5</v>
      </c>
      <c r="D7" s="119" t="s">
        <v>314</v>
      </c>
      <c r="E7" s="117"/>
    </row>
    <row r="8" spans="2:5" s="48" customFormat="1" ht="24" x14ac:dyDescent="0.25">
      <c r="B8" s="364"/>
      <c r="C8" s="118">
        <v>6</v>
      </c>
      <c r="D8" s="119" t="s">
        <v>315</v>
      </c>
      <c r="E8" s="117"/>
    </row>
    <row r="9" spans="2:5" s="48" customFormat="1" ht="24" x14ac:dyDescent="0.25">
      <c r="B9" s="364"/>
      <c r="C9" s="118">
        <v>7</v>
      </c>
      <c r="D9" s="119" t="s">
        <v>316</v>
      </c>
      <c r="E9" s="117"/>
    </row>
    <row r="10" spans="2:5" s="48" customFormat="1" x14ac:dyDescent="0.25">
      <c r="B10" s="366">
        <v>2</v>
      </c>
      <c r="C10" s="369" t="s">
        <v>317</v>
      </c>
      <c r="D10" s="370"/>
      <c r="E10" s="117"/>
    </row>
    <row r="11" spans="2:5" s="48" customFormat="1" x14ac:dyDescent="0.25">
      <c r="B11" s="367"/>
      <c r="C11" s="118">
        <v>8</v>
      </c>
      <c r="D11" s="119" t="s">
        <v>318</v>
      </c>
      <c r="E11" s="117"/>
    </row>
    <row r="12" spans="2:5" s="48" customFormat="1" ht="24" x14ac:dyDescent="0.25">
      <c r="B12" s="367"/>
      <c r="C12" s="118">
        <v>9</v>
      </c>
      <c r="D12" s="119" t="s">
        <v>319</v>
      </c>
      <c r="E12" s="117"/>
    </row>
    <row r="13" spans="2:5" s="48" customFormat="1" ht="24" x14ac:dyDescent="0.25">
      <c r="B13" s="367"/>
      <c r="C13" s="118">
        <v>10</v>
      </c>
      <c r="D13" s="119" t="s">
        <v>320</v>
      </c>
      <c r="E13" s="117"/>
    </row>
    <row r="14" spans="2:5" s="48" customFormat="1" ht="24" x14ac:dyDescent="0.25">
      <c r="B14" s="367"/>
      <c r="C14" s="118">
        <v>11</v>
      </c>
      <c r="D14" s="119" t="s">
        <v>321</v>
      </c>
      <c r="E14" s="117"/>
    </row>
    <row r="15" spans="2:5" s="48" customFormat="1" ht="36" x14ac:dyDescent="0.25">
      <c r="B15" s="367"/>
      <c r="C15" s="118">
        <v>12</v>
      </c>
      <c r="D15" s="119" t="s">
        <v>322</v>
      </c>
      <c r="E15" s="117"/>
    </row>
    <row r="16" spans="2:5" s="48" customFormat="1" ht="24" x14ac:dyDescent="0.25">
      <c r="B16" s="367"/>
      <c r="C16" s="118">
        <v>13</v>
      </c>
      <c r="D16" s="119" t="s">
        <v>323</v>
      </c>
      <c r="E16" s="117"/>
    </row>
    <row r="17" spans="2:5" s="48" customFormat="1" ht="24" x14ac:dyDescent="0.25">
      <c r="B17" s="367"/>
      <c r="C17" s="118">
        <v>14</v>
      </c>
      <c r="D17" s="119" t="s">
        <v>324</v>
      </c>
      <c r="E17" s="117"/>
    </row>
    <row r="18" spans="2:5" s="48" customFormat="1" ht="24" x14ac:dyDescent="0.25">
      <c r="B18" s="368"/>
      <c r="C18" s="118">
        <v>15</v>
      </c>
      <c r="D18" s="119" t="s">
        <v>325</v>
      </c>
      <c r="E18" s="117"/>
    </row>
    <row r="19" spans="2:5" s="48" customFormat="1" x14ac:dyDescent="0.25">
      <c r="B19" s="366">
        <v>3</v>
      </c>
      <c r="C19" s="371" t="s">
        <v>326</v>
      </c>
      <c r="D19" s="371"/>
      <c r="E19" s="117"/>
    </row>
    <row r="20" spans="2:5" s="48" customFormat="1" x14ac:dyDescent="0.25">
      <c r="B20" s="367"/>
      <c r="C20" s="118">
        <v>16</v>
      </c>
      <c r="D20" s="119" t="s">
        <v>327</v>
      </c>
      <c r="E20" s="117"/>
    </row>
    <row r="21" spans="2:5" s="48" customFormat="1" ht="24" x14ac:dyDescent="0.25">
      <c r="B21" s="367"/>
      <c r="C21" s="118">
        <v>17</v>
      </c>
      <c r="D21" s="119" t="s">
        <v>328</v>
      </c>
      <c r="E21" s="117"/>
    </row>
    <row r="22" spans="2:5" s="48" customFormat="1" x14ac:dyDescent="0.25">
      <c r="B22" s="367"/>
      <c r="C22" s="118">
        <v>18</v>
      </c>
      <c r="D22" s="119" t="s">
        <v>329</v>
      </c>
      <c r="E22" s="117"/>
    </row>
    <row r="23" spans="2:5" s="48" customFormat="1" x14ac:dyDescent="0.25">
      <c r="B23" s="367"/>
      <c r="C23" s="118">
        <v>19</v>
      </c>
      <c r="D23" s="119" t="s">
        <v>330</v>
      </c>
      <c r="E23" s="117"/>
    </row>
    <row r="24" spans="2:5" s="48" customFormat="1" x14ac:dyDescent="0.25">
      <c r="B24" s="367"/>
      <c r="C24" s="118">
        <v>20</v>
      </c>
      <c r="D24" s="119" t="s">
        <v>331</v>
      </c>
      <c r="E24" s="117"/>
    </row>
    <row r="25" spans="2:5" s="48" customFormat="1" x14ac:dyDescent="0.25">
      <c r="B25" s="367"/>
      <c r="C25" s="120">
        <v>21</v>
      </c>
      <c r="D25" s="121" t="s">
        <v>332</v>
      </c>
      <c r="E25" s="117"/>
    </row>
    <row r="26" spans="2:5" s="48" customFormat="1" x14ac:dyDescent="0.25">
      <c r="B26" s="367"/>
      <c r="C26" s="118">
        <v>22</v>
      </c>
      <c r="D26" s="119" t="s">
        <v>333</v>
      </c>
      <c r="E26" s="117"/>
    </row>
    <row r="27" spans="2:5" s="48" customFormat="1" x14ac:dyDescent="0.25">
      <c r="B27" s="367"/>
      <c r="C27" s="118">
        <v>23</v>
      </c>
      <c r="D27" s="119" t="s">
        <v>334</v>
      </c>
      <c r="E27" s="117"/>
    </row>
    <row r="28" spans="2:5" s="48" customFormat="1" x14ac:dyDescent="0.25">
      <c r="B28" s="367"/>
      <c r="C28" s="118">
        <v>24</v>
      </c>
      <c r="D28" s="119" t="s">
        <v>335</v>
      </c>
      <c r="E28" s="117"/>
    </row>
    <row r="29" spans="2:5" s="48" customFormat="1" x14ac:dyDescent="0.25">
      <c r="B29" s="367"/>
      <c r="C29" s="118">
        <v>25</v>
      </c>
      <c r="D29" s="119" t="s">
        <v>336</v>
      </c>
      <c r="E29" s="117"/>
    </row>
    <row r="30" spans="2:5" s="48" customFormat="1" ht="36" x14ac:dyDescent="0.25">
      <c r="B30" s="367"/>
      <c r="C30" s="118">
        <v>26</v>
      </c>
      <c r="D30" s="119" t="s">
        <v>337</v>
      </c>
      <c r="E30" s="117"/>
    </row>
    <row r="31" spans="2:5" s="48" customFormat="1" ht="24" x14ac:dyDescent="0.25">
      <c r="B31" s="367"/>
      <c r="C31" s="118">
        <v>27</v>
      </c>
      <c r="D31" s="119" t="s">
        <v>338</v>
      </c>
      <c r="E31" s="117"/>
    </row>
    <row r="32" spans="2:5" s="48" customFormat="1" x14ac:dyDescent="0.25">
      <c r="B32" s="368"/>
      <c r="C32" s="118">
        <v>28</v>
      </c>
      <c r="D32" s="119" t="s">
        <v>339</v>
      </c>
      <c r="E32" s="117"/>
    </row>
    <row r="33" spans="2:5" s="48" customFormat="1" x14ac:dyDescent="0.25">
      <c r="B33" s="366">
        <v>4</v>
      </c>
      <c r="C33" s="372" t="s">
        <v>340</v>
      </c>
      <c r="D33" s="373"/>
      <c r="E33" s="117"/>
    </row>
    <row r="34" spans="2:5" s="48" customFormat="1" x14ac:dyDescent="0.25">
      <c r="B34" s="367"/>
      <c r="C34" s="118">
        <v>29</v>
      </c>
      <c r="D34" s="119" t="s">
        <v>341</v>
      </c>
      <c r="E34" s="117"/>
    </row>
    <row r="35" spans="2:5" s="48" customFormat="1" x14ac:dyDescent="0.25">
      <c r="B35" s="367"/>
      <c r="C35" s="118">
        <v>30</v>
      </c>
      <c r="D35" s="119" t="s">
        <v>342</v>
      </c>
      <c r="E35" s="117"/>
    </row>
    <row r="36" spans="2:5" s="48" customFormat="1" x14ac:dyDescent="0.25">
      <c r="B36" s="367"/>
      <c r="C36" s="118">
        <v>31</v>
      </c>
      <c r="D36" s="119" t="s">
        <v>343</v>
      </c>
      <c r="E36" s="117"/>
    </row>
    <row r="37" spans="2:5" s="48" customFormat="1" x14ac:dyDescent="0.25">
      <c r="B37" s="367"/>
      <c r="C37" s="118">
        <v>32</v>
      </c>
      <c r="D37" s="119" t="s">
        <v>344</v>
      </c>
      <c r="E37" s="117"/>
    </row>
    <row r="38" spans="2:5" s="48" customFormat="1" ht="24" x14ac:dyDescent="0.25">
      <c r="B38" s="367"/>
      <c r="C38" s="118">
        <v>33</v>
      </c>
      <c r="D38" s="119" t="s">
        <v>345</v>
      </c>
      <c r="E38" s="117"/>
    </row>
    <row r="39" spans="2:5" s="48" customFormat="1" x14ac:dyDescent="0.25">
      <c r="B39" s="367"/>
      <c r="C39" s="118">
        <v>34</v>
      </c>
      <c r="D39" s="119" t="s">
        <v>346</v>
      </c>
      <c r="E39" s="117"/>
    </row>
    <row r="40" spans="2:5" s="48" customFormat="1" ht="36" x14ac:dyDescent="0.25">
      <c r="B40" s="367"/>
      <c r="C40" s="118">
        <v>35</v>
      </c>
      <c r="D40" s="119" t="s">
        <v>347</v>
      </c>
      <c r="E40" s="117"/>
    </row>
    <row r="41" spans="2:5" s="48" customFormat="1" ht="24" x14ac:dyDescent="0.25">
      <c r="B41" s="367"/>
      <c r="C41" s="118">
        <v>36</v>
      </c>
      <c r="D41" s="119" t="s">
        <v>348</v>
      </c>
      <c r="E41" s="117"/>
    </row>
    <row r="42" spans="2:5" s="48" customFormat="1" ht="36" x14ac:dyDescent="0.25">
      <c r="B42" s="367"/>
      <c r="C42" s="118">
        <v>37</v>
      </c>
      <c r="D42" s="119" t="s">
        <v>349</v>
      </c>
      <c r="E42" s="117"/>
    </row>
    <row r="43" spans="2:5" s="48" customFormat="1" ht="24" x14ac:dyDescent="0.25">
      <c r="B43" s="368"/>
      <c r="C43" s="118">
        <v>38</v>
      </c>
      <c r="D43" s="119" t="s">
        <v>350</v>
      </c>
      <c r="E43" s="117"/>
    </row>
    <row r="44" spans="2:5" s="48" customFormat="1" x14ac:dyDescent="0.25">
      <c r="B44" s="366">
        <v>5</v>
      </c>
      <c r="C44" s="371" t="s">
        <v>351</v>
      </c>
      <c r="D44" s="371"/>
      <c r="E44" s="117"/>
    </row>
    <row r="45" spans="2:5" s="48" customFormat="1" x14ac:dyDescent="0.25">
      <c r="B45" s="367"/>
      <c r="C45" s="118">
        <v>39</v>
      </c>
      <c r="D45" s="119" t="s">
        <v>352</v>
      </c>
      <c r="E45" s="117"/>
    </row>
    <row r="46" spans="2:5" s="48" customFormat="1" x14ac:dyDescent="0.25">
      <c r="B46" s="367"/>
      <c r="C46" s="118">
        <v>40</v>
      </c>
      <c r="D46" s="119" t="s">
        <v>353</v>
      </c>
      <c r="E46" s="117"/>
    </row>
    <row r="47" spans="2:5" s="48" customFormat="1" x14ac:dyDescent="0.25">
      <c r="B47" s="367"/>
      <c r="C47" s="118">
        <v>41</v>
      </c>
      <c r="D47" s="119" t="s">
        <v>354</v>
      </c>
      <c r="E47" s="117"/>
    </row>
    <row r="48" spans="2:5" s="48" customFormat="1" ht="24" x14ac:dyDescent="0.25">
      <c r="B48" s="367"/>
      <c r="C48" s="118">
        <v>42</v>
      </c>
      <c r="D48" s="119" t="s">
        <v>355</v>
      </c>
      <c r="E48" s="117"/>
    </row>
    <row r="49" spans="2:5" s="48" customFormat="1" x14ac:dyDescent="0.25">
      <c r="B49" s="367"/>
      <c r="C49" s="118">
        <v>43</v>
      </c>
      <c r="D49" s="119" t="s">
        <v>356</v>
      </c>
      <c r="E49" s="117"/>
    </row>
    <row r="50" spans="2:5" s="48" customFormat="1" ht="24" x14ac:dyDescent="0.25">
      <c r="B50" s="367"/>
      <c r="C50" s="118">
        <v>44</v>
      </c>
      <c r="D50" s="119" t="s">
        <v>357</v>
      </c>
      <c r="E50" s="117"/>
    </row>
    <row r="51" spans="2:5" s="48" customFormat="1" ht="24" x14ac:dyDescent="0.25">
      <c r="B51" s="367"/>
      <c r="C51" s="118">
        <v>45</v>
      </c>
      <c r="D51" s="119" t="s">
        <v>358</v>
      </c>
      <c r="E51" s="117"/>
    </row>
    <row r="52" spans="2:5" s="48" customFormat="1" x14ac:dyDescent="0.25">
      <c r="B52" s="367"/>
      <c r="C52" s="118">
        <v>46</v>
      </c>
      <c r="D52" s="119" t="s">
        <v>359</v>
      </c>
      <c r="E52" s="117"/>
    </row>
    <row r="53" spans="2:5" s="48" customFormat="1" x14ac:dyDescent="0.25">
      <c r="B53" s="368"/>
      <c r="C53" s="118">
        <v>47</v>
      </c>
      <c r="D53" s="119" t="s">
        <v>360</v>
      </c>
      <c r="E53" s="117"/>
    </row>
    <row r="54" spans="2:5" s="48" customFormat="1" x14ac:dyDescent="0.25">
      <c r="B54" s="366">
        <v>6</v>
      </c>
      <c r="C54" s="365" t="s">
        <v>361</v>
      </c>
      <c r="D54" s="365"/>
      <c r="E54" s="117"/>
    </row>
    <row r="55" spans="2:5" s="48" customFormat="1" x14ac:dyDescent="0.25">
      <c r="B55" s="367"/>
      <c r="C55" s="118">
        <v>48</v>
      </c>
      <c r="D55" s="119" t="s">
        <v>362</v>
      </c>
      <c r="E55" s="117"/>
    </row>
    <row r="56" spans="2:5" s="48" customFormat="1" ht="24" x14ac:dyDescent="0.25">
      <c r="B56" s="367"/>
      <c r="C56" s="118">
        <v>49</v>
      </c>
      <c r="D56" s="119" t="s">
        <v>363</v>
      </c>
      <c r="E56" s="117"/>
    </row>
    <row r="57" spans="2:5" s="48" customFormat="1" ht="24" x14ac:dyDescent="0.25">
      <c r="B57" s="367"/>
      <c r="C57" s="118">
        <v>50</v>
      </c>
      <c r="D57" s="119" t="s">
        <v>364</v>
      </c>
      <c r="E57" s="117"/>
    </row>
    <row r="58" spans="2:5" s="48" customFormat="1" ht="24" x14ac:dyDescent="0.25">
      <c r="B58" s="367"/>
      <c r="C58" s="118">
        <v>51</v>
      </c>
      <c r="D58" s="119" t="s">
        <v>365</v>
      </c>
      <c r="E58" s="117"/>
    </row>
    <row r="59" spans="2:5" s="48" customFormat="1" x14ac:dyDescent="0.25">
      <c r="B59" s="367"/>
      <c r="C59" s="118">
        <v>52</v>
      </c>
      <c r="D59" s="119" t="s">
        <v>366</v>
      </c>
      <c r="E59" s="117"/>
    </row>
    <row r="60" spans="2:5" s="48" customFormat="1" x14ac:dyDescent="0.25">
      <c r="B60" s="367"/>
      <c r="C60" s="118">
        <v>53</v>
      </c>
      <c r="D60" s="119" t="s">
        <v>367</v>
      </c>
      <c r="E60" s="117"/>
    </row>
    <row r="61" spans="2:5" s="48" customFormat="1" ht="24" x14ac:dyDescent="0.25">
      <c r="B61" s="367"/>
      <c r="C61" s="118">
        <v>54</v>
      </c>
      <c r="D61" s="119" t="s">
        <v>368</v>
      </c>
      <c r="E61" s="117"/>
    </row>
    <row r="62" spans="2:5" s="48" customFormat="1" x14ac:dyDescent="0.25">
      <c r="B62" s="368"/>
      <c r="C62" s="118">
        <v>55</v>
      </c>
      <c r="D62" s="119" t="s">
        <v>369</v>
      </c>
      <c r="E62" s="117"/>
    </row>
    <row r="63" spans="2:5" s="48" customFormat="1" x14ac:dyDescent="0.25">
      <c r="B63" s="366">
        <v>7</v>
      </c>
      <c r="C63" s="374" t="s">
        <v>370</v>
      </c>
      <c r="D63" s="375"/>
      <c r="E63" s="117"/>
    </row>
    <row r="64" spans="2:5" s="48" customFormat="1" x14ac:dyDescent="0.25">
      <c r="B64" s="367"/>
      <c r="C64" s="118">
        <v>56</v>
      </c>
      <c r="D64" s="119" t="s">
        <v>371</v>
      </c>
      <c r="E64" s="117"/>
    </row>
    <row r="65" spans="2:5" s="48" customFormat="1" x14ac:dyDescent="0.25">
      <c r="B65" s="367"/>
      <c r="C65" s="118">
        <v>57</v>
      </c>
      <c r="D65" s="119" t="s">
        <v>372</v>
      </c>
      <c r="E65" s="117"/>
    </row>
    <row r="66" spans="2:5" s="48" customFormat="1" x14ac:dyDescent="0.25">
      <c r="B66" s="367"/>
      <c r="C66" s="118">
        <v>58</v>
      </c>
      <c r="D66" s="119" t="s">
        <v>373</v>
      </c>
      <c r="E66" s="117"/>
    </row>
    <row r="67" spans="2:5" s="48" customFormat="1" ht="24" x14ac:dyDescent="0.25">
      <c r="B67" s="367"/>
      <c r="C67" s="118">
        <v>59</v>
      </c>
      <c r="D67" s="119" t="s">
        <v>374</v>
      </c>
      <c r="E67" s="117"/>
    </row>
    <row r="68" spans="2:5" s="48" customFormat="1" ht="24" x14ac:dyDescent="0.25">
      <c r="B68" s="368"/>
      <c r="C68" s="118">
        <v>60</v>
      </c>
      <c r="D68" s="119" t="s">
        <v>375</v>
      </c>
      <c r="E68" s="117"/>
    </row>
    <row r="69" spans="2:5" s="48" customFormat="1" x14ac:dyDescent="0.25">
      <c r="B69" s="366">
        <v>8</v>
      </c>
      <c r="C69" s="376" t="s">
        <v>376</v>
      </c>
      <c r="D69" s="377"/>
      <c r="E69" s="117"/>
    </row>
    <row r="70" spans="2:5" s="48" customFormat="1" x14ac:dyDescent="0.25">
      <c r="B70" s="367"/>
      <c r="C70" s="118">
        <v>61</v>
      </c>
      <c r="D70" s="119" t="s">
        <v>377</v>
      </c>
      <c r="E70" s="117"/>
    </row>
    <row r="71" spans="2:5" s="48" customFormat="1" x14ac:dyDescent="0.25">
      <c r="B71" s="367"/>
      <c r="C71" s="118">
        <v>62</v>
      </c>
      <c r="D71" s="119" t="s">
        <v>378</v>
      </c>
      <c r="E71" s="117"/>
    </row>
    <row r="72" spans="2:5" s="48" customFormat="1" ht="24" x14ac:dyDescent="0.25">
      <c r="B72" s="367"/>
      <c r="C72" s="118">
        <v>63</v>
      </c>
      <c r="D72" s="119" t="s">
        <v>379</v>
      </c>
      <c r="E72" s="117"/>
    </row>
    <row r="73" spans="2:5" s="48" customFormat="1" ht="24" x14ac:dyDescent="0.25">
      <c r="B73" s="367"/>
      <c r="C73" s="118">
        <v>64</v>
      </c>
      <c r="D73" s="119" t="s">
        <v>380</v>
      </c>
      <c r="E73" s="117"/>
    </row>
    <row r="74" spans="2:5" s="48" customFormat="1" x14ac:dyDescent="0.25">
      <c r="B74" s="367"/>
      <c r="C74" s="118">
        <v>65</v>
      </c>
      <c r="D74" s="119" t="s">
        <v>381</v>
      </c>
      <c r="E74" s="117"/>
    </row>
    <row r="75" spans="2:5" s="48" customFormat="1" x14ac:dyDescent="0.25">
      <c r="B75" s="367"/>
      <c r="C75" s="118">
        <v>66</v>
      </c>
      <c r="D75" s="119" t="s">
        <v>382</v>
      </c>
      <c r="E75" s="117"/>
    </row>
    <row r="76" spans="2:5" s="48" customFormat="1" ht="24" x14ac:dyDescent="0.25">
      <c r="B76" s="367"/>
      <c r="C76" s="118">
        <v>67</v>
      </c>
      <c r="D76" s="119" t="s">
        <v>383</v>
      </c>
      <c r="E76" s="117"/>
    </row>
    <row r="77" spans="2:5" s="48" customFormat="1" x14ac:dyDescent="0.25">
      <c r="B77" s="367"/>
      <c r="C77" s="118">
        <v>68</v>
      </c>
      <c r="D77" s="119" t="s">
        <v>384</v>
      </c>
      <c r="E77" s="117"/>
    </row>
    <row r="78" spans="2:5" s="48" customFormat="1" x14ac:dyDescent="0.25">
      <c r="B78" s="367"/>
      <c r="C78" s="118">
        <v>69</v>
      </c>
      <c r="D78" s="119" t="s">
        <v>385</v>
      </c>
      <c r="E78" s="117"/>
    </row>
    <row r="79" spans="2:5" s="48" customFormat="1" x14ac:dyDescent="0.25">
      <c r="B79" s="367"/>
      <c r="C79" s="118">
        <v>70</v>
      </c>
      <c r="D79" s="119" t="s">
        <v>386</v>
      </c>
      <c r="E79" s="117"/>
    </row>
    <row r="80" spans="2:5" s="48" customFormat="1" ht="24" x14ac:dyDescent="0.25">
      <c r="B80" s="367"/>
      <c r="C80" s="118">
        <v>71</v>
      </c>
      <c r="D80" s="119" t="s">
        <v>387</v>
      </c>
      <c r="E80" s="117"/>
    </row>
    <row r="81" spans="2:5" s="48" customFormat="1" x14ac:dyDescent="0.25">
      <c r="B81" s="368"/>
      <c r="C81" s="118">
        <v>72</v>
      </c>
      <c r="D81" s="119" t="s">
        <v>388</v>
      </c>
      <c r="E81" s="117"/>
    </row>
    <row r="82" spans="2:5" s="48" customFormat="1" x14ac:dyDescent="0.25">
      <c r="B82" s="366">
        <v>9</v>
      </c>
      <c r="C82" s="378" t="s">
        <v>389</v>
      </c>
      <c r="D82" s="378"/>
      <c r="E82" s="117"/>
    </row>
    <row r="83" spans="2:5" s="48" customFormat="1" ht="24" x14ac:dyDescent="0.25">
      <c r="B83" s="367"/>
      <c r="C83" s="118">
        <v>73</v>
      </c>
      <c r="D83" s="119" t="s">
        <v>390</v>
      </c>
      <c r="E83" s="117"/>
    </row>
    <row r="84" spans="2:5" s="48" customFormat="1" ht="24" x14ac:dyDescent="0.25">
      <c r="B84" s="367"/>
      <c r="C84" s="118">
        <v>74</v>
      </c>
      <c r="D84" s="119" t="s">
        <v>391</v>
      </c>
      <c r="E84" s="117"/>
    </row>
    <row r="85" spans="2:5" s="48" customFormat="1" ht="24" x14ac:dyDescent="0.25">
      <c r="B85" s="367"/>
      <c r="C85" s="118">
        <v>75</v>
      </c>
      <c r="D85" s="119" t="s">
        <v>392</v>
      </c>
      <c r="E85" s="117"/>
    </row>
    <row r="86" spans="2:5" s="48" customFormat="1" ht="24" x14ac:dyDescent="0.25">
      <c r="B86" s="367"/>
      <c r="C86" s="118">
        <v>76</v>
      </c>
      <c r="D86" s="119" t="s">
        <v>393</v>
      </c>
      <c r="E86" s="117"/>
    </row>
    <row r="87" spans="2:5" s="48" customFormat="1" ht="24" x14ac:dyDescent="0.25">
      <c r="B87" s="367"/>
      <c r="C87" s="118">
        <v>77</v>
      </c>
      <c r="D87" s="119" t="s">
        <v>394</v>
      </c>
      <c r="E87" s="117"/>
    </row>
    <row r="88" spans="2:5" s="48" customFormat="1" ht="24" x14ac:dyDescent="0.25">
      <c r="B88" s="367"/>
      <c r="C88" s="118">
        <v>78</v>
      </c>
      <c r="D88" s="119" t="s">
        <v>395</v>
      </c>
      <c r="E88" s="117"/>
    </row>
    <row r="89" spans="2:5" s="48" customFormat="1" ht="24" x14ac:dyDescent="0.25">
      <c r="B89" s="367"/>
      <c r="C89" s="118">
        <v>79</v>
      </c>
      <c r="D89" s="119" t="s">
        <v>396</v>
      </c>
      <c r="E89" s="117"/>
    </row>
    <row r="90" spans="2:5" s="48" customFormat="1" x14ac:dyDescent="0.25">
      <c r="B90" s="368"/>
      <c r="C90" s="118">
        <v>80</v>
      </c>
      <c r="D90" s="119" t="s">
        <v>397</v>
      </c>
      <c r="E90" s="117"/>
    </row>
    <row r="91" spans="2:5" s="48" customFormat="1" x14ac:dyDescent="0.25">
      <c r="B91" s="366">
        <v>10</v>
      </c>
      <c r="C91" s="376" t="s">
        <v>398</v>
      </c>
      <c r="D91" s="377"/>
      <c r="E91" s="117"/>
    </row>
    <row r="92" spans="2:5" s="48" customFormat="1" x14ac:dyDescent="0.25">
      <c r="B92" s="367"/>
      <c r="C92" s="118">
        <v>81</v>
      </c>
      <c r="D92" s="119" t="s">
        <v>399</v>
      </c>
      <c r="E92" s="117"/>
    </row>
    <row r="93" spans="2:5" s="48" customFormat="1" x14ac:dyDescent="0.25">
      <c r="B93" s="367"/>
      <c r="C93" s="118">
        <v>82</v>
      </c>
      <c r="D93" s="119" t="s">
        <v>400</v>
      </c>
      <c r="E93" s="117"/>
    </row>
    <row r="94" spans="2:5" s="48" customFormat="1" x14ac:dyDescent="0.25">
      <c r="B94" s="367"/>
      <c r="C94" s="118">
        <v>83</v>
      </c>
      <c r="D94" s="119" t="s">
        <v>401</v>
      </c>
      <c r="E94" s="117"/>
    </row>
    <row r="95" spans="2:5" s="48" customFormat="1" x14ac:dyDescent="0.25">
      <c r="B95" s="367"/>
      <c r="C95" s="118">
        <v>84</v>
      </c>
      <c r="D95" s="119" t="s">
        <v>402</v>
      </c>
      <c r="E95" s="117"/>
    </row>
    <row r="96" spans="2:5" s="48" customFormat="1" x14ac:dyDescent="0.25">
      <c r="B96" s="367"/>
      <c r="C96" s="118">
        <v>85</v>
      </c>
      <c r="D96" s="119" t="s">
        <v>403</v>
      </c>
      <c r="E96" s="117"/>
    </row>
    <row r="97" spans="2:5" s="48" customFormat="1" x14ac:dyDescent="0.25">
      <c r="B97" s="367"/>
      <c r="C97" s="118">
        <v>86</v>
      </c>
      <c r="D97" s="119" t="s">
        <v>404</v>
      </c>
      <c r="E97" s="117"/>
    </row>
    <row r="98" spans="2:5" s="48" customFormat="1" x14ac:dyDescent="0.25">
      <c r="B98" s="367"/>
      <c r="C98" s="118">
        <v>87</v>
      </c>
      <c r="D98" s="119" t="s">
        <v>405</v>
      </c>
      <c r="E98" s="117"/>
    </row>
    <row r="99" spans="2:5" s="48" customFormat="1" x14ac:dyDescent="0.25">
      <c r="B99" s="367"/>
      <c r="C99" s="118">
        <v>88</v>
      </c>
      <c r="D99" s="119" t="s">
        <v>406</v>
      </c>
      <c r="E99" s="117"/>
    </row>
    <row r="100" spans="2:5" s="48" customFormat="1" ht="24" x14ac:dyDescent="0.25">
      <c r="B100" s="367"/>
      <c r="C100" s="118">
        <v>89</v>
      </c>
      <c r="D100" s="119" t="s">
        <v>407</v>
      </c>
      <c r="E100" s="117"/>
    </row>
    <row r="101" spans="2:5" s="48" customFormat="1" x14ac:dyDescent="0.25">
      <c r="B101" s="368"/>
      <c r="C101" s="118">
        <v>90</v>
      </c>
      <c r="D101" s="119" t="s">
        <v>408</v>
      </c>
      <c r="E101" s="117"/>
    </row>
    <row r="102" spans="2:5" s="48" customFormat="1" x14ac:dyDescent="0.25">
      <c r="B102" s="366">
        <v>11</v>
      </c>
      <c r="C102" s="378" t="s">
        <v>409</v>
      </c>
      <c r="D102" s="378"/>
      <c r="E102" s="117"/>
    </row>
    <row r="103" spans="2:5" s="48" customFormat="1" x14ac:dyDescent="0.25">
      <c r="B103" s="367"/>
      <c r="C103" s="120">
        <v>91</v>
      </c>
      <c r="D103" s="121" t="s">
        <v>410</v>
      </c>
      <c r="E103" s="117"/>
    </row>
    <row r="104" spans="2:5" s="48" customFormat="1" ht="24" x14ac:dyDescent="0.25">
      <c r="B104" s="367"/>
      <c r="C104" s="120">
        <v>92</v>
      </c>
      <c r="D104" s="121" t="s">
        <v>411</v>
      </c>
      <c r="E104" s="117"/>
    </row>
    <row r="105" spans="2:5" s="48" customFormat="1" x14ac:dyDescent="0.25">
      <c r="B105" s="367"/>
      <c r="C105" s="118">
        <v>93</v>
      </c>
      <c r="D105" s="119" t="s">
        <v>412</v>
      </c>
      <c r="E105" s="117"/>
    </row>
    <row r="106" spans="2:5" s="48" customFormat="1" x14ac:dyDescent="0.25">
      <c r="B106" s="367"/>
      <c r="C106" s="118">
        <v>94</v>
      </c>
      <c r="D106" s="119" t="s">
        <v>413</v>
      </c>
      <c r="E106" s="117"/>
    </row>
    <row r="107" spans="2:5" s="48" customFormat="1" ht="24" x14ac:dyDescent="0.25">
      <c r="B107" s="367"/>
      <c r="C107" s="118">
        <v>95</v>
      </c>
      <c r="D107" s="119" t="s">
        <v>414</v>
      </c>
      <c r="E107" s="117"/>
    </row>
    <row r="108" spans="2:5" s="48" customFormat="1" x14ac:dyDescent="0.25">
      <c r="B108" s="367"/>
      <c r="C108" s="118">
        <v>96</v>
      </c>
      <c r="D108" s="119" t="s">
        <v>415</v>
      </c>
      <c r="E108" s="117"/>
    </row>
    <row r="109" spans="2:5" s="48" customFormat="1" x14ac:dyDescent="0.25">
      <c r="B109" s="367"/>
      <c r="C109" s="118">
        <v>97</v>
      </c>
      <c r="D109" s="119" t="s">
        <v>416</v>
      </c>
      <c r="E109" s="117"/>
    </row>
    <row r="110" spans="2:5" s="48" customFormat="1" x14ac:dyDescent="0.25">
      <c r="B110" s="367"/>
      <c r="C110" s="118">
        <v>98</v>
      </c>
      <c r="D110" s="119" t="s">
        <v>417</v>
      </c>
      <c r="E110" s="117"/>
    </row>
    <row r="111" spans="2:5" s="48" customFormat="1" ht="36" x14ac:dyDescent="0.25">
      <c r="B111" s="367"/>
      <c r="C111" s="118">
        <v>99</v>
      </c>
      <c r="D111" s="119" t="s">
        <v>418</v>
      </c>
      <c r="E111" s="117"/>
    </row>
    <row r="112" spans="2:5" s="48" customFormat="1" x14ac:dyDescent="0.25">
      <c r="B112" s="368"/>
      <c r="C112" s="118">
        <v>100</v>
      </c>
      <c r="D112" s="119" t="s">
        <v>419</v>
      </c>
      <c r="E112" s="117"/>
    </row>
    <row r="113" spans="2:5" s="48" customFormat="1" x14ac:dyDescent="0.25">
      <c r="B113" s="366">
        <v>12</v>
      </c>
      <c r="C113" s="378" t="s">
        <v>420</v>
      </c>
      <c r="D113" s="378"/>
      <c r="E113" s="117"/>
    </row>
    <row r="114" spans="2:5" s="48" customFormat="1" ht="24" x14ac:dyDescent="0.25">
      <c r="B114" s="367"/>
      <c r="C114" s="118">
        <v>101</v>
      </c>
      <c r="D114" s="119" t="s">
        <v>421</v>
      </c>
      <c r="E114" s="117"/>
    </row>
    <row r="115" spans="2:5" s="48" customFormat="1" x14ac:dyDescent="0.25">
      <c r="B115" s="367"/>
      <c r="C115" s="118">
        <v>102</v>
      </c>
      <c r="D115" s="119" t="s">
        <v>422</v>
      </c>
      <c r="E115" s="117"/>
    </row>
    <row r="116" spans="2:5" s="48" customFormat="1" ht="24" x14ac:dyDescent="0.25">
      <c r="B116" s="367"/>
      <c r="C116" s="118">
        <v>103</v>
      </c>
      <c r="D116" s="119" t="s">
        <v>423</v>
      </c>
      <c r="E116" s="117"/>
    </row>
    <row r="117" spans="2:5" s="48" customFormat="1" ht="24" x14ac:dyDescent="0.25">
      <c r="B117" s="367"/>
      <c r="C117" s="118">
        <v>104</v>
      </c>
      <c r="D117" s="119" t="s">
        <v>424</v>
      </c>
      <c r="E117" s="117"/>
    </row>
    <row r="118" spans="2:5" s="48" customFormat="1" x14ac:dyDescent="0.25">
      <c r="B118" s="367"/>
      <c r="C118" s="118">
        <v>105</v>
      </c>
      <c r="D118" s="119" t="s">
        <v>425</v>
      </c>
      <c r="E118" s="117"/>
    </row>
    <row r="119" spans="2:5" s="48" customFormat="1" x14ac:dyDescent="0.25">
      <c r="B119" s="367"/>
      <c r="C119" s="118">
        <v>106</v>
      </c>
      <c r="D119" s="119" t="s">
        <v>426</v>
      </c>
      <c r="E119" s="117"/>
    </row>
    <row r="120" spans="2:5" s="48" customFormat="1" x14ac:dyDescent="0.25">
      <c r="B120" s="367"/>
      <c r="C120" s="118">
        <v>107</v>
      </c>
      <c r="D120" s="119" t="s">
        <v>427</v>
      </c>
      <c r="E120" s="117"/>
    </row>
    <row r="121" spans="2:5" s="48" customFormat="1" x14ac:dyDescent="0.25">
      <c r="B121" s="367"/>
      <c r="C121" s="118">
        <v>108</v>
      </c>
      <c r="D121" s="119" t="s">
        <v>428</v>
      </c>
      <c r="E121" s="117"/>
    </row>
    <row r="122" spans="2:5" s="48" customFormat="1" x14ac:dyDescent="0.25">
      <c r="B122" s="367"/>
      <c r="C122" s="118">
        <v>109</v>
      </c>
      <c r="D122" s="119" t="s">
        <v>429</v>
      </c>
      <c r="E122" s="117"/>
    </row>
    <row r="123" spans="2:5" s="48" customFormat="1" x14ac:dyDescent="0.25">
      <c r="B123" s="367"/>
      <c r="C123" s="118">
        <v>110</v>
      </c>
      <c r="D123" s="119" t="s">
        <v>430</v>
      </c>
      <c r="E123" s="117"/>
    </row>
    <row r="124" spans="2:5" s="48" customFormat="1" ht="36" x14ac:dyDescent="0.25">
      <c r="B124" s="368"/>
      <c r="C124" s="118">
        <v>111</v>
      </c>
      <c r="D124" s="119" t="s">
        <v>431</v>
      </c>
      <c r="E124" s="117"/>
    </row>
    <row r="125" spans="2:5" s="48" customFormat="1" x14ac:dyDescent="0.25">
      <c r="B125" s="366">
        <v>13</v>
      </c>
      <c r="C125" s="378" t="s">
        <v>432</v>
      </c>
      <c r="D125" s="378"/>
      <c r="E125" s="117"/>
    </row>
    <row r="126" spans="2:5" s="48" customFormat="1" x14ac:dyDescent="0.25">
      <c r="B126" s="367"/>
      <c r="C126" s="118">
        <v>112</v>
      </c>
      <c r="D126" s="119" t="s">
        <v>433</v>
      </c>
      <c r="E126" s="117"/>
    </row>
    <row r="127" spans="2:5" s="48" customFormat="1" x14ac:dyDescent="0.25">
      <c r="B127" s="367"/>
      <c r="C127" s="118">
        <v>113</v>
      </c>
      <c r="D127" s="119" t="s">
        <v>434</v>
      </c>
      <c r="E127" s="117"/>
    </row>
    <row r="128" spans="2:5" s="48" customFormat="1" x14ac:dyDescent="0.25">
      <c r="B128" s="367"/>
      <c r="C128" s="118">
        <v>114</v>
      </c>
      <c r="D128" s="119" t="s">
        <v>435</v>
      </c>
      <c r="E128" s="117"/>
    </row>
    <row r="129" spans="2:5" s="48" customFormat="1" ht="36" x14ac:dyDescent="0.25">
      <c r="B129" s="367"/>
      <c r="C129" s="118">
        <v>115</v>
      </c>
      <c r="D129" s="119" t="s">
        <v>436</v>
      </c>
      <c r="E129" s="117"/>
    </row>
    <row r="130" spans="2:5" s="48" customFormat="1" ht="24" x14ac:dyDescent="0.25">
      <c r="B130" s="368"/>
      <c r="C130" s="118">
        <v>116</v>
      </c>
      <c r="D130" s="119" t="s">
        <v>437</v>
      </c>
      <c r="E130" s="117"/>
    </row>
    <row r="131" spans="2:5" s="48" customFormat="1" x14ac:dyDescent="0.25">
      <c r="B131" s="366">
        <v>14</v>
      </c>
      <c r="C131" s="378" t="s">
        <v>438</v>
      </c>
      <c r="D131" s="378"/>
      <c r="E131" s="117"/>
    </row>
    <row r="132" spans="2:5" s="48" customFormat="1" x14ac:dyDescent="0.25">
      <c r="B132" s="367"/>
      <c r="C132" s="118">
        <v>117</v>
      </c>
      <c r="D132" s="119" t="s">
        <v>439</v>
      </c>
      <c r="E132" s="117"/>
    </row>
    <row r="133" spans="2:5" s="48" customFormat="1" ht="24" x14ac:dyDescent="0.25">
      <c r="B133" s="367"/>
      <c r="C133" s="118">
        <v>118</v>
      </c>
      <c r="D133" s="119" t="s">
        <v>440</v>
      </c>
      <c r="E133" s="117"/>
    </row>
    <row r="134" spans="2:5" s="48" customFormat="1" x14ac:dyDescent="0.25">
      <c r="B134" s="367"/>
      <c r="C134" s="118">
        <v>119</v>
      </c>
      <c r="D134" s="119" t="s">
        <v>441</v>
      </c>
      <c r="E134" s="117"/>
    </row>
    <row r="135" spans="2:5" s="48" customFormat="1" ht="24" x14ac:dyDescent="0.25">
      <c r="B135" s="367"/>
      <c r="C135" s="118">
        <v>120</v>
      </c>
      <c r="D135" s="119" t="s">
        <v>442</v>
      </c>
      <c r="E135" s="117"/>
    </row>
    <row r="136" spans="2:5" s="48" customFormat="1" x14ac:dyDescent="0.25">
      <c r="B136" s="367"/>
      <c r="C136" s="118">
        <v>121</v>
      </c>
      <c r="D136" s="119" t="s">
        <v>443</v>
      </c>
      <c r="E136" s="117"/>
    </row>
    <row r="137" spans="2:5" s="48" customFormat="1" ht="36" x14ac:dyDescent="0.25">
      <c r="B137" s="367"/>
      <c r="C137" s="118">
        <v>122</v>
      </c>
      <c r="D137" s="119" t="s">
        <v>444</v>
      </c>
      <c r="E137" s="117"/>
    </row>
    <row r="138" spans="2:5" s="48" customFormat="1" ht="24" x14ac:dyDescent="0.25">
      <c r="B138" s="367"/>
      <c r="C138" s="118">
        <v>123</v>
      </c>
      <c r="D138" s="119" t="s">
        <v>445</v>
      </c>
      <c r="E138" s="117"/>
    </row>
    <row r="139" spans="2:5" s="48" customFormat="1" ht="36" x14ac:dyDescent="0.25">
      <c r="B139" s="367"/>
      <c r="C139" s="118">
        <v>124</v>
      </c>
      <c r="D139" s="119" t="s">
        <v>446</v>
      </c>
      <c r="E139" s="117"/>
    </row>
    <row r="140" spans="2:5" s="48" customFormat="1" x14ac:dyDescent="0.25">
      <c r="B140" s="367"/>
      <c r="C140" s="118">
        <v>125</v>
      </c>
      <c r="D140" s="119" t="s">
        <v>447</v>
      </c>
      <c r="E140" s="117"/>
    </row>
    <row r="141" spans="2:5" s="48" customFormat="1" ht="24" x14ac:dyDescent="0.25">
      <c r="B141" s="368"/>
      <c r="C141" s="118">
        <v>126</v>
      </c>
      <c r="D141" s="119" t="s">
        <v>448</v>
      </c>
      <c r="E141" s="117"/>
    </row>
    <row r="142" spans="2:5" s="48" customFormat="1" x14ac:dyDescent="0.25">
      <c r="B142" s="366">
        <v>15</v>
      </c>
      <c r="C142" s="378" t="s">
        <v>449</v>
      </c>
      <c r="D142" s="378"/>
      <c r="E142" s="117"/>
    </row>
    <row r="143" spans="2:5" s="48" customFormat="1" ht="24" x14ac:dyDescent="0.25">
      <c r="B143" s="367"/>
      <c r="C143" s="118">
        <v>127</v>
      </c>
      <c r="D143" s="119" t="s">
        <v>450</v>
      </c>
      <c r="E143" s="117"/>
    </row>
    <row r="144" spans="2:5" s="48" customFormat="1" x14ac:dyDescent="0.25">
      <c r="B144" s="367"/>
      <c r="C144" s="118">
        <v>128</v>
      </c>
      <c r="D144" s="119" t="s">
        <v>451</v>
      </c>
      <c r="E144" s="117"/>
    </row>
    <row r="145" spans="2:5" s="48" customFormat="1" x14ac:dyDescent="0.25">
      <c r="B145" s="367"/>
      <c r="C145" s="118">
        <v>129</v>
      </c>
      <c r="D145" s="119" t="s">
        <v>452</v>
      </c>
      <c r="E145" s="117"/>
    </row>
    <row r="146" spans="2:5" s="48" customFormat="1" x14ac:dyDescent="0.25">
      <c r="B146" s="367"/>
      <c r="C146" s="118">
        <v>130</v>
      </c>
      <c r="D146" s="119" t="s">
        <v>453</v>
      </c>
      <c r="E146" s="117"/>
    </row>
    <row r="147" spans="2:5" s="48" customFormat="1" x14ac:dyDescent="0.25">
      <c r="B147" s="367"/>
      <c r="C147" s="118">
        <v>131</v>
      </c>
      <c r="D147" s="119" t="s">
        <v>454</v>
      </c>
      <c r="E147" s="117"/>
    </row>
    <row r="148" spans="2:5" s="48" customFormat="1" x14ac:dyDescent="0.25">
      <c r="B148" s="367"/>
      <c r="C148" s="118">
        <v>132</v>
      </c>
      <c r="D148" s="119" t="s">
        <v>455</v>
      </c>
      <c r="E148" s="117"/>
    </row>
    <row r="149" spans="2:5" s="48" customFormat="1" x14ac:dyDescent="0.25">
      <c r="B149" s="367"/>
      <c r="C149" s="118">
        <v>133</v>
      </c>
      <c r="D149" s="119" t="s">
        <v>456</v>
      </c>
      <c r="E149" s="117"/>
    </row>
    <row r="150" spans="2:5" s="48" customFormat="1" x14ac:dyDescent="0.25">
      <c r="B150" s="367"/>
      <c r="C150" s="118">
        <v>134</v>
      </c>
      <c r="D150" s="119" t="s">
        <v>457</v>
      </c>
      <c r="E150" s="117"/>
    </row>
    <row r="151" spans="2:5" s="48" customFormat="1" x14ac:dyDescent="0.25">
      <c r="B151" s="367"/>
      <c r="C151" s="118">
        <v>135</v>
      </c>
      <c r="D151" s="119" t="s">
        <v>458</v>
      </c>
      <c r="E151" s="117"/>
    </row>
    <row r="152" spans="2:5" s="48" customFormat="1" x14ac:dyDescent="0.25">
      <c r="B152" s="367"/>
      <c r="C152" s="118">
        <v>136</v>
      </c>
      <c r="D152" s="119" t="s">
        <v>459</v>
      </c>
      <c r="E152" s="117"/>
    </row>
    <row r="153" spans="2:5" s="48" customFormat="1" ht="24" x14ac:dyDescent="0.25">
      <c r="B153" s="367"/>
      <c r="C153" s="118">
        <v>137</v>
      </c>
      <c r="D153" s="119" t="s">
        <v>460</v>
      </c>
      <c r="E153" s="117"/>
    </row>
    <row r="154" spans="2:5" s="48" customFormat="1" x14ac:dyDescent="0.25">
      <c r="B154" s="368"/>
      <c r="C154" s="118">
        <v>138</v>
      </c>
      <c r="D154" s="119" t="s">
        <v>461</v>
      </c>
      <c r="E154" s="117"/>
    </row>
    <row r="155" spans="2:5" s="48" customFormat="1" x14ac:dyDescent="0.25">
      <c r="B155" s="366">
        <v>16</v>
      </c>
      <c r="C155" s="378" t="s">
        <v>462</v>
      </c>
      <c r="D155" s="378"/>
      <c r="E155" s="117"/>
    </row>
    <row r="156" spans="2:5" s="48" customFormat="1" x14ac:dyDescent="0.25">
      <c r="B156" s="367"/>
      <c r="C156" s="118">
        <v>139</v>
      </c>
      <c r="D156" s="122" t="s">
        <v>463</v>
      </c>
      <c r="E156" s="117"/>
    </row>
    <row r="157" spans="2:5" s="48" customFormat="1" x14ac:dyDescent="0.25">
      <c r="B157" s="367"/>
      <c r="C157" s="118">
        <v>140</v>
      </c>
      <c r="D157" s="119" t="s">
        <v>464</v>
      </c>
      <c r="E157" s="117"/>
    </row>
    <row r="158" spans="2:5" s="48" customFormat="1" x14ac:dyDescent="0.25">
      <c r="B158" s="367"/>
      <c r="C158" s="118">
        <v>141</v>
      </c>
      <c r="D158" s="119" t="s">
        <v>465</v>
      </c>
      <c r="E158" s="117"/>
    </row>
    <row r="159" spans="2:5" s="48" customFormat="1" x14ac:dyDescent="0.25">
      <c r="B159" s="367"/>
      <c r="C159" s="118">
        <v>142</v>
      </c>
      <c r="D159" s="119" t="s">
        <v>466</v>
      </c>
      <c r="E159" s="117"/>
    </row>
    <row r="160" spans="2:5" s="48" customFormat="1" x14ac:dyDescent="0.25">
      <c r="B160" s="367"/>
      <c r="C160" s="120">
        <v>143</v>
      </c>
      <c r="D160" s="121" t="s">
        <v>467</v>
      </c>
      <c r="E160" s="117"/>
    </row>
    <row r="161" spans="2:5" s="48" customFormat="1" x14ac:dyDescent="0.25">
      <c r="B161" s="367"/>
      <c r="C161" s="120">
        <v>144</v>
      </c>
      <c r="D161" s="121" t="s">
        <v>468</v>
      </c>
      <c r="E161" s="117"/>
    </row>
    <row r="162" spans="2:5" s="48" customFormat="1" x14ac:dyDescent="0.25">
      <c r="B162" s="367"/>
      <c r="C162" s="120">
        <v>145</v>
      </c>
      <c r="D162" s="121" t="s">
        <v>469</v>
      </c>
      <c r="E162" s="117"/>
    </row>
    <row r="163" spans="2:5" s="48" customFormat="1" x14ac:dyDescent="0.25">
      <c r="B163" s="367"/>
      <c r="C163" s="118">
        <v>146</v>
      </c>
      <c r="D163" s="119" t="s">
        <v>470</v>
      </c>
      <c r="E163" s="117"/>
    </row>
    <row r="164" spans="2:5" s="48" customFormat="1" x14ac:dyDescent="0.25">
      <c r="B164" s="367"/>
      <c r="C164" s="118">
        <v>147</v>
      </c>
      <c r="D164" s="119" t="s">
        <v>471</v>
      </c>
      <c r="E164" s="117"/>
    </row>
    <row r="165" spans="2:5" s="48" customFormat="1" x14ac:dyDescent="0.25">
      <c r="B165" s="367"/>
      <c r="C165" s="120">
        <v>148</v>
      </c>
      <c r="D165" s="121" t="s">
        <v>472</v>
      </c>
      <c r="E165" s="117"/>
    </row>
    <row r="166" spans="2:5" s="48" customFormat="1" ht="24" x14ac:dyDescent="0.25">
      <c r="B166" s="367"/>
      <c r="C166" s="118">
        <v>149</v>
      </c>
      <c r="D166" s="119" t="s">
        <v>473</v>
      </c>
      <c r="E166" s="117"/>
    </row>
    <row r="167" spans="2:5" s="48" customFormat="1" x14ac:dyDescent="0.25">
      <c r="B167" s="368"/>
      <c r="C167" s="118">
        <v>150</v>
      </c>
      <c r="D167" s="119" t="s">
        <v>474</v>
      </c>
      <c r="E167" s="117"/>
    </row>
    <row r="168" spans="2:5" s="48" customFormat="1" x14ac:dyDescent="0.25">
      <c r="B168" s="364">
        <v>17</v>
      </c>
      <c r="C168" s="374" t="s">
        <v>475</v>
      </c>
      <c r="D168" s="375"/>
      <c r="E168" s="117"/>
    </row>
    <row r="169" spans="2:5" s="48" customFormat="1" x14ac:dyDescent="0.25">
      <c r="B169" s="364"/>
      <c r="C169" s="118">
        <v>151</v>
      </c>
      <c r="D169" s="119" t="s">
        <v>476</v>
      </c>
      <c r="E169" s="117"/>
    </row>
    <row r="170" spans="2:5" s="48" customFormat="1" ht="36" x14ac:dyDescent="0.25">
      <c r="B170" s="364"/>
      <c r="C170" s="118">
        <v>152</v>
      </c>
      <c r="D170" s="119" t="s">
        <v>477</v>
      </c>
      <c r="E170" s="117"/>
    </row>
    <row r="171" spans="2:5" s="48" customFormat="1" x14ac:dyDescent="0.25">
      <c r="B171" s="364"/>
      <c r="C171" s="118">
        <v>153</v>
      </c>
      <c r="D171" s="119" t="s">
        <v>478</v>
      </c>
      <c r="E171" s="117"/>
    </row>
    <row r="172" spans="2:5" s="48" customFormat="1" ht="24" x14ac:dyDescent="0.25">
      <c r="B172" s="364"/>
      <c r="C172" s="118">
        <v>154</v>
      </c>
      <c r="D172" s="119" t="s">
        <v>479</v>
      </c>
      <c r="E172" s="117"/>
    </row>
    <row r="173" spans="2:5" s="48" customFormat="1" x14ac:dyDescent="0.25">
      <c r="B173" s="364"/>
      <c r="C173" s="118">
        <v>155</v>
      </c>
      <c r="D173" s="119" t="s">
        <v>480</v>
      </c>
      <c r="E173" s="117"/>
    </row>
    <row r="174" spans="2:5" s="48" customFormat="1" ht="24" x14ac:dyDescent="0.25">
      <c r="B174" s="364"/>
      <c r="C174" s="118">
        <v>156</v>
      </c>
      <c r="D174" s="119" t="s">
        <v>481</v>
      </c>
      <c r="E174" s="117"/>
    </row>
    <row r="175" spans="2:5" s="48" customFormat="1" ht="24" x14ac:dyDescent="0.25">
      <c r="B175" s="364"/>
      <c r="C175" s="118">
        <v>157</v>
      </c>
      <c r="D175" s="119" t="s">
        <v>482</v>
      </c>
      <c r="E175" s="117"/>
    </row>
    <row r="176" spans="2:5" s="48" customFormat="1" ht="24" x14ac:dyDescent="0.25">
      <c r="B176" s="364"/>
      <c r="C176" s="118">
        <v>158</v>
      </c>
      <c r="D176" s="119" t="s">
        <v>483</v>
      </c>
      <c r="E176" s="117"/>
    </row>
    <row r="177" spans="1:5" s="48" customFormat="1" ht="24" x14ac:dyDescent="0.25">
      <c r="B177" s="364"/>
      <c r="C177" s="118">
        <v>159</v>
      </c>
      <c r="D177" s="119" t="s">
        <v>484</v>
      </c>
      <c r="E177" s="117"/>
    </row>
    <row r="178" spans="1:5" s="48" customFormat="1" ht="24" x14ac:dyDescent="0.25">
      <c r="B178" s="364"/>
      <c r="C178" s="118">
        <v>160</v>
      </c>
      <c r="D178" s="119" t="s">
        <v>485</v>
      </c>
      <c r="E178" s="117"/>
    </row>
    <row r="179" spans="1:5" s="48" customFormat="1" x14ac:dyDescent="0.25">
      <c r="B179" s="364"/>
      <c r="C179" s="118">
        <v>161</v>
      </c>
      <c r="D179" s="119" t="s">
        <v>486</v>
      </c>
      <c r="E179" s="117"/>
    </row>
    <row r="180" spans="1:5" s="48" customFormat="1" ht="24" x14ac:dyDescent="0.25">
      <c r="B180" s="364"/>
      <c r="C180" s="118">
        <v>162</v>
      </c>
      <c r="D180" s="119" t="s">
        <v>487</v>
      </c>
      <c r="E180" s="117"/>
    </row>
    <row r="181" spans="1:5" s="48" customFormat="1" x14ac:dyDescent="0.25">
      <c r="B181" s="364"/>
      <c r="C181" s="118">
        <v>163</v>
      </c>
      <c r="D181" s="119" t="s">
        <v>488</v>
      </c>
      <c r="E181" s="117"/>
    </row>
    <row r="182" spans="1:5" s="48" customFormat="1" x14ac:dyDescent="0.25">
      <c r="B182" s="364"/>
      <c r="C182" s="118">
        <v>164</v>
      </c>
      <c r="D182" s="119" t="s">
        <v>489</v>
      </c>
      <c r="E182" s="117"/>
    </row>
    <row r="183" spans="1:5" s="48" customFormat="1" x14ac:dyDescent="0.25">
      <c r="B183" s="364"/>
      <c r="C183" s="118">
        <v>165</v>
      </c>
      <c r="D183" s="119" t="s">
        <v>490</v>
      </c>
      <c r="E183" s="117"/>
    </row>
    <row r="184" spans="1:5" s="48" customFormat="1" ht="24" x14ac:dyDescent="0.25">
      <c r="B184" s="364"/>
      <c r="C184" s="118">
        <v>166</v>
      </c>
      <c r="D184" s="119" t="s">
        <v>491</v>
      </c>
      <c r="E184" s="117"/>
    </row>
    <row r="185" spans="1:5" s="48" customFormat="1" x14ac:dyDescent="0.25">
      <c r="B185" s="364"/>
      <c r="C185" s="118">
        <v>167</v>
      </c>
      <c r="D185" s="119" t="s">
        <v>492</v>
      </c>
      <c r="E185" s="117"/>
    </row>
    <row r="186" spans="1:5" s="48" customFormat="1" ht="36" x14ac:dyDescent="0.25">
      <c r="B186" s="364"/>
      <c r="C186" s="118">
        <v>168</v>
      </c>
      <c r="D186" s="119" t="s">
        <v>493</v>
      </c>
      <c r="E186" s="117"/>
    </row>
    <row r="187" spans="1:5" s="48" customFormat="1" ht="24" x14ac:dyDescent="0.25">
      <c r="B187" s="364"/>
      <c r="C187" s="118">
        <v>169</v>
      </c>
      <c r="D187" s="119" t="s">
        <v>494</v>
      </c>
      <c r="E187" s="117"/>
    </row>
    <row r="188" spans="1:5" s="48" customFormat="1" x14ac:dyDescent="0.25">
      <c r="A188" s="123"/>
      <c r="B188" s="123"/>
      <c r="C188" s="124"/>
      <c r="D188" s="125"/>
      <c r="E188" s="117"/>
    </row>
    <row r="189" spans="1:5" s="48" customFormat="1" x14ac:dyDescent="0.25">
      <c r="A189" s="123"/>
      <c r="B189" s="123"/>
      <c r="C189" s="124"/>
      <c r="D189" s="125"/>
      <c r="E189" s="117"/>
    </row>
    <row r="190" spans="1:5" s="48" customFormat="1" x14ac:dyDescent="0.25">
      <c r="A190" s="123"/>
      <c r="B190" s="123"/>
      <c r="C190" s="124"/>
      <c r="D190" s="125"/>
      <c r="E190" s="117"/>
    </row>
    <row r="191" spans="1:5" s="48" customFormat="1" x14ac:dyDescent="0.25">
      <c r="A191" s="123"/>
      <c r="B191" s="123"/>
      <c r="C191" s="124"/>
      <c r="D191" s="125"/>
      <c r="E191" s="117"/>
    </row>
    <row r="192" spans="1:5" s="48" customFormat="1" x14ac:dyDescent="0.25">
      <c r="A192" s="123"/>
      <c r="B192" s="123"/>
      <c r="C192" s="124"/>
      <c r="D192" s="125"/>
      <c r="E192" s="117"/>
    </row>
    <row r="193" spans="1:5" s="48" customFormat="1" x14ac:dyDescent="0.25">
      <c r="A193" s="123"/>
      <c r="B193" s="123"/>
      <c r="C193" s="124"/>
      <c r="D193" s="125"/>
      <c r="E193" s="117"/>
    </row>
    <row r="194" spans="1:5" s="48" customFormat="1" x14ac:dyDescent="0.25">
      <c r="A194" s="123"/>
      <c r="B194" s="123"/>
      <c r="C194" s="124"/>
      <c r="D194" s="125"/>
      <c r="E194" s="117"/>
    </row>
    <row r="195" spans="1:5" s="48" customFormat="1" x14ac:dyDescent="0.25">
      <c r="A195" s="123"/>
      <c r="B195" s="123"/>
      <c r="C195" s="124"/>
      <c r="D195" s="125"/>
      <c r="E195" s="117"/>
    </row>
    <row r="196" spans="1:5" s="48" customFormat="1" x14ac:dyDescent="0.25">
      <c r="A196" s="123"/>
      <c r="B196" s="123"/>
      <c r="C196" s="124"/>
      <c r="D196" s="125"/>
      <c r="E196" s="117"/>
    </row>
    <row r="197" spans="1:5" s="48" customFormat="1" x14ac:dyDescent="0.25">
      <c r="A197" s="123"/>
      <c r="B197" s="123"/>
      <c r="C197" s="124"/>
      <c r="D197" s="125"/>
      <c r="E197" s="117"/>
    </row>
    <row r="198" spans="1:5" s="48" customFormat="1" x14ac:dyDescent="0.25">
      <c r="A198" s="123"/>
      <c r="B198" s="123"/>
      <c r="C198" s="124"/>
      <c r="D198" s="125"/>
      <c r="E198" s="117"/>
    </row>
    <row r="199" spans="1:5" s="48" customFormat="1" x14ac:dyDescent="0.25">
      <c r="A199" s="123"/>
      <c r="B199" s="123"/>
      <c r="C199" s="124"/>
      <c r="D199" s="125"/>
      <c r="E199" s="117"/>
    </row>
    <row r="200" spans="1:5" s="48" customFormat="1" x14ac:dyDescent="0.25">
      <c r="A200" s="123"/>
      <c r="B200" s="123"/>
      <c r="C200" s="124"/>
      <c r="D200" s="125"/>
      <c r="E200" s="117"/>
    </row>
    <row r="201" spans="1:5" s="48" customFormat="1" x14ac:dyDescent="0.25">
      <c r="A201" s="123"/>
      <c r="B201" s="123"/>
      <c r="C201" s="124"/>
      <c r="D201" s="125"/>
      <c r="E201" s="117"/>
    </row>
    <row r="202" spans="1:5" s="48" customFormat="1" x14ac:dyDescent="0.25">
      <c r="A202" s="123"/>
      <c r="B202" s="123"/>
      <c r="C202" s="124"/>
      <c r="D202" s="125"/>
      <c r="E202" s="117"/>
    </row>
    <row r="203" spans="1:5" s="48" customFormat="1" x14ac:dyDescent="0.25">
      <c r="A203" s="123"/>
      <c r="B203" s="123"/>
      <c r="C203" s="124"/>
      <c r="D203" s="125"/>
      <c r="E203" s="117"/>
    </row>
    <row r="204" spans="1:5" s="48" customFormat="1" x14ac:dyDescent="0.25">
      <c r="A204" s="123"/>
      <c r="B204" s="123"/>
      <c r="C204" s="124"/>
      <c r="D204" s="125"/>
      <c r="E204" s="117"/>
    </row>
    <row r="205" spans="1:5" s="48" customFormat="1" x14ac:dyDescent="0.25">
      <c r="A205" s="123"/>
      <c r="B205" s="123"/>
      <c r="C205" s="124"/>
      <c r="D205" s="125"/>
      <c r="E205" s="117"/>
    </row>
    <row r="206" spans="1:5" s="48" customFormat="1" x14ac:dyDescent="0.25">
      <c r="A206" s="123"/>
      <c r="B206" s="123"/>
      <c r="C206" s="124"/>
      <c r="D206" s="125"/>
      <c r="E206" s="117"/>
    </row>
    <row r="207" spans="1:5" s="48" customFormat="1" x14ac:dyDescent="0.25">
      <c r="A207" s="123"/>
      <c r="B207" s="123"/>
      <c r="C207" s="124"/>
      <c r="D207" s="125"/>
      <c r="E207" s="117"/>
    </row>
    <row r="208" spans="1:5" s="48" customFormat="1" x14ac:dyDescent="0.25">
      <c r="A208" s="123"/>
      <c r="B208" s="123"/>
      <c r="C208" s="124"/>
      <c r="D208" s="125"/>
      <c r="E208" s="117"/>
    </row>
    <row r="209" spans="1:5" s="48" customFormat="1" x14ac:dyDescent="0.25">
      <c r="A209" s="123"/>
      <c r="B209" s="123"/>
      <c r="C209" s="124"/>
      <c r="D209" s="125"/>
      <c r="E209" s="117"/>
    </row>
    <row r="210" spans="1:5" s="48" customFormat="1" x14ac:dyDescent="0.25">
      <c r="A210" s="123"/>
      <c r="B210" s="123"/>
      <c r="C210" s="124"/>
      <c r="D210" s="125"/>
      <c r="E210" s="117"/>
    </row>
    <row r="211" spans="1:5" s="48" customFormat="1" x14ac:dyDescent="0.25">
      <c r="A211" s="123"/>
      <c r="B211" s="123"/>
      <c r="C211" s="124"/>
      <c r="D211" s="125"/>
      <c r="E211" s="117"/>
    </row>
    <row r="212" spans="1:5" s="48" customFormat="1" x14ac:dyDescent="0.25">
      <c r="A212" s="123"/>
      <c r="B212" s="123"/>
      <c r="C212" s="124"/>
      <c r="D212" s="125"/>
      <c r="E212" s="117"/>
    </row>
    <row r="213" spans="1:5" s="48" customFormat="1" x14ac:dyDescent="0.25">
      <c r="A213" s="123"/>
      <c r="B213" s="123"/>
      <c r="C213" s="124"/>
      <c r="D213" s="125"/>
      <c r="E213" s="117"/>
    </row>
    <row r="214" spans="1:5" s="48" customFormat="1" x14ac:dyDescent="0.25">
      <c r="A214" s="123"/>
      <c r="B214" s="123"/>
      <c r="C214" s="124"/>
      <c r="D214" s="125"/>
      <c r="E214" s="117"/>
    </row>
    <row r="215" spans="1:5" s="48" customFormat="1" x14ac:dyDescent="0.25">
      <c r="A215" s="123"/>
      <c r="B215" s="123"/>
      <c r="C215" s="124"/>
      <c r="D215" s="125"/>
      <c r="E215" s="117"/>
    </row>
    <row r="216" spans="1:5" s="48" customFormat="1" x14ac:dyDescent="0.25">
      <c r="A216" s="123"/>
      <c r="B216" s="123"/>
      <c r="C216" s="124"/>
      <c r="D216" s="125"/>
      <c r="E216" s="117"/>
    </row>
    <row r="217" spans="1:5" s="48" customFormat="1" x14ac:dyDescent="0.25">
      <c r="A217" s="123"/>
      <c r="B217" s="123"/>
      <c r="C217" s="124"/>
      <c r="D217" s="125"/>
      <c r="E217" s="117"/>
    </row>
    <row r="218" spans="1:5" s="48" customFormat="1" x14ac:dyDescent="0.25">
      <c r="A218" s="123"/>
      <c r="B218" s="123"/>
      <c r="C218" s="124"/>
      <c r="D218" s="125"/>
      <c r="E218" s="117"/>
    </row>
    <row r="219" spans="1:5" s="48" customFormat="1" x14ac:dyDescent="0.25">
      <c r="A219" s="123"/>
      <c r="B219" s="123"/>
      <c r="C219" s="124"/>
      <c r="D219" s="125"/>
      <c r="E219" s="117"/>
    </row>
    <row r="220" spans="1:5" s="48" customFormat="1" x14ac:dyDescent="0.25">
      <c r="A220" s="123"/>
      <c r="B220" s="123"/>
      <c r="C220" s="124"/>
      <c r="D220" s="125"/>
      <c r="E220" s="117"/>
    </row>
    <row r="221" spans="1:5" s="48" customFormat="1" x14ac:dyDescent="0.25">
      <c r="A221" s="123"/>
      <c r="B221" s="123"/>
      <c r="C221" s="124"/>
      <c r="D221" s="125"/>
      <c r="E221" s="117"/>
    </row>
    <row r="222" spans="1:5" s="48" customFormat="1" x14ac:dyDescent="0.25">
      <c r="A222" s="123"/>
      <c r="B222" s="123"/>
      <c r="C222" s="124"/>
      <c r="D222" s="125"/>
      <c r="E222" s="117"/>
    </row>
    <row r="223" spans="1:5" s="48" customFormat="1" x14ac:dyDescent="0.25">
      <c r="A223" s="123"/>
      <c r="B223" s="123"/>
      <c r="C223" s="124"/>
      <c r="D223" s="125"/>
      <c r="E223" s="117"/>
    </row>
    <row r="224" spans="1:5" s="48" customFormat="1" x14ac:dyDescent="0.25">
      <c r="A224" s="123"/>
      <c r="B224" s="123"/>
      <c r="C224" s="124"/>
      <c r="D224" s="125"/>
      <c r="E224" s="117"/>
    </row>
    <row r="225" spans="1:5" s="48" customFormat="1" x14ac:dyDescent="0.25">
      <c r="A225" s="123"/>
      <c r="B225" s="123"/>
      <c r="C225" s="124"/>
      <c r="D225" s="125"/>
      <c r="E225" s="117"/>
    </row>
    <row r="226" spans="1:5" s="48" customFormat="1" x14ac:dyDescent="0.25">
      <c r="A226" s="123"/>
      <c r="B226" s="123"/>
      <c r="C226" s="124"/>
      <c r="D226" s="125"/>
      <c r="E226" s="117"/>
    </row>
    <row r="227" spans="1:5" s="48" customFormat="1" x14ac:dyDescent="0.25">
      <c r="A227" s="123"/>
      <c r="B227" s="123"/>
      <c r="C227" s="124"/>
      <c r="D227" s="125"/>
      <c r="E227" s="117"/>
    </row>
    <row r="228" spans="1:5" s="48" customFormat="1" x14ac:dyDescent="0.25">
      <c r="A228" s="123"/>
      <c r="B228" s="123"/>
      <c r="C228" s="124"/>
      <c r="D228" s="125"/>
      <c r="E228" s="117"/>
    </row>
    <row r="229" spans="1:5" s="48" customFormat="1" x14ac:dyDescent="0.25">
      <c r="A229" s="123"/>
      <c r="B229" s="123"/>
      <c r="C229" s="124"/>
      <c r="D229" s="125"/>
      <c r="E229" s="117"/>
    </row>
    <row r="230" spans="1:5" s="48" customFormat="1" x14ac:dyDescent="0.25">
      <c r="A230" s="123"/>
      <c r="B230" s="123"/>
      <c r="C230" s="124"/>
      <c r="D230" s="125"/>
      <c r="E230" s="117"/>
    </row>
    <row r="231" spans="1:5" s="48" customFormat="1" x14ac:dyDescent="0.25">
      <c r="A231" s="123"/>
      <c r="B231" s="123"/>
      <c r="C231" s="124"/>
      <c r="D231" s="125"/>
      <c r="E231" s="117"/>
    </row>
    <row r="232" spans="1:5" s="48" customFormat="1" x14ac:dyDescent="0.25">
      <c r="A232" s="123"/>
      <c r="B232" s="123"/>
      <c r="C232" s="124"/>
      <c r="D232" s="125"/>
      <c r="E232" s="117"/>
    </row>
    <row r="233" spans="1:5" s="48" customFormat="1" x14ac:dyDescent="0.25">
      <c r="A233" s="123"/>
      <c r="B233" s="123"/>
      <c r="C233" s="124"/>
      <c r="D233" s="125"/>
      <c r="E233" s="117"/>
    </row>
    <row r="234" spans="1:5" s="48" customFormat="1" x14ac:dyDescent="0.25">
      <c r="A234" s="123"/>
      <c r="B234" s="123"/>
      <c r="C234" s="124"/>
      <c r="D234" s="125"/>
      <c r="E234" s="117"/>
    </row>
    <row r="235" spans="1:5" s="48" customFormat="1" x14ac:dyDescent="0.25">
      <c r="A235" s="123"/>
      <c r="B235" s="123"/>
      <c r="C235" s="124"/>
      <c r="D235" s="125"/>
      <c r="E235" s="117"/>
    </row>
    <row r="236" spans="1:5" s="48" customFormat="1" x14ac:dyDescent="0.25">
      <c r="A236" s="123"/>
      <c r="B236" s="123"/>
      <c r="C236" s="124"/>
      <c r="D236" s="125"/>
      <c r="E236" s="117"/>
    </row>
    <row r="237" spans="1:5" s="48" customFormat="1" x14ac:dyDescent="0.25">
      <c r="A237" s="123"/>
      <c r="B237" s="123"/>
      <c r="C237" s="124"/>
      <c r="D237" s="125"/>
      <c r="E237" s="117"/>
    </row>
    <row r="238" spans="1:5" s="48" customFormat="1" x14ac:dyDescent="0.25">
      <c r="A238" s="123"/>
      <c r="B238" s="123"/>
      <c r="C238" s="124"/>
      <c r="D238" s="125"/>
      <c r="E238" s="117"/>
    </row>
    <row r="239" spans="1:5" s="48" customFormat="1" x14ac:dyDescent="0.25">
      <c r="A239" s="123"/>
      <c r="B239" s="123"/>
      <c r="C239" s="124"/>
      <c r="D239" s="125"/>
      <c r="E239" s="117"/>
    </row>
    <row r="240" spans="1:5" x14ac:dyDescent="0.25">
      <c r="A240" s="123"/>
      <c r="B240" s="123"/>
    </row>
    <row r="241" spans="1:2" x14ac:dyDescent="0.25">
      <c r="A241" s="123"/>
      <c r="B241" s="123"/>
    </row>
    <row r="242" spans="1:2" x14ac:dyDescent="0.25">
      <c r="A242" s="123"/>
      <c r="B242" s="123"/>
    </row>
    <row r="243" spans="1:2" x14ac:dyDescent="0.25">
      <c r="A243" s="123"/>
      <c r="B243" s="123"/>
    </row>
    <row r="244" spans="1:2" x14ac:dyDescent="0.25">
      <c r="A244" s="123"/>
      <c r="B244" s="123"/>
    </row>
    <row r="245" spans="1:2" x14ac:dyDescent="0.25">
      <c r="A245" s="123"/>
      <c r="B245" s="123"/>
    </row>
    <row r="246" spans="1:2" x14ac:dyDescent="0.25">
      <c r="A246" s="123"/>
      <c r="B246" s="123"/>
    </row>
    <row r="247" spans="1:2" x14ac:dyDescent="0.25">
      <c r="A247" s="123"/>
      <c r="B247" s="123"/>
    </row>
    <row r="248" spans="1:2" x14ac:dyDescent="0.25">
      <c r="A248" s="123"/>
      <c r="B248" s="123"/>
    </row>
    <row r="249" spans="1:2" x14ac:dyDescent="0.25">
      <c r="A249" s="123"/>
      <c r="B249" s="123"/>
    </row>
    <row r="250" spans="1:2" x14ac:dyDescent="0.25">
      <c r="A250" s="123"/>
      <c r="B250" s="123"/>
    </row>
    <row r="251" spans="1:2" x14ac:dyDescent="0.25">
      <c r="A251" s="123"/>
      <c r="B251" s="123"/>
    </row>
    <row r="252" spans="1:2" x14ac:dyDescent="0.25">
      <c r="A252" s="123"/>
      <c r="B252" s="123"/>
    </row>
    <row r="253" spans="1:2" x14ac:dyDescent="0.25">
      <c r="A253" s="123"/>
      <c r="B253" s="123"/>
    </row>
    <row r="254" spans="1:2" x14ac:dyDescent="0.25">
      <c r="A254" s="123"/>
      <c r="B254" s="123"/>
    </row>
    <row r="255" spans="1:2" x14ac:dyDescent="0.25">
      <c r="A255" s="123"/>
      <c r="B255" s="123"/>
    </row>
    <row r="256" spans="1:2" x14ac:dyDescent="0.25">
      <c r="A256" s="123"/>
      <c r="B256" s="123"/>
    </row>
    <row r="257" spans="1:2" x14ac:dyDescent="0.25">
      <c r="A257" s="123"/>
      <c r="B257" s="123"/>
    </row>
    <row r="258" spans="1:2" x14ac:dyDescent="0.25">
      <c r="A258" s="123"/>
      <c r="B258" s="123"/>
    </row>
    <row r="259" spans="1:2" x14ac:dyDescent="0.25">
      <c r="A259" s="123"/>
      <c r="B259" s="123"/>
    </row>
    <row r="260" spans="1:2" x14ac:dyDescent="0.25">
      <c r="A260" s="123"/>
      <c r="B260" s="123"/>
    </row>
    <row r="261" spans="1:2" x14ac:dyDescent="0.25">
      <c r="A261" s="123"/>
      <c r="B261" s="123"/>
    </row>
    <row r="262" spans="1:2" x14ac:dyDescent="0.25">
      <c r="A262" s="123"/>
      <c r="B262" s="123"/>
    </row>
    <row r="263" spans="1:2" x14ac:dyDescent="0.25">
      <c r="A263" s="123"/>
      <c r="B263" s="123"/>
    </row>
    <row r="264" spans="1:2" x14ac:dyDescent="0.25">
      <c r="A264" s="123"/>
      <c r="B264" s="123"/>
    </row>
    <row r="265" spans="1:2" x14ac:dyDescent="0.25">
      <c r="A265" s="123"/>
      <c r="B265" s="123"/>
    </row>
    <row r="266" spans="1:2" x14ac:dyDescent="0.25">
      <c r="A266" s="123"/>
      <c r="B266" s="123"/>
    </row>
    <row r="267" spans="1:2" x14ac:dyDescent="0.25">
      <c r="A267" s="123"/>
      <c r="B267" s="123"/>
    </row>
    <row r="268" spans="1:2" x14ac:dyDescent="0.25">
      <c r="A268" s="123"/>
      <c r="B268" s="123"/>
    </row>
    <row r="269" spans="1:2" x14ac:dyDescent="0.25">
      <c r="A269" s="123"/>
      <c r="B269" s="123"/>
    </row>
    <row r="270" spans="1:2" x14ac:dyDescent="0.25">
      <c r="A270" s="123"/>
      <c r="B270" s="123"/>
    </row>
    <row r="271" spans="1:2" x14ac:dyDescent="0.25">
      <c r="A271" s="123"/>
      <c r="B271" s="123"/>
    </row>
    <row r="272" spans="1:2" x14ac:dyDescent="0.25">
      <c r="A272" s="123"/>
      <c r="B272" s="123"/>
    </row>
    <row r="273" spans="1:2" x14ac:dyDescent="0.25">
      <c r="A273" s="123"/>
      <c r="B273" s="123"/>
    </row>
    <row r="274" spans="1:2" x14ac:dyDescent="0.25">
      <c r="A274" s="123"/>
      <c r="B274" s="123"/>
    </row>
    <row r="275" spans="1:2" x14ac:dyDescent="0.25">
      <c r="A275" s="123"/>
      <c r="B275" s="123"/>
    </row>
    <row r="276" spans="1:2" x14ac:dyDescent="0.25">
      <c r="A276" s="123"/>
      <c r="B276" s="123"/>
    </row>
    <row r="277" spans="1:2" x14ac:dyDescent="0.25">
      <c r="A277" s="123"/>
      <c r="B277" s="123"/>
    </row>
    <row r="278" spans="1:2" x14ac:dyDescent="0.25">
      <c r="A278" s="123"/>
      <c r="B278" s="123"/>
    </row>
    <row r="279" spans="1:2" x14ac:dyDescent="0.25">
      <c r="A279" s="123"/>
      <c r="B279" s="123"/>
    </row>
    <row r="280" spans="1:2" x14ac:dyDescent="0.25">
      <c r="A280" s="123"/>
      <c r="B280" s="123"/>
    </row>
    <row r="281" spans="1:2" x14ac:dyDescent="0.25">
      <c r="A281" s="123"/>
      <c r="B281" s="123"/>
    </row>
    <row r="282" spans="1:2" x14ac:dyDescent="0.25">
      <c r="A282" s="123"/>
      <c r="B282" s="123"/>
    </row>
    <row r="283" spans="1:2" x14ac:dyDescent="0.25">
      <c r="A283" s="123"/>
      <c r="B283" s="123"/>
    </row>
    <row r="284" spans="1:2" x14ac:dyDescent="0.25">
      <c r="A284" s="123"/>
      <c r="B284" s="123"/>
    </row>
    <row r="285" spans="1:2" x14ac:dyDescent="0.25">
      <c r="A285" s="123"/>
      <c r="B285" s="123"/>
    </row>
    <row r="286" spans="1:2" x14ac:dyDescent="0.25">
      <c r="A286" s="123"/>
      <c r="B286" s="123"/>
    </row>
    <row r="287" spans="1:2" x14ac:dyDescent="0.25">
      <c r="A287" s="123"/>
      <c r="B287" s="123"/>
    </row>
    <row r="288" spans="1:2" x14ac:dyDescent="0.25">
      <c r="A288" s="123"/>
      <c r="B288" s="123"/>
    </row>
    <row r="289" spans="1:2" x14ac:dyDescent="0.25">
      <c r="A289" s="123"/>
      <c r="B289" s="123"/>
    </row>
    <row r="290" spans="1:2" x14ac:dyDescent="0.25">
      <c r="A290" s="123"/>
      <c r="B290" s="123"/>
    </row>
    <row r="291" spans="1:2" x14ac:dyDescent="0.25">
      <c r="A291" s="123"/>
      <c r="B291" s="123"/>
    </row>
    <row r="292" spans="1:2" x14ac:dyDescent="0.25">
      <c r="A292" s="123"/>
      <c r="B292" s="123"/>
    </row>
    <row r="293" spans="1:2" x14ac:dyDescent="0.25">
      <c r="A293" s="123"/>
      <c r="B293" s="123"/>
    </row>
    <row r="294" spans="1:2" x14ac:dyDescent="0.25">
      <c r="A294" s="123"/>
      <c r="B294" s="123"/>
    </row>
    <row r="295" spans="1:2" x14ac:dyDescent="0.25">
      <c r="A295" s="123"/>
      <c r="B295" s="123"/>
    </row>
    <row r="296" spans="1:2" x14ac:dyDescent="0.25">
      <c r="A296" s="123"/>
      <c r="B296" s="123"/>
    </row>
    <row r="297" spans="1:2" x14ac:dyDescent="0.25">
      <c r="A297" s="123"/>
      <c r="B297" s="123"/>
    </row>
    <row r="298" spans="1:2" x14ac:dyDescent="0.25">
      <c r="A298" s="123"/>
      <c r="B298" s="123"/>
    </row>
    <row r="299" spans="1:2" x14ac:dyDescent="0.25">
      <c r="A299" s="123"/>
      <c r="B299" s="123"/>
    </row>
    <row r="300" spans="1:2" x14ac:dyDescent="0.25">
      <c r="A300" s="123"/>
      <c r="B300" s="123"/>
    </row>
    <row r="301" spans="1:2" x14ac:dyDescent="0.25">
      <c r="A301" s="123"/>
      <c r="B301" s="123"/>
    </row>
    <row r="302" spans="1:2" x14ac:dyDescent="0.25">
      <c r="A302" s="123"/>
      <c r="B302" s="123"/>
    </row>
    <row r="303" spans="1:2" x14ac:dyDescent="0.25">
      <c r="A303" s="123"/>
      <c r="B303" s="123"/>
    </row>
    <row r="304" spans="1:2" x14ac:dyDescent="0.25">
      <c r="A304" s="123"/>
      <c r="B304" s="123"/>
    </row>
    <row r="305" spans="1:2" x14ac:dyDescent="0.25">
      <c r="A305" s="123"/>
      <c r="B305" s="123"/>
    </row>
    <row r="306" spans="1:2" x14ac:dyDescent="0.25">
      <c r="A306" s="123"/>
      <c r="B306" s="123"/>
    </row>
    <row r="307" spans="1:2" x14ac:dyDescent="0.25">
      <c r="A307" s="123"/>
      <c r="B307" s="123"/>
    </row>
    <row r="308" spans="1:2" x14ac:dyDescent="0.25">
      <c r="A308" s="123"/>
      <c r="B308" s="123"/>
    </row>
    <row r="309" spans="1:2" x14ac:dyDescent="0.25">
      <c r="A309" s="123"/>
      <c r="B309" s="123"/>
    </row>
    <row r="310" spans="1:2" x14ac:dyDescent="0.25">
      <c r="A310" s="123"/>
      <c r="B310" s="123"/>
    </row>
    <row r="311" spans="1:2" x14ac:dyDescent="0.25">
      <c r="A311" s="123"/>
      <c r="B311" s="123"/>
    </row>
    <row r="312" spans="1:2" x14ac:dyDescent="0.25">
      <c r="A312" s="123"/>
      <c r="B312" s="123"/>
    </row>
    <row r="313" spans="1:2" x14ac:dyDescent="0.25">
      <c r="A313" s="123"/>
      <c r="B313" s="123"/>
    </row>
    <row r="314" spans="1:2" x14ac:dyDescent="0.25">
      <c r="A314" s="123"/>
      <c r="B314" s="123"/>
    </row>
    <row r="315" spans="1:2" x14ac:dyDescent="0.25">
      <c r="A315" s="123"/>
      <c r="B315" s="123"/>
    </row>
    <row r="316" spans="1:2" x14ac:dyDescent="0.25">
      <c r="A316" s="123"/>
      <c r="B316" s="123"/>
    </row>
    <row r="317" spans="1:2" x14ac:dyDescent="0.25">
      <c r="A317" s="123"/>
      <c r="B317" s="123"/>
    </row>
    <row r="318" spans="1:2" x14ac:dyDescent="0.25">
      <c r="A318" s="123"/>
      <c r="B318" s="123"/>
    </row>
    <row r="319" spans="1:2" x14ac:dyDescent="0.25">
      <c r="A319" s="123"/>
      <c r="B319" s="123"/>
    </row>
    <row r="320" spans="1:2" x14ac:dyDescent="0.25">
      <c r="A320" s="123"/>
      <c r="B320" s="123"/>
    </row>
    <row r="321" spans="1:2" x14ac:dyDescent="0.25">
      <c r="A321" s="123"/>
      <c r="B321" s="123"/>
    </row>
    <row r="322" spans="1:2" x14ac:dyDescent="0.25">
      <c r="A322" s="123"/>
      <c r="B322" s="123"/>
    </row>
    <row r="323" spans="1:2" x14ac:dyDescent="0.25">
      <c r="A323" s="123"/>
      <c r="B323" s="123"/>
    </row>
    <row r="324" spans="1:2" x14ac:dyDescent="0.25">
      <c r="A324" s="123"/>
      <c r="B324" s="123"/>
    </row>
    <row r="325" spans="1:2" x14ac:dyDescent="0.25">
      <c r="A325" s="123"/>
      <c r="B325" s="123"/>
    </row>
    <row r="326" spans="1:2" x14ac:dyDescent="0.25">
      <c r="A326" s="123"/>
      <c r="B326" s="123"/>
    </row>
    <row r="327" spans="1:2" x14ac:dyDescent="0.25">
      <c r="A327" s="123"/>
      <c r="B327" s="123"/>
    </row>
    <row r="328" spans="1:2" x14ac:dyDescent="0.25">
      <c r="A328" s="123"/>
      <c r="B328" s="123"/>
    </row>
    <row r="329" spans="1:2" x14ac:dyDescent="0.25">
      <c r="A329" s="123"/>
      <c r="B329" s="123"/>
    </row>
    <row r="330" spans="1:2" x14ac:dyDescent="0.25">
      <c r="A330" s="123"/>
      <c r="B330" s="123"/>
    </row>
    <row r="331" spans="1:2" x14ac:dyDescent="0.25">
      <c r="A331" s="123"/>
      <c r="B331" s="123"/>
    </row>
    <row r="332" spans="1:2" x14ac:dyDescent="0.25">
      <c r="A332" s="123"/>
      <c r="B332" s="123"/>
    </row>
    <row r="333" spans="1:2" x14ac:dyDescent="0.25">
      <c r="A333" s="123"/>
      <c r="B333" s="123"/>
    </row>
    <row r="334" spans="1:2" x14ac:dyDescent="0.25">
      <c r="A334" s="123"/>
      <c r="B334" s="123"/>
    </row>
    <row r="335" spans="1:2" x14ac:dyDescent="0.25">
      <c r="A335" s="123"/>
      <c r="B335" s="123"/>
    </row>
    <row r="336" spans="1:2" x14ac:dyDescent="0.25">
      <c r="A336" s="123"/>
      <c r="B336" s="123"/>
    </row>
    <row r="337" spans="1:2" x14ac:dyDescent="0.25">
      <c r="A337" s="123"/>
      <c r="B337" s="123"/>
    </row>
    <row r="338" spans="1:2" x14ac:dyDescent="0.25">
      <c r="A338" s="123"/>
      <c r="B338" s="123"/>
    </row>
    <row r="339" spans="1:2" x14ac:dyDescent="0.25">
      <c r="A339" s="123"/>
      <c r="B339" s="123"/>
    </row>
    <row r="340" spans="1:2" x14ac:dyDescent="0.25">
      <c r="A340" s="123"/>
      <c r="B340" s="123"/>
    </row>
    <row r="341" spans="1:2" x14ac:dyDescent="0.25">
      <c r="A341" s="123"/>
      <c r="B341" s="123"/>
    </row>
    <row r="342" spans="1:2" x14ac:dyDescent="0.25">
      <c r="A342" s="123"/>
      <c r="B342" s="123"/>
    </row>
    <row r="343" spans="1:2" x14ac:dyDescent="0.25">
      <c r="A343" s="123"/>
      <c r="B343" s="123"/>
    </row>
    <row r="344" spans="1:2" x14ac:dyDescent="0.25">
      <c r="A344" s="123"/>
      <c r="B344" s="123"/>
    </row>
    <row r="345" spans="1:2" x14ac:dyDescent="0.25">
      <c r="A345" s="123"/>
      <c r="B345" s="123"/>
    </row>
    <row r="346" spans="1:2" x14ac:dyDescent="0.25">
      <c r="A346" s="123"/>
      <c r="B346" s="123"/>
    </row>
    <row r="347" spans="1:2" x14ac:dyDescent="0.25">
      <c r="A347" s="123"/>
      <c r="B347" s="123"/>
    </row>
    <row r="348" spans="1:2" x14ac:dyDescent="0.25">
      <c r="A348" s="123"/>
      <c r="B348" s="123"/>
    </row>
    <row r="349" spans="1:2" x14ac:dyDescent="0.25">
      <c r="A349" s="123"/>
      <c r="B349" s="123"/>
    </row>
    <row r="350" spans="1:2" x14ac:dyDescent="0.25">
      <c r="A350" s="123"/>
      <c r="B350" s="123"/>
    </row>
    <row r="351" spans="1:2" x14ac:dyDescent="0.25">
      <c r="A351" s="123"/>
      <c r="B351" s="123"/>
    </row>
    <row r="352" spans="1:2" x14ac:dyDescent="0.25">
      <c r="A352" s="123"/>
      <c r="B352" s="123"/>
    </row>
    <row r="353" spans="1:2" x14ac:dyDescent="0.25">
      <c r="A353" s="123"/>
      <c r="B353" s="123"/>
    </row>
    <row r="354" spans="1:2" x14ac:dyDescent="0.25">
      <c r="A354" s="123"/>
      <c r="B354" s="123"/>
    </row>
    <row r="355" spans="1:2" x14ac:dyDescent="0.25">
      <c r="A355" s="123"/>
      <c r="B355" s="123"/>
    </row>
    <row r="356" spans="1:2" x14ac:dyDescent="0.25">
      <c r="A356" s="123"/>
      <c r="B356" s="123"/>
    </row>
    <row r="357" spans="1:2" x14ac:dyDescent="0.25">
      <c r="A357" s="123"/>
      <c r="B357" s="123"/>
    </row>
    <row r="358" spans="1:2" x14ac:dyDescent="0.25">
      <c r="A358" s="123"/>
      <c r="B358" s="123"/>
    </row>
    <row r="359" spans="1:2" x14ac:dyDescent="0.25">
      <c r="A359" s="123"/>
      <c r="B359" s="123"/>
    </row>
    <row r="360" spans="1:2" x14ac:dyDescent="0.25">
      <c r="A360" s="123"/>
      <c r="B360" s="123"/>
    </row>
    <row r="361" spans="1:2" x14ac:dyDescent="0.25">
      <c r="A361" s="123"/>
      <c r="B361" s="123"/>
    </row>
    <row r="362" spans="1:2" x14ac:dyDescent="0.25">
      <c r="A362" s="123"/>
      <c r="B362" s="123"/>
    </row>
    <row r="363" spans="1:2" x14ac:dyDescent="0.25">
      <c r="A363" s="123"/>
      <c r="B363" s="123"/>
    </row>
    <row r="364" spans="1:2" x14ac:dyDescent="0.25">
      <c r="A364" s="123"/>
      <c r="B364" s="123"/>
    </row>
    <row r="365" spans="1:2" x14ac:dyDescent="0.25">
      <c r="A365" s="123"/>
      <c r="B365" s="123"/>
    </row>
    <row r="366" spans="1:2" x14ac:dyDescent="0.25">
      <c r="A366" s="123"/>
      <c r="B366" s="123"/>
    </row>
    <row r="367" spans="1:2" x14ac:dyDescent="0.25">
      <c r="A367" s="123"/>
      <c r="B367" s="123"/>
    </row>
    <row r="368" spans="1:2" x14ac:dyDescent="0.25">
      <c r="A368" s="123"/>
      <c r="B368" s="123"/>
    </row>
    <row r="369" spans="1:2" x14ac:dyDescent="0.25">
      <c r="A369" s="123"/>
      <c r="B369" s="123"/>
    </row>
    <row r="370" spans="1:2" x14ac:dyDescent="0.25">
      <c r="A370" s="123"/>
      <c r="B370" s="123"/>
    </row>
    <row r="371" spans="1:2" x14ac:dyDescent="0.25">
      <c r="A371" s="123"/>
      <c r="B371" s="123"/>
    </row>
    <row r="372" spans="1:2" x14ac:dyDescent="0.25">
      <c r="A372" s="123"/>
      <c r="B372" s="123"/>
    </row>
    <row r="373" spans="1:2" x14ac:dyDescent="0.25">
      <c r="A373" s="123"/>
      <c r="B373" s="123"/>
    </row>
    <row r="374" spans="1:2" x14ac:dyDescent="0.25">
      <c r="A374" s="123"/>
      <c r="B374" s="123"/>
    </row>
    <row r="375" spans="1:2" x14ac:dyDescent="0.25">
      <c r="A375" s="123"/>
      <c r="B375" s="123"/>
    </row>
    <row r="376" spans="1:2" x14ac:dyDescent="0.25">
      <c r="A376" s="123"/>
      <c r="B376" s="123"/>
    </row>
    <row r="377" spans="1:2" x14ac:dyDescent="0.25">
      <c r="A377" s="123"/>
      <c r="B377" s="123"/>
    </row>
    <row r="378" spans="1:2" x14ac:dyDescent="0.25">
      <c r="A378" s="123"/>
      <c r="B378" s="123"/>
    </row>
    <row r="379" spans="1:2" x14ac:dyDescent="0.25">
      <c r="A379" s="123"/>
      <c r="B379" s="123"/>
    </row>
    <row r="380" spans="1:2" x14ac:dyDescent="0.25">
      <c r="A380" s="123"/>
      <c r="B380" s="123"/>
    </row>
    <row r="381" spans="1:2" x14ac:dyDescent="0.25">
      <c r="A381" s="123"/>
      <c r="B381" s="123"/>
    </row>
    <row r="382" spans="1:2" x14ac:dyDescent="0.25">
      <c r="A382" s="123"/>
      <c r="B382" s="123"/>
    </row>
    <row r="383" spans="1:2" x14ac:dyDescent="0.25">
      <c r="A383" s="123"/>
      <c r="B383" s="123"/>
    </row>
    <row r="384" spans="1:2" x14ac:dyDescent="0.25">
      <c r="A384" s="123"/>
      <c r="B384" s="123"/>
    </row>
    <row r="385" spans="1:2" x14ac:dyDescent="0.25">
      <c r="A385" s="123"/>
      <c r="B385" s="123"/>
    </row>
    <row r="386" spans="1:2" x14ac:dyDescent="0.25">
      <c r="A386" s="123"/>
      <c r="B386" s="123"/>
    </row>
    <row r="387" spans="1:2" x14ac:dyDescent="0.25">
      <c r="A387" s="123"/>
      <c r="B387" s="123"/>
    </row>
    <row r="388" spans="1:2" x14ac:dyDescent="0.25">
      <c r="A388" s="123"/>
      <c r="B388" s="123"/>
    </row>
    <row r="389" spans="1:2" x14ac:dyDescent="0.25">
      <c r="A389" s="123"/>
      <c r="B389" s="123"/>
    </row>
    <row r="390" spans="1:2" x14ac:dyDescent="0.25">
      <c r="A390" s="123"/>
      <c r="B390" s="123"/>
    </row>
    <row r="391" spans="1:2" x14ac:dyDescent="0.25">
      <c r="A391" s="123"/>
      <c r="B391" s="123"/>
    </row>
    <row r="392" spans="1:2" x14ac:dyDescent="0.25">
      <c r="A392" s="123"/>
      <c r="B392" s="123"/>
    </row>
    <row r="393" spans="1:2" x14ac:dyDescent="0.25">
      <c r="A393" s="123"/>
      <c r="B393" s="123"/>
    </row>
    <row r="394" spans="1:2" x14ac:dyDescent="0.25">
      <c r="A394" s="123"/>
      <c r="B394" s="123"/>
    </row>
    <row r="395" spans="1:2" x14ac:dyDescent="0.25">
      <c r="A395" s="123"/>
      <c r="B395" s="123"/>
    </row>
    <row r="396" spans="1:2" x14ac:dyDescent="0.25">
      <c r="A396" s="123"/>
      <c r="B396" s="123"/>
    </row>
    <row r="397" spans="1:2" x14ac:dyDescent="0.25">
      <c r="A397" s="123"/>
      <c r="B397" s="123"/>
    </row>
    <row r="398" spans="1:2" x14ac:dyDescent="0.25">
      <c r="A398" s="123"/>
      <c r="B398" s="123"/>
    </row>
    <row r="399" spans="1:2" x14ac:dyDescent="0.25">
      <c r="A399" s="123"/>
      <c r="B399" s="123"/>
    </row>
    <row r="400" spans="1:2" x14ac:dyDescent="0.25">
      <c r="A400" s="123"/>
      <c r="B400" s="123"/>
    </row>
    <row r="401" spans="1:2" x14ac:dyDescent="0.25">
      <c r="A401" s="123"/>
      <c r="B401" s="123"/>
    </row>
    <row r="402" spans="1:2" x14ac:dyDescent="0.25">
      <c r="A402" s="123"/>
      <c r="B402" s="123"/>
    </row>
    <row r="403" spans="1:2" x14ac:dyDescent="0.25">
      <c r="A403" s="123"/>
      <c r="B403" s="123"/>
    </row>
    <row r="404" spans="1:2" x14ac:dyDescent="0.25">
      <c r="A404" s="123"/>
      <c r="B404" s="123"/>
    </row>
    <row r="405" spans="1:2" x14ac:dyDescent="0.25">
      <c r="A405" s="123"/>
      <c r="B405" s="123"/>
    </row>
    <row r="406" spans="1:2" x14ac:dyDescent="0.25">
      <c r="A406" s="123"/>
      <c r="B406" s="123"/>
    </row>
    <row r="407" spans="1:2" x14ac:dyDescent="0.25">
      <c r="A407" s="123"/>
      <c r="B407" s="123"/>
    </row>
    <row r="408" spans="1:2" x14ac:dyDescent="0.25">
      <c r="A408" s="123"/>
      <c r="B408" s="123"/>
    </row>
    <row r="409" spans="1:2" x14ac:dyDescent="0.25">
      <c r="A409" s="123"/>
      <c r="B409" s="123"/>
    </row>
    <row r="410" spans="1:2" x14ac:dyDescent="0.25">
      <c r="A410" s="123"/>
      <c r="B410" s="123"/>
    </row>
    <row r="411" spans="1:2" x14ac:dyDescent="0.25">
      <c r="A411" s="123"/>
      <c r="B411" s="123"/>
    </row>
    <row r="412" spans="1:2" x14ac:dyDescent="0.25">
      <c r="A412" s="123"/>
      <c r="B412" s="123"/>
    </row>
    <row r="413" spans="1:2" x14ac:dyDescent="0.25">
      <c r="A413" s="123"/>
      <c r="B413" s="123"/>
    </row>
    <row r="414" spans="1:2" x14ac:dyDescent="0.25">
      <c r="A414" s="123"/>
      <c r="B414" s="123"/>
    </row>
    <row r="415" spans="1:2" x14ac:dyDescent="0.25">
      <c r="A415" s="123"/>
      <c r="B415" s="123"/>
    </row>
    <row r="416" spans="1:2" x14ac:dyDescent="0.25">
      <c r="A416" s="123"/>
      <c r="B416" s="123"/>
    </row>
    <row r="417" spans="1:2" x14ac:dyDescent="0.25">
      <c r="A417" s="123"/>
      <c r="B417" s="123"/>
    </row>
    <row r="418" spans="1:2" x14ac:dyDescent="0.25">
      <c r="A418" s="123"/>
      <c r="B418" s="123"/>
    </row>
    <row r="419" spans="1:2" x14ac:dyDescent="0.25">
      <c r="A419" s="123"/>
      <c r="B419" s="123"/>
    </row>
    <row r="420" spans="1:2" x14ac:dyDescent="0.25">
      <c r="A420" s="123"/>
      <c r="B420" s="123"/>
    </row>
    <row r="421" spans="1:2" x14ac:dyDescent="0.25">
      <c r="A421" s="123"/>
      <c r="B421" s="123"/>
    </row>
    <row r="422" spans="1:2" x14ac:dyDescent="0.25">
      <c r="A422" s="123"/>
      <c r="B422" s="123"/>
    </row>
    <row r="423" spans="1:2" x14ac:dyDescent="0.25">
      <c r="A423" s="123"/>
      <c r="B423" s="123"/>
    </row>
    <row r="424" spans="1:2" x14ac:dyDescent="0.25">
      <c r="A424" s="123"/>
      <c r="B424" s="123"/>
    </row>
    <row r="425" spans="1:2" x14ac:dyDescent="0.25">
      <c r="A425" s="123"/>
      <c r="B425" s="123"/>
    </row>
    <row r="426" spans="1:2" x14ac:dyDescent="0.25">
      <c r="A426" s="123"/>
      <c r="B426" s="123"/>
    </row>
    <row r="427" spans="1:2" x14ac:dyDescent="0.25">
      <c r="A427" s="123"/>
      <c r="B427" s="123"/>
    </row>
    <row r="428" spans="1:2" x14ac:dyDescent="0.25">
      <c r="A428" s="123"/>
      <c r="B428" s="123"/>
    </row>
    <row r="429" spans="1:2" x14ac:dyDescent="0.25">
      <c r="A429" s="123"/>
      <c r="B429" s="123"/>
    </row>
    <row r="430" spans="1:2" x14ac:dyDescent="0.25">
      <c r="A430" s="123"/>
      <c r="B430" s="123"/>
    </row>
    <row r="431" spans="1:2" x14ac:dyDescent="0.25">
      <c r="A431" s="123"/>
      <c r="B431" s="123"/>
    </row>
    <row r="432" spans="1:2" x14ac:dyDescent="0.25">
      <c r="A432" s="123"/>
      <c r="B432" s="123"/>
    </row>
    <row r="433" spans="1:2" x14ac:dyDescent="0.25">
      <c r="A433" s="123"/>
      <c r="B433" s="123"/>
    </row>
    <row r="434" spans="1:2" x14ac:dyDescent="0.25">
      <c r="A434" s="123"/>
      <c r="B434" s="123"/>
    </row>
    <row r="435" spans="1:2" x14ac:dyDescent="0.25">
      <c r="A435" s="123"/>
      <c r="B435" s="123"/>
    </row>
    <row r="436" spans="1:2" x14ac:dyDescent="0.25">
      <c r="A436" s="123"/>
      <c r="B436" s="123"/>
    </row>
    <row r="437" spans="1:2" x14ac:dyDescent="0.25">
      <c r="A437" s="123"/>
      <c r="B437" s="123"/>
    </row>
    <row r="438" spans="1:2" x14ac:dyDescent="0.25">
      <c r="A438" s="123"/>
      <c r="B438" s="123"/>
    </row>
    <row r="439" spans="1:2" x14ac:dyDescent="0.25">
      <c r="A439" s="123"/>
      <c r="B439" s="123"/>
    </row>
    <row r="440" spans="1:2" x14ac:dyDescent="0.25">
      <c r="A440" s="123"/>
      <c r="B440" s="123"/>
    </row>
    <row r="441" spans="1:2" x14ac:dyDescent="0.25">
      <c r="A441" s="123"/>
      <c r="B441" s="123"/>
    </row>
    <row r="442" spans="1:2" x14ac:dyDescent="0.25">
      <c r="A442" s="123"/>
      <c r="B442" s="123"/>
    </row>
    <row r="443" spans="1:2" x14ac:dyDescent="0.25">
      <c r="A443" s="123"/>
      <c r="B443" s="123"/>
    </row>
    <row r="444" spans="1:2" x14ac:dyDescent="0.25">
      <c r="A444" s="123"/>
      <c r="B444" s="123"/>
    </row>
    <row r="445" spans="1:2" x14ac:dyDescent="0.25">
      <c r="A445" s="123"/>
      <c r="B445" s="123"/>
    </row>
    <row r="446" spans="1:2" x14ac:dyDescent="0.25">
      <c r="A446" s="123"/>
      <c r="B446" s="123"/>
    </row>
    <row r="447" spans="1:2" x14ac:dyDescent="0.25">
      <c r="A447" s="123"/>
      <c r="B447" s="123"/>
    </row>
    <row r="448" spans="1:2" x14ac:dyDescent="0.25">
      <c r="A448" s="123"/>
      <c r="B448" s="123"/>
    </row>
    <row r="449" spans="1:2" x14ac:dyDescent="0.25">
      <c r="A449" s="123"/>
      <c r="B449" s="123"/>
    </row>
    <row r="450" spans="1:2" x14ac:dyDescent="0.25">
      <c r="A450" s="123"/>
      <c r="B450" s="123"/>
    </row>
    <row r="451" spans="1:2" x14ac:dyDescent="0.25">
      <c r="A451" s="123"/>
      <c r="B451" s="123"/>
    </row>
    <row r="452" spans="1:2" x14ac:dyDescent="0.25">
      <c r="A452" s="123"/>
      <c r="B452" s="123"/>
    </row>
    <row r="453" spans="1:2" x14ac:dyDescent="0.25">
      <c r="A453" s="123"/>
      <c r="B453" s="123"/>
    </row>
    <row r="454" spans="1:2" x14ac:dyDescent="0.25">
      <c r="A454" s="123"/>
      <c r="B454" s="123"/>
    </row>
    <row r="455" spans="1:2" x14ac:dyDescent="0.25">
      <c r="A455" s="123"/>
      <c r="B455" s="123"/>
    </row>
    <row r="456" spans="1:2" x14ac:dyDescent="0.25">
      <c r="A456" s="123"/>
      <c r="B456" s="123"/>
    </row>
    <row r="457" spans="1:2" x14ac:dyDescent="0.25">
      <c r="A457" s="123"/>
      <c r="B457" s="123"/>
    </row>
    <row r="458" spans="1:2" x14ac:dyDescent="0.25">
      <c r="A458" s="123"/>
      <c r="B458" s="123"/>
    </row>
    <row r="459" spans="1:2" x14ac:dyDescent="0.25">
      <c r="A459" s="123"/>
      <c r="B459" s="123"/>
    </row>
    <row r="460" spans="1:2" x14ac:dyDescent="0.25">
      <c r="A460" s="123"/>
      <c r="B460" s="123"/>
    </row>
    <row r="461" spans="1:2" x14ac:dyDescent="0.25">
      <c r="A461" s="123"/>
      <c r="B461" s="123"/>
    </row>
    <row r="462" spans="1:2" x14ac:dyDescent="0.25">
      <c r="A462" s="123"/>
      <c r="B462" s="123"/>
    </row>
    <row r="463" spans="1:2" x14ac:dyDescent="0.25">
      <c r="A463" s="123"/>
      <c r="B463" s="123"/>
    </row>
    <row r="464" spans="1:2" x14ac:dyDescent="0.25">
      <c r="A464" s="123"/>
      <c r="B464" s="123"/>
    </row>
    <row r="465" spans="1:2" x14ac:dyDescent="0.25">
      <c r="A465" s="123"/>
      <c r="B465" s="123"/>
    </row>
    <row r="466" spans="1:2" x14ac:dyDescent="0.25">
      <c r="A466" s="123"/>
      <c r="B466" s="123"/>
    </row>
    <row r="467" spans="1:2" x14ac:dyDescent="0.25">
      <c r="A467" s="123"/>
      <c r="B467" s="123"/>
    </row>
    <row r="468" spans="1:2" x14ac:dyDescent="0.25">
      <c r="A468" s="123"/>
      <c r="B468" s="123"/>
    </row>
    <row r="469" spans="1:2" x14ac:dyDescent="0.25">
      <c r="A469" s="123"/>
      <c r="B469" s="123"/>
    </row>
    <row r="470" spans="1:2" x14ac:dyDescent="0.25">
      <c r="A470" s="123"/>
      <c r="B470" s="123"/>
    </row>
    <row r="471" spans="1:2" x14ac:dyDescent="0.25">
      <c r="A471" s="123"/>
      <c r="B471" s="123"/>
    </row>
    <row r="472" spans="1:2" x14ac:dyDescent="0.25">
      <c r="A472" s="123"/>
      <c r="B472" s="123"/>
    </row>
    <row r="473" spans="1:2" x14ac:dyDescent="0.25">
      <c r="A473" s="123"/>
      <c r="B473" s="123"/>
    </row>
    <row r="474" spans="1:2" x14ac:dyDescent="0.25">
      <c r="A474" s="123"/>
      <c r="B474" s="123"/>
    </row>
    <row r="475" spans="1:2" x14ac:dyDescent="0.25">
      <c r="A475" s="123"/>
      <c r="B475" s="123"/>
    </row>
    <row r="476" spans="1:2" x14ac:dyDescent="0.25">
      <c r="A476" s="123"/>
      <c r="B476" s="123"/>
    </row>
    <row r="477" spans="1:2" x14ac:dyDescent="0.25">
      <c r="A477" s="123"/>
      <c r="B477" s="123"/>
    </row>
    <row r="478" spans="1:2" x14ac:dyDescent="0.25">
      <c r="A478" s="123"/>
      <c r="B478" s="123"/>
    </row>
    <row r="479" spans="1:2" x14ac:dyDescent="0.25">
      <c r="A479" s="123"/>
      <c r="B479" s="123"/>
    </row>
    <row r="480" spans="1:2" x14ac:dyDescent="0.25">
      <c r="A480" s="123"/>
      <c r="B480" s="123"/>
    </row>
    <row r="481" spans="1:2" x14ac:dyDescent="0.25">
      <c r="A481" s="123"/>
      <c r="B481" s="123"/>
    </row>
    <row r="482" spans="1:2" x14ac:dyDescent="0.25">
      <c r="A482" s="123"/>
      <c r="B482" s="123"/>
    </row>
    <row r="483" spans="1:2" x14ac:dyDescent="0.25">
      <c r="A483" s="123"/>
      <c r="B483" s="123"/>
    </row>
    <row r="484" spans="1:2" x14ac:dyDescent="0.25">
      <c r="A484" s="123"/>
      <c r="B484" s="123"/>
    </row>
    <row r="485" spans="1:2" x14ac:dyDescent="0.25">
      <c r="A485" s="123"/>
      <c r="B485" s="123"/>
    </row>
    <row r="486" spans="1:2" x14ac:dyDescent="0.25">
      <c r="A486" s="123"/>
      <c r="B486" s="123"/>
    </row>
    <row r="487" spans="1:2" x14ac:dyDescent="0.25">
      <c r="A487" s="123"/>
      <c r="B487" s="123"/>
    </row>
    <row r="488" spans="1:2" x14ac:dyDescent="0.25">
      <c r="A488" s="123"/>
      <c r="B488" s="123"/>
    </row>
    <row r="489" spans="1:2" x14ac:dyDescent="0.25">
      <c r="A489" s="123"/>
      <c r="B489" s="123"/>
    </row>
    <row r="490" spans="1:2" x14ac:dyDescent="0.25">
      <c r="A490" s="123"/>
      <c r="B490" s="123"/>
    </row>
    <row r="491" spans="1:2" x14ac:dyDescent="0.25">
      <c r="A491" s="123"/>
      <c r="B491" s="123"/>
    </row>
    <row r="492" spans="1:2" x14ac:dyDescent="0.25">
      <c r="A492" s="123"/>
      <c r="B492" s="123"/>
    </row>
    <row r="493" spans="1:2" x14ac:dyDescent="0.25">
      <c r="A493" s="123"/>
      <c r="B493" s="123"/>
    </row>
    <row r="494" spans="1:2" x14ac:dyDescent="0.25">
      <c r="A494" s="123"/>
      <c r="B494" s="123"/>
    </row>
    <row r="495" spans="1:2" x14ac:dyDescent="0.25">
      <c r="A495" s="123"/>
      <c r="B495" s="123"/>
    </row>
    <row r="496" spans="1:2" x14ac:dyDescent="0.25">
      <c r="A496" s="123"/>
      <c r="B496" s="123"/>
    </row>
    <row r="497" spans="1:2" x14ac:dyDescent="0.25">
      <c r="A497" s="123"/>
      <c r="B497" s="123"/>
    </row>
    <row r="498" spans="1:2" x14ac:dyDescent="0.25">
      <c r="A498" s="123"/>
      <c r="B498" s="123"/>
    </row>
    <row r="499" spans="1:2" x14ac:dyDescent="0.25">
      <c r="A499" s="123"/>
      <c r="B499" s="123"/>
    </row>
    <row r="500" spans="1:2" x14ac:dyDescent="0.25">
      <c r="A500" s="123"/>
      <c r="B500" s="123"/>
    </row>
    <row r="501" spans="1:2" x14ac:dyDescent="0.25">
      <c r="A501" s="123"/>
      <c r="B501" s="123"/>
    </row>
    <row r="502" spans="1:2" x14ac:dyDescent="0.25">
      <c r="A502" s="123"/>
      <c r="B502" s="123"/>
    </row>
    <row r="503" spans="1:2" x14ac:dyDescent="0.25">
      <c r="A503" s="123"/>
      <c r="B503" s="123"/>
    </row>
    <row r="504" spans="1:2" x14ac:dyDescent="0.25">
      <c r="A504" s="123"/>
      <c r="B504" s="123"/>
    </row>
    <row r="505" spans="1:2" x14ac:dyDescent="0.25">
      <c r="A505" s="123"/>
      <c r="B505" s="123"/>
    </row>
    <row r="506" spans="1:2" x14ac:dyDescent="0.25">
      <c r="A506" s="123"/>
      <c r="B506" s="123"/>
    </row>
    <row r="507" spans="1:2" x14ac:dyDescent="0.25">
      <c r="A507" s="123"/>
      <c r="B507" s="123"/>
    </row>
    <row r="508" spans="1:2" x14ac:dyDescent="0.25">
      <c r="A508" s="123"/>
      <c r="B508" s="123"/>
    </row>
    <row r="509" spans="1:2" x14ac:dyDescent="0.25">
      <c r="A509" s="123"/>
      <c r="B509" s="123"/>
    </row>
    <row r="510" spans="1:2" x14ac:dyDescent="0.25">
      <c r="A510" s="123"/>
      <c r="B510" s="123"/>
    </row>
    <row r="511" spans="1:2" x14ac:dyDescent="0.25">
      <c r="A511" s="123"/>
      <c r="B511" s="123"/>
    </row>
    <row r="512" spans="1:2" x14ac:dyDescent="0.25">
      <c r="A512" s="123"/>
      <c r="B512" s="123"/>
    </row>
    <row r="513" spans="1:2" x14ac:dyDescent="0.25">
      <c r="A513" s="123"/>
      <c r="B513" s="123"/>
    </row>
    <row r="514" spans="1:2" x14ac:dyDescent="0.25">
      <c r="A514" s="123"/>
      <c r="B514" s="123"/>
    </row>
    <row r="515" spans="1:2" x14ac:dyDescent="0.25">
      <c r="A515" s="123"/>
      <c r="B515" s="123"/>
    </row>
    <row r="516" spans="1:2" x14ac:dyDescent="0.25">
      <c r="A516" s="123"/>
      <c r="B516" s="123"/>
    </row>
    <row r="517" spans="1:2" x14ac:dyDescent="0.25">
      <c r="A517" s="123"/>
      <c r="B517" s="123"/>
    </row>
    <row r="518" spans="1:2" x14ac:dyDescent="0.25">
      <c r="A518" s="123"/>
      <c r="B518" s="123"/>
    </row>
    <row r="519" spans="1:2" x14ac:dyDescent="0.25">
      <c r="A519" s="123"/>
      <c r="B519" s="123"/>
    </row>
    <row r="520" spans="1:2" x14ac:dyDescent="0.25">
      <c r="A520" s="123"/>
      <c r="B520" s="123"/>
    </row>
    <row r="521" spans="1:2" x14ac:dyDescent="0.25">
      <c r="A521" s="123"/>
      <c r="B521" s="123"/>
    </row>
    <row r="522" spans="1:2" x14ac:dyDescent="0.25">
      <c r="A522" s="123"/>
      <c r="B522" s="123"/>
    </row>
    <row r="523" spans="1:2" x14ac:dyDescent="0.25">
      <c r="A523" s="123"/>
      <c r="B523" s="123"/>
    </row>
    <row r="524" spans="1:2" x14ac:dyDescent="0.25">
      <c r="A524" s="123"/>
      <c r="B524" s="123"/>
    </row>
    <row r="525" spans="1:2" x14ac:dyDescent="0.25">
      <c r="A525" s="123"/>
      <c r="B525" s="123"/>
    </row>
    <row r="526" spans="1:2" x14ac:dyDescent="0.25">
      <c r="A526" s="123"/>
      <c r="B526" s="123"/>
    </row>
    <row r="527" spans="1:2" x14ac:dyDescent="0.25">
      <c r="A527" s="123"/>
      <c r="B527" s="123"/>
    </row>
    <row r="528" spans="1:2" x14ac:dyDescent="0.25">
      <c r="A528" s="123"/>
      <c r="B528" s="123"/>
    </row>
    <row r="529" spans="1:2" x14ac:dyDescent="0.25">
      <c r="A529" s="123"/>
      <c r="B529" s="123"/>
    </row>
    <row r="530" spans="1:2" x14ac:dyDescent="0.25">
      <c r="A530" s="123"/>
      <c r="B530" s="123"/>
    </row>
    <row r="531" spans="1:2" x14ac:dyDescent="0.25">
      <c r="A531" s="123"/>
      <c r="B531" s="123"/>
    </row>
    <row r="532" spans="1:2" x14ac:dyDescent="0.25">
      <c r="A532" s="123"/>
      <c r="B532" s="123"/>
    </row>
    <row r="533" spans="1:2" x14ac:dyDescent="0.25">
      <c r="A533" s="123"/>
      <c r="B533" s="123"/>
    </row>
    <row r="534" spans="1:2" x14ac:dyDescent="0.25">
      <c r="A534" s="123"/>
      <c r="B534" s="123"/>
    </row>
    <row r="535" spans="1:2" x14ac:dyDescent="0.25">
      <c r="A535" s="123"/>
      <c r="B535" s="123"/>
    </row>
    <row r="536" spans="1:2" x14ac:dyDescent="0.25">
      <c r="A536" s="123"/>
      <c r="B536" s="123"/>
    </row>
    <row r="537" spans="1:2" x14ac:dyDescent="0.25">
      <c r="A537" s="123"/>
      <c r="B537" s="123"/>
    </row>
    <row r="538" spans="1:2" x14ac:dyDescent="0.25">
      <c r="A538" s="123"/>
      <c r="B538" s="123"/>
    </row>
    <row r="539" spans="1:2" x14ac:dyDescent="0.25">
      <c r="A539" s="123"/>
      <c r="B539" s="123"/>
    </row>
    <row r="540" spans="1:2" x14ac:dyDescent="0.25">
      <c r="A540" s="123"/>
      <c r="B540" s="123"/>
    </row>
    <row r="541" spans="1:2" x14ac:dyDescent="0.25">
      <c r="A541" s="123"/>
      <c r="B541" s="123"/>
    </row>
    <row r="542" spans="1:2" x14ac:dyDescent="0.25">
      <c r="A542" s="123"/>
      <c r="B542" s="123"/>
    </row>
    <row r="543" spans="1:2" x14ac:dyDescent="0.25">
      <c r="A543" s="123"/>
      <c r="B543" s="123"/>
    </row>
    <row r="544" spans="1:2" x14ac:dyDescent="0.25">
      <c r="A544" s="123"/>
      <c r="B544" s="123"/>
    </row>
    <row r="545" spans="1:2" x14ac:dyDescent="0.25">
      <c r="A545" s="123"/>
      <c r="B545" s="123"/>
    </row>
    <row r="546" spans="1:2" x14ac:dyDescent="0.25">
      <c r="A546" s="123"/>
      <c r="B546" s="123"/>
    </row>
    <row r="547" spans="1:2" x14ac:dyDescent="0.25">
      <c r="A547" s="123"/>
      <c r="B547" s="123"/>
    </row>
    <row r="548" spans="1:2" x14ac:dyDescent="0.25">
      <c r="A548" s="123"/>
      <c r="B548" s="123"/>
    </row>
    <row r="549" spans="1:2" x14ac:dyDescent="0.25">
      <c r="A549" s="123"/>
      <c r="B549" s="123"/>
    </row>
    <row r="550" spans="1:2" x14ac:dyDescent="0.25">
      <c r="A550" s="123"/>
      <c r="B550" s="123"/>
    </row>
    <row r="551" spans="1:2" x14ac:dyDescent="0.25">
      <c r="A551" s="123"/>
      <c r="B551" s="123"/>
    </row>
    <row r="552" spans="1:2" x14ac:dyDescent="0.25">
      <c r="A552" s="123"/>
      <c r="B552" s="123"/>
    </row>
    <row r="553" spans="1:2" x14ac:dyDescent="0.25">
      <c r="A553" s="123"/>
      <c r="B553" s="123"/>
    </row>
    <row r="554" spans="1:2" x14ac:dyDescent="0.25">
      <c r="A554" s="123"/>
      <c r="B554" s="123"/>
    </row>
    <row r="555" spans="1:2" x14ac:dyDescent="0.25">
      <c r="A555" s="123"/>
      <c r="B555" s="123"/>
    </row>
    <row r="556" spans="1:2" x14ac:dyDescent="0.25">
      <c r="A556" s="123"/>
      <c r="B556" s="123"/>
    </row>
    <row r="557" spans="1:2" x14ac:dyDescent="0.25">
      <c r="A557" s="123"/>
      <c r="B557" s="123"/>
    </row>
    <row r="558" spans="1:2" x14ac:dyDescent="0.25">
      <c r="A558" s="123"/>
      <c r="B558" s="123"/>
    </row>
    <row r="559" spans="1:2" x14ac:dyDescent="0.25">
      <c r="A559" s="123"/>
      <c r="B559" s="123"/>
    </row>
    <row r="560" spans="1:2" x14ac:dyDescent="0.25">
      <c r="A560" s="123"/>
      <c r="B560" s="123"/>
    </row>
    <row r="561" spans="1:2" x14ac:dyDescent="0.25">
      <c r="A561" s="123"/>
      <c r="B561" s="123"/>
    </row>
    <row r="562" spans="1:2" x14ac:dyDescent="0.25">
      <c r="A562" s="123"/>
      <c r="B562" s="123"/>
    </row>
    <row r="563" spans="1:2" x14ac:dyDescent="0.25">
      <c r="A563" s="123"/>
      <c r="B563" s="123"/>
    </row>
    <row r="564" spans="1:2" x14ac:dyDescent="0.25">
      <c r="A564" s="123"/>
      <c r="B564" s="123"/>
    </row>
    <row r="565" spans="1:2" x14ac:dyDescent="0.25">
      <c r="A565" s="123"/>
      <c r="B565" s="123"/>
    </row>
    <row r="566" spans="1:2" x14ac:dyDescent="0.25">
      <c r="A566" s="123"/>
      <c r="B566" s="123"/>
    </row>
    <row r="567" spans="1:2" x14ac:dyDescent="0.25">
      <c r="A567" s="123"/>
      <c r="B567" s="123"/>
    </row>
    <row r="568" spans="1:2" x14ac:dyDescent="0.25">
      <c r="A568" s="123"/>
      <c r="B568" s="123"/>
    </row>
    <row r="569" spans="1:2" x14ac:dyDescent="0.25">
      <c r="A569" s="123"/>
      <c r="B569" s="123"/>
    </row>
    <row r="570" spans="1:2" x14ac:dyDescent="0.25">
      <c r="A570" s="123"/>
      <c r="B570" s="123"/>
    </row>
    <row r="571" spans="1:2" x14ac:dyDescent="0.25">
      <c r="A571" s="123"/>
      <c r="B571" s="123"/>
    </row>
    <row r="572" spans="1:2" x14ac:dyDescent="0.25">
      <c r="A572" s="123"/>
      <c r="B572" s="123"/>
    </row>
    <row r="573" spans="1:2" x14ac:dyDescent="0.25">
      <c r="A573" s="123"/>
      <c r="B573" s="123"/>
    </row>
    <row r="574" spans="1:2" x14ac:dyDescent="0.25">
      <c r="A574" s="123"/>
      <c r="B574" s="123"/>
    </row>
    <row r="575" spans="1:2" x14ac:dyDescent="0.25">
      <c r="A575" s="123"/>
      <c r="B575" s="123"/>
    </row>
    <row r="576" spans="1:2" x14ac:dyDescent="0.25">
      <c r="A576" s="123"/>
      <c r="B576" s="123"/>
    </row>
    <row r="577" spans="1:2" x14ac:dyDescent="0.25">
      <c r="A577" s="123"/>
      <c r="B577" s="123"/>
    </row>
    <row r="578" spans="1:2" x14ac:dyDescent="0.25">
      <c r="A578" s="123"/>
      <c r="B578" s="123"/>
    </row>
    <row r="579" spans="1:2" x14ac:dyDescent="0.25">
      <c r="A579" s="123"/>
      <c r="B579" s="123"/>
    </row>
    <row r="580" spans="1:2" x14ac:dyDescent="0.25">
      <c r="A580" s="123"/>
      <c r="B580" s="123"/>
    </row>
    <row r="581" spans="1:2" x14ac:dyDescent="0.25">
      <c r="A581" s="123"/>
      <c r="B581" s="123"/>
    </row>
    <row r="582" spans="1:2" x14ac:dyDescent="0.25">
      <c r="A582" s="123"/>
      <c r="B582" s="123"/>
    </row>
    <row r="583" spans="1:2" x14ac:dyDescent="0.25">
      <c r="A583" s="123"/>
      <c r="B583" s="123"/>
    </row>
    <row r="584" spans="1:2" x14ac:dyDescent="0.25">
      <c r="A584" s="123"/>
      <c r="B584" s="123"/>
    </row>
    <row r="585" spans="1:2" x14ac:dyDescent="0.25">
      <c r="A585" s="123"/>
      <c r="B585" s="123"/>
    </row>
    <row r="586" spans="1:2" x14ac:dyDescent="0.25">
      <c r="A586" s="123"/>
      <c r="B586" s="123"/>
    </row>
    <row r="587" spans="1:2" x14ac:dyDescent="0.25">
      <c r="A587" s="123"/>
      <c r="B587" s="123"/>
    </row>
    <row r="588" spans="1:2" x14ac:dyDescent="0.25">
      <c r="A588" s="123"/>
      <c r="B588" s="123"/>
    </row>
    <row r="589" spans="1:2" x14ac:dyDescent="0.25">
      <c r="A589" s="123"/>
      <c r="B589" s="123"/>
    </row>
    <row r="590" spans="1:2" x14ac:dyDescent="0.25">
      <c r="A590" s="123"/>
      <c r="B590" s="123"/>
    </row>
    <row r="591" spans="1:2" x14ac:dyDescent="0.25">
      <c r="A591" s="123"/>
      <c r="B591" s="123"/>
    </row>
    <row r="592" spans="1:2" x14ac:dyDescent="0.25">
      <c r="A592" s="123"/>
      <c r="B592" s="123"/>
    </row>
    <row r="593" spans="1:2" x14ac:dyDescent="0.25">
      <c r="A593" s="123"/>
      <c r="B593" s="123"/>
    </row>
    <row r="594" spans="1:2" x14ac:dyDescent="0.25">
      <c r="A594" s="123"/>
      <c r="B594" s="123"/>
    </row>
    <row r="595" spans="1:2" x14ac:dyDescent="0.25">
      <c r="A595" s="123"/>
      <c r="B595" s="123"/>
    </row>
    <row r="596" spans="1:2" x14ac:dyDescent="0.25">
      <c r="A596" s="123"/>
      <c r="B596" s="123"/>
    </row>
    <row r="597" spans="1:2" x14ac:dyDescent="0.25">
      <c r="A597" s="123"/>
      <c r="B597" s="123"/>
    </row>
    <row r="598" spans="1:2" x14ac:dyDescent="0.25">
      <c r="A598" s="123"/>
      <c r="B598" s="123"/>
    </row>
    <row r="599" spans="1:2" x14ac:dyDescent="0.25">
      <c r="A599" s="123"/>
      <c r="B599" s="123"/>
    </row>
    <row r="600" spans="1:2" x14ac:dyDescent="0.25">
      <c r="A600" s="123"/>
      <c r="B600" s="123"/>
    </row>
    <row r="601" spans="1:2" x14ac:dyDescent="0.25">
      <c r="A601" s="123"/>
      <c r="B601" s="123"/>
    </row>
    <row r="602" spans="1:2" x14ac:dyDescent="0.25">
      <c r="A602" s="123"/>
      <c r="B602" s="123"/>
    </row>
    <row r="603" spans="1:2" x14ac:dyDescent="0.25">
      <c r="A603" s="123"/>
      <c r="B603" s="123"/>
    </row>
    <row r="604" spans="1:2" x14ac:dyDescent="0.25">
      <c r="A604" s="123"/>
      <c r="B604" s="123"/>
    </row>
    <row r="605" spans="1:2" x14ac:dyDescent="0.25">
      <c r="A605" s="123"/>
      <c r="B605" s="123"/>
    </row>
    <row r="606" spans="1:2" x14ac:dyDescent="0.25">
      <c r="A606" s="123"/>
      <c r="B606" s="123"/>
    </row>
    <row r="607" spans="1:2" x14ac:dyDescent="0.25">
      <c r="A607" s="123"/>
      <c r="B607" s="123"/>
    </row>
    <row r="608" spans="1:2" x14ac:dyDescent="0.25">
      <c r="A608" s="123"/>
      <c r="B608" s="123"/>
    </row>
    <row r="609" spans="1:2" x14ac:dyDescent="0.25">
      <c r="A609" s="123"/>
      <c r="B609" s="123"/>
    </row>
    <row r="610" spans="1:2" x14ac:dyDescent="0.25">
      <c r="A610" s="123"/>
      <c r="B610" s="123"/>
    </row>
    <row r="611" spans="1:2" x14ac:dyDescent="0.25">
      <c r="A611" s="123"/>
      <c r="B611" s="123"/>
    </row>
    <row r="612" spans="1:2" x14ac:dyDescent="0.25">
      <c r="A612" s="123"/>
      <c r="B612" s="123"/>
    </row>
    <row r="613" spans="1:2" x14ac:dyDescent="0.25">
      <c r="A613" s="123"/>
      <c r="B613" s="123"/>
    </row>
    <row r="614" spans="1:2" x14ac:dyDescent="0.25">
      <c r="A614" s="123"/>
      <c r="B614" s="123"/>
    </row>
    <row r="615" spans="1:2" x14ac:dyDescent="0.25">
      <c r="A615" s="123"/>
      <c r="B615" s="123"/>
    </row>
    <row r="616" spans="1:2" x14ac:dyDescent="0.25">
      <c r="A616" s="123"/>
      <c r="B616" s="123"/>
    </row>
    <row r="617" spans="1:2" x14ac:dyDescent="0.25">
      <c r="A617" s="123"/>
      <c r="B617" s="123"/>
    </row>
    <row r="618" spans="1:2" x14ac:dyDescent="0.25">
      <c r="A618" s="123"/>
      <c r="B618" s="123"/>
    </row>
    <row r="619" spans="1:2" x14ac:dyDescent="0.25">
      <c r="A619" s="123"/>
      <c r="B619" s="123"/>
    </row>
    <row r="620" spans="1:2" x14ac:dyDescent="0.25">
      <c r="A620" s="123"/>
      <c r="B620" s="123"/>
    </row>
    <row r="621" spans="1:2" x14ac:dyDescent="0.25">
      <c r="A621" s="123"/>
      <c r="B621" s="123"/>
    </row>
    <row r="622" spans="1:2" x14ac:dyDescent="0.25">
      <c r="A622" s="123"/>
      <c r="B622" s="123"/>
    </row>
    <row r="623" spans="1:2" x14ac:dyDescent="0.25">
      <c r="A623" s="123"/>
      <c r="B623" s="123"/>
    </row>
    <row r="624" spans="1:2" x14ac:dyDescent="0.25">
      <c r="A624" s="123"/>
      <c r="B624" s="123"/>
    </row>
    <row r="625" spans="1:2" x14ac:dyDescent="0.25">
      <c r="A625" s="123"/>
      <c r="B625" s="123"/>
    </row>
    <row r="626" spans="1:2" x14ac:dyDescent="0.25">
      <c r="A626" s="123"/>
      <c r="B626" s="123"/>
    </row>
    <row r="627" spans="1:2" x14ac:dyDescent="0.25">
      <c r="A627" s="123"/>
      <c r="B627" s="123"/>
    </row>
    <row r="628" spans="1:2" x14ac:dyDescent="0.25">
      <c r="A628" s="123"/>
      <c r="B628" s="123"/>
    </row>
    <row r="629" spans="1:2" x14ac:dyDescent="0.25">
      <c r="A629" s="123"/>
      <c r="B629" s="123"/>
    </row>
    <row r="630" spans="1:2" x14ac:dyDescent="0.25">
      <c r="A630" s="123"/>
      <c r="B630" s="123"/>
    </row>
    <row r="631" spans="1:2" x14ac:dyDescent="0.25">
      <c r="A631" s="123"/>
      <c r="B631" s="123"/>
    </row>
    <row r="632" spans="1:2" x14ac:dyDescent="0.25">
      <c r="A632" s="123"/>
      <c r="B632" s="123"/>
    </row>
    <row r="633" spans="1:2" x14ac:dyDescent="0.25">
      <c r="A633" s="123"/>
      <c r="B633" s="123"/>
    </row>
    <row r="634" spans="1:2" x14ac:dyDescent="0.25">
      <c r="A634" s="123"/>
      <c r="B634" s="123"/>
    </row>
    <row r="635" spans="1:2" x14ac:dyDescent="0.25">
      <c r="A635" s="123"/>
      <c r="B635" s="123"/>
    </row>
    <row r="636" spans="1:2" x14ac:dyDescent="0.25">
      <c r="A636" s="123"/>
      <c r="B636" s="123"/>
    </row>
    <row r="637" spans="1:2" x14ac:dyDescent="0.25">
      <c r="A637" s="123"/>
      <c r="B637" s="123"/>
    </row>
    <row r="638" spans="1:2" x14ac:dyDescent="0.25">
      <c r="A638" s="123"/>
      <c r="B638" s="123"/>
    </row>
    <row r="639" spans="1:2" x14ac:dyDescent="0.25">
      <c r="A639" s="123"/>
      <c r="B639" s="123"/>
    </row>
    <row r="640" spans="1:2" x14ac:dyDescent="0.25">
      <c r="A640" s="123"/>
      <c r="B640" s="123"/>
    </row>
    <row r="641" spans="1:2" x14ac:dyDescent="0.25">
      <c r="A641" s="123"/>
      <c r="B641" s="123"/>
    </row>
    <row r="642" spans="1:2" x14ac:dyDescent="0.25">
      <c r="A642" s="123"/>
      <c r="B642" s="123"/>
    </row>
    <row r="643" spans="1:2" x14ac:dyDescent="0.25">
      <c r="A643" s="123"/>
      <c r="B643" s="123"/>
    </row>
    <row r="644" spans="1:2" x14ac:dyDescent="0.25">
      <c r="A644" s="123"/>
      <c r="B644" s="123"/>
    </row>
    <row r="645" spans="1:2" x14ac:dyDescent="0.25">
      <c r="A645" s="123"/>
      <c r="B645" s="123"/>
    </row>
    <row r="646" spans="1:2" x14ac:dyDescent="0.25">
      <c r="A646" s="123"/>
      <c r="B646" s="123"/>
    </row>
    <row r="647" spans="1:2" x14ac:dyDescent="0.25">
      <c r="A647" s="123"/>
      <c r="B647" s="123"/>
    </row>
    <row r="648" spans="1:2" x14ac:dyDescent="0.25">
      <c r="A648" s="123"/>
      <c r="B648" s="123"/>
    </row>
    <row r="649" spans="1:2" x14ac:dyDescent="0.25">
      <c r="A649" s="123"/>
      <c r="B649" s="123"/>
    </row>
    <row r="650" spans="1:2" x14ac:dyDescent="0.25">
      <c r="A650" s="123"/>
      <c r="B650" s="123"/>
    </row>
    <row r="651" spans="1:2" x14ac:dyDescent="0.25">
      <c r="A651" s="123"/>
      <c r="B651" s="123"/>
    </row>
    <row r="652" spans="1:2" x14ac:dyDescent="0.25">
      <c r="A652" s="123"/>
      <c r="B652" s="123"/>
    </row>
    <row r="653" spans="1:2" x14ac:dyDescent="0.25">
      <c r="A653" s="123"/>
      <c r="B653" s="123"/>
    </row>
    <row r="654" spans="1:2" x14ac:dyDescent="0.25">
      <c r="A654" s="123"/>
      <c r="B654" s="123"/>
    </row>
    <row r="655" spans="1:2" x14ac:dyDescent="0.25">
      <c r="A655" s="123"/>
      <c r="B655" s="123"/>
    </row>
    <row r="656" spans="1:2" x14ac:dyDescent="0.25">
      <c r="A656" s="123"/>
      <c r="B656" s="123"/>
    </row>
    <row r="657" spans="1:2" x14ac:dyDescent="0.25">
      <c r="A657" s="123"/>
      <c r="B657" s="123"/>
    </row>
    <row r="658" spans="1:2" x14ac:dyDescent="0.25">
      <c r="A658" s="123"/>
      <c r="B658" s="123"/>
    </row>
    <row r="659" spans="1:2" x14ac:dyDescent="0.25">
      <c r="A659" s="123"/>
      <c r="B659" s="123"/>
    </row>
    <row r="660" spans="1:2" x14ac:dyDescent="0.25">
      <c r="A660" s="123"/>
      <c r="B660" s="123"/>
    </row>
    <row r="661" spans="1:2" x14ac:dyDescent="0.25">
      <c r="A661" s="123"/>
      <c r="B661" s="123"/>
    </row>
    <row r="662" spans="1:2" x14ac:dyDescent="0.25">
      <c r="A662" s="123"/>
      <c r="B662" s="123"/>
    </row>
    <row r="663" spans="1:2" x14ac:dyDescent="0.25">
      <c r="A663" s="123"/>
      <c r="B663" s="123"/>
    </row>
    <row r="664" spans="1:2" x14ac:dyDescent="0.25">
      <c r="A664" s="123"/>
      <c r="B664" s="123"/>
    </row>
    <row r="665" spans="1:2" x14ac:dyDescent="0.25">
      <c r="A665" s="123"/>
      <c r="B665" s="123"/>
    </row>
    <row r="666" spans="1:2" x14ac:dyDescent="0.25">
      <c r="A666" s="123"/>
      <c r="B666" s="123"/>
    </row>
    <row r="667" spans="1:2" x14ac:dyDescent="0.25">
      <c r="A667" s="123"/>
      <c r="B667" s="123"/>
    </row>
    <row r="668" spans="1:2" x14ac:dyDescent="0.25">
      <c r="A668" s="123"/>
      <c r="B668" s="123"/>
    </row>
    <row r="669" spans="1:2" x14ac:dyDescent="0.25">
      <c r="A669" s="123"/>
      <c r="B669" s="123"/>
    </row>
    <row r="670" spans="1:2" x14ac:dyDescent="0.25">
      <c r="A670" s="123"/>
      <c r="B670" s="123"/>
    </row>
    <row r="671" spans="1:2" x14ac:dyDescent="0.25">
      <c r="A671" s="123"/>
      <c r="B671" s="123"/>
    </row>
    <row r="672" spans="1:2" x14ac:dyDescent="0.25">
      <c r="A672" s="123"/>
      <c r="B672" s="123"/>
    </row>
    <row r="673" spans="1:2" x14ac:dyDescent="0.25">
      <c r="A673" s="123"/>
      <c r="B673" s="123"/>
    </row>
    <row r="674" spans="1:2" x14ac:dyDescent="0.25">
      <c r="A674" s="123"/>
      <c r="B674" s="123"/>
    </row>
    <row r="675" spans="1:2" x14ac:dyDescent="0.25">
      <c r="A675" s="123"/>
      <c r="B675" s="123"/>
    </row>
    <row r="676" spans="1:2" x14ac:dyDescent="0.25">
      <c r="A676" s="123"/>
      <c r="B676" s="123"/>
    </row>
    <row r="677" spans="1:2" x14ac:dyDescent="0.25">
      <c r="A677" s="123"/>
      <c r="B677" s="123"/>
    </row>
    <row r="678" spans="1:2" x14ac:dyDescent="0.25">
      <c r="A678" s="123"/>
      <c r="B678" s="123"/>
    </row>
    <row r="679" spans="1:2" x14ac:dyDescent="0.25">
      <c r="A679" s="123"/>
      <c r="B679" s="123"/>
    </row>
    <row r="680" spans="1:2" x14ac:dyDescent="0.25">
      <c r="A680" s="123"/>
      <c r="B680" s="123"/>
    </row>
    <row r="681" spans="1:2" x14ac:dyDescent="0.25">
      <c r="A681" s="123"/>
      <c r="B681" s="123"/>
    </row>
    <row r="682" spans="1:2" x14ac:dyDescent="0.25">
      <c r="A682" s="123"/>
      <c r="B682" s="123"/>
    </row>
    <row r="683" spans="1:2" x14ac:dyDescent="0.25">
      <c r="A683" s="123"/>
      <c r="B683" s="123"/>
    </row>
    <row r="684" spans="1:2" x14ac:dyDescent="0.25">
      <c r="A684" s="123"/>
      <c r="B684" s="123"/>
    </row>
    <row r="685" spans="1:2" x14ac:dyDescent="0.25">
      <c r="A685" s="123"/>
      <c r="B685" s="123"/>
    </row>
    <row r="686" spans="1:2" x14ac:dyDescent="0.25">
      <c r="A686" s="123"/>
      <c r="B686" s="123"/>
    </row>
    <row r="687" spans="1:2" x14ac:dyDescent="0.25">
      <c r="A687" s="123"/>
      <c r="B687" s="123"/>
    </row>
    <row r="688" spans="1:2" x14ac:dyDescent="0.25">
      <c r="A688" s="123"/>
      <c r="B688" s="123"/>
    </row>
    <row r="689" spans="1:2" x14ac:dyDescent="0.25">
      <c r="A689" s="123"/>
      <c r="B689" s="123"/>
    </row>
    <row r="690" spans="1:2" x14ac:dyDescent="0.25">
      <c r="A690" s="123"/>
      <c r="B690" s="123"/>
    </row>
    <row r="691" spans="1:2" x14ac:dyDescent="0.25">
      <c r="A691" s="123"/>
      <c r="B691" s="123"/>
    </row>
    <row r="692" spans="1:2" x14ac:dyDescent="0.25">
      <c r="A692" s="123"/>
      <c r="B692" s="123"/>
    </row>
    <row r="693" spans="1:2" x14ac:dyDescent="0.25">
      <c r="A693" s="123"/>
      <c r="B693" s="123"/>
    </row>
    <row r="694" spans="1:2" x14ac:dyDescent="0.25">
      <c r="A694" s="123"/>
      <c r="B694" s="123"/>
    </row>
    <row r="695" spans="1:2" x14ac:dyDescent="0.25">
      <c r="A695" s="123"/>
      <c r="B695" s="123"/>
    </row>
    <row r="696" spans="1:2" x14ac:dyDescent="0.25">
      <c r="A696" s="123"/>
      <c r="B696" s="123"/>
    </row>
    <row r="697" spans="1:2" x14ac:dyDescent="0.25">
      <c r="A697" s="123"/>
      <c r="B697" s="123"/>
    </row>
    <row r="698" spans="1:2" x14ac:dyDescent="0.25">
      <c r="A698" s="123"/>
      <c r="B698" s="123"/>
    </row>
    <row r="699" spans="1:2" x14ac:dyDescent="0.25">
      <c r="A699" s="123"/>
      <c r="B699" s="123"/>
    </row>
    <row r="700" spans="1:2" x14ac:dyDescent="0.25">
      <c r="A700" s="123"/>
      <c r="B700" s="123"/>
    </row>
    <row r="701" spans="1:2" x14ac:dyDescent="0.25">
      <c r="A701" s="123"/>
      <c r="B701" s="123"/>
    </row>
    <row r="702" spans="1:2" x14ac:dyDescent="0.25">
      <c r="A702" s="123"/>
      <c r="B702" s="123"/>
    </row>
    <row r="703" spans="1:2" x14ac:dyDescent="0.25">
      <c r="A703" s="123"/>
      <c r="B703" s="123"/>
    </row>
    <row r="704" spans="1:2" x14ac:dyDescent="0.25">
      <c r="A704" s="123"/>
      <c r="B704" s="123"/>
    </row>
    <row r="705" spans="1:2" x14ac:dyDescent="0.25">
      <c r="A705" s="123"/>
      <c r="B705" s="123"/>
    </row>
    <row r="706" spans="1:2" x14ac:dyDescent="0.25">
      <c r="A706" s="123"/>
      <c r="B706" s="123"/>
    </row>
    <row r="707" spans="1:2" x14ac:dyDescent="0.25">
      <c r="B707" s="126"/>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
  <sheetViews>
    <sheetView showGridLines="0" topLeftCell="B1" zoomScaleNormal="100" workbookViewId="0">
      <selection activeCell="G6" sqref="G6"/>
    </sheetView>
  </sheetViews>
  <sheetFormatPr baseColWidth="10" defaultColWidth="0" defaultRowHeight="30" customHeight="1" zeroHeight="1" x14ac:dyDescent="0.2"/>
  <cols>
    <col min="1" max="1" width="8.42578125" style="10" customWidth="1"/>
    <col min="2" max="2" width="22.7109375" style="10" customWidth="1"/>
    <col min="3" max="3" width="13.140625" style="10" customWidth="1"/>
    <col min="4" max="4" width="14.7109375" style="10" customWidth="1"/>
    <col min="5" max="13" width="12.42578125" style="10" customWidth="1"/>
    <col min="14" max="256" width="11.42578125" style="10" hidden="1" customWidth="1"/>
    <col min="257" max="16384" width="0" style="10" hidden="1"/>
  </cols>
  <sheetData>
    <row r="1" spans="1:20" s="9" customFormat="1" ht="30" customHeight="1" x14ac:dyDescent="0.2">
      <c r="A1" s="160"/>
      <c r="B1" s="161"/>
      <c r="C1" s="167" t="s">
        <v>249</v>
      </c>
      <c r="D1" s="167"/>
      <c r="E1" s="167"/>
      <c r="F1" s="167"/>
      <c r="G1" s="167"/>
      <c r="H1" s="167"/>
      <c r="I1" s="167"/>
      <c r="J1" s="167"/>
      <c r="K1" s="167"/>
      <c r="L1" s="167"/>
      <c r="M1" s="167"/>
    </row>
    <row r="2" spans="1:20" s="9" customFormat="1" ht="30" customHeight="1" x14ac:dyDescent="0.2">
      <c r="A2" s="162"/>
      <c r="B2" s="163"/>
      <c r="C2" s="167" t="s">
        <v>11</v>
      </c>
      <c r="D2" s="167"/>
      <c r="E2" s="167"/>
      <c r="F2" s="167"/>
      <c r="G2" s="167"/>
      <c r="H2" s="167"/>
      <c r="I2" s="167"/>
      <c r="J2" s="167"/>
      <c r="K2" s="167"/>
      <c r="L2" s="167"/>
      <c r="M2" s="167"/>
    </row>
    <row r="3" spans="1:20" s="9" customFormat="1" ht="30" customHeight="1" x14ac:dyDescent="0.2">
      <c r="A3" s="162"/>
      <c r="B3" s="163"/>
      <c r="C3" s="167" t="s">
        <v>81</v>
      </c>
      <c r="D3" s="167"/>
      <c r="E3" s="167"/>
      <c r="F3" s="167"/>
      <c r="G3" s="167"/>
      <c r="H3" s="167"/>
      <c r="I3" s="167"/>
      <c r="J3" s="167"/>
      <c r="K3" s="167"/>
      <c r="L3" s="167"/>
      <c r="M3" s="167"/>
    </row>
    <row r="4" spans="1:20" s="9" customFormat="1" ht="30" customHeight="1" x14ac:dyDescent="0.2">
      <c r="A4" s="164"/>
      <c r="B4" s="165"/>
      <c r="C4" s="168" t="s">
        <v>99</v>
      </c>
      <c r="D4" s="168"/>
      <c r="E4" s="168"/>
      <c r="F4" s="168"/>
      <c r="G4" s="168" t="s">
        <v>516</v>
      </c>
      <c r="H4" s="168"/>
      <c r="I4" s="168"/>
      <c r="J4" s="168"/>
      <c r="K4" s="168"/>
      <c r="L4" s="168"/>
      <c r="M4" s="168"/>
    </row>
    <row r="5" spans="1:20" s="9" customFormat="1" ht="30" customHeight="1" x14ac:dyDescent="0.2"/>
    <row r="6" spans="1:20" ht="30" customHeight="1" x14ac:dyDescent="0.2">
      <c r="A6" s="169" t="s">
        <v>80</v>
      </c>
      <c r="B6" s="169"/>
      <c r="C6" s="169" t="s">
        <v>196</v>
      </c>
      <c r="D6" s="169"/>
      <c r="E6" s="169"/>
      <c r="F6" s="9"/>
      <c r="G6" s="9"/>
      <c r="H6" s="9"/>
      <c r="I6" s="9"/>
      <c r="J6" s="9"/>
      <c r="K6" s="9"/>
      <c r="L6" s="9"/>
      <c r="M6" s="9"/>
      <c r="N6" s="9"/>
      <c r="O6" s="9"/>
      <c r="P6" s="9"/>
      <c r="Q6" s="9"/>
      <c r="R6" s="9"/>
      <c r="S6" s="9"/>
      <c r="T6" s="9"/>
    </row>
    <row r="7" spans="1:20" ht="30" customHeight="1" x14ac:dyDescent="0.2">
      <c r="A7" s="169" t="s">
        <v>101</v>
      </c>
      <c r="B7" s="169"/>
      <c r="C7" s="169" t="s">
        <v>244</v>
      </c>
      <c r="D7" s="169"/>
      <c r="E7" s="169"/>
      <c r="F7" s="9"/>
      <c r="G7" s="9"/>
      <c r="H7" s="9"/>
      <c r="I7" s="9"/>
      <c r="J7" s="9"/>
      <c r="K7" s="9"/>
      <c r="L7" s="9"/>
      <c r="M7" s="9"/>
      <c r="N7" s="9"/>
      <c r="O7" s="9"/>
      <c r="P7" s="9"/>
      <c r="Q7" s="9"/>
      <c r="R7" s="9"/>
      <c r="S7" s="9"/>
      <c r="T7" s="9"/>
    </row>
    <row r="8" spans="1:20" ht="30" customHeight="1" x14ac:dyDescent="0.2">
      <c r="A8" s="9"/>
      <c r="B8" s="9"/>
      <c r="C8" s="9"/>
      <c r="D8" s="9"/>
      <c r="E8" s="9"/>
      <c r="F8" s="9"/>
      <c r="G8" s="9"/>
      <c r="H8" s="9"/>
      <c r="I8" s="9"/>
      <c r="J8" s="9"/>
      <c r="K8" s="9"/>
      <c r="L8" s="9"/>
      <c r="M8" s="9"/>
      <c r="N8" s="9"/>
      <c r="O8" s="9"/>
      <c r="P8" s="9"/>
      <c r="Q8" s="9"/>
      <c r="R8" s="9"/>
      <c r="S8" s="9"/>
      <c r="T8" s="9"/>
    </row>
    <row r="9" spans="1:20" s="35" customFormat="1" ht="30" customHeight="1" x14ac:dyDescent="0.2">
      <c r="A9" s="166" t="s">
        <v>240</v>
      </c>
      <c r="B9" s="166"/>
      <c r="C9" s="166"/>
      <c r="D9" s="166"/>
      <c r="E9" s="166"/>
      <c r="F9" s="166"/>
      <c r="G9" s="166"/>
      <c r="H9" s="166"/>
      <c r="I9" s="166"/>
      <c r="J9" s="166"/>
      <c r="K9" s="166" t="s">
        <v>256</v>
      </c>
      <c r="L9" s="166"/>
      <c r="M9" s="166"/>
      <c r="N9" s="9"/>
      <c r="O9" s="9"/>
      <c r="P9" s="9"/>
      <c r="Q9" s="9"/>
      <c r="R9" s="9"/>
      <c r="S9" s="9"/>
      <c r="T9" s="9"/>
    </row>
    <row r="10" spans="1:20" s="35" customFormat="1" ht="30" customHeight="1" x14ac:dyDescent="0.2">
      <c r="A10" s="36" t="s">
        <v>84</v>
      </c>
      <c r="B10" s="36" t="s">
        <v>87</v>
      </c>
      <c r="C10" s="36" t="s">
        <v>241</v>
      </c>
      <c r="D10" s="36" t="s">
        <v>242</v>
      </c>
      <c r="E10" s="36" t="s">
        <v>243</v>
      </c>
      <c r="F10" s="36">
        <v>2016</v>
      </c>
      <c r="G10" s="36">
        <v>2017</v>
      </c>
      <c r="H10" s="36">
        <v>2018</v>
      </c>
      <c r="I10" s="36">
        <v>2019</v>
      </c>
      <c r="J10" s="36">
        <v>2020</v>
      </c>
      <c r="K10" s="77" t="s">
        <v>257</v>
      </c>
      <c r="L10" s="77" t="s">
        <v>258</v>
      </c>
      <c r="M10" s="77" t="s">
        <v>259</v>
      </c>
      <c r="N10" s="9"/>
      <c r="O10" s="9"/>
      <c r="P10" s="9"/>
      <c r="Q10" s="9"/>
      <c r="R10" s="9"/>
      <c r="S10" s="9"/>
      <c r="T10" s="9"/>
    </row>
    <row r="11" spans="1:20" s="11" customFormat="1" ht="69.95" customHeight="1" x14ac:dyDescent="0.2">
      <c r="A11" s="37">
        <f>+'1'!B8</f>
        <v>1</v>
      </c>
      <c r="B11" s="38" t="str">
        <f>+'1'!E8</f>
        <v>Atender el 99,5%  de devolución de comparendos y retención en la fuente</v>
      </c>
      <c r="C11" s="38" t="str">
        <f>+'1'!G15</f>
        <v>Constante</v>
      </c>
      <c r="D11" s="41" t="s">
        <v>246</v>
      </c>
      <c r="E11" s="40">
        <v>0.995</v>
      </c>
      <c r="F11" s="52">
        <v>1</v>
      </c>
      <c r="G11" s="52">
        <v>0.92600000000000005</v>
      </c>
      <c r="H11" s="52">
        <v>0.995</v>
      </c>
      <c r="I11" s="52">
        <v>0.96695652173913038</v>
      </c>
      <c r="J11" s="52">
        <v>0.995</v>
      </c>
      <c r="K11" s="52">
        <f>+Metas_Magnitud!U13</f>
        <v>0.99183673469387756</v>
      </c>
      <c r="L11" s="52">
        <f>+IFERROR(AVERAGE(F11,G11,H11,I11,K11),)</f>
        <v>0.97595865128660164</v>
      </c>
      <c r="M11" s="52">
        <f>+L11/E11</f>
        <v>0.9808629661171876</v>
      </c>
      <c r="N11" s="9"/>
      <c r="O11" s="9"/>
      <c r="P11" s="9"/>
      <c r="Q11" s="9"/>
      <c r="R11" s="9"/>
      <c r="S11" s="9"/>
      <c r="T11" s="9"/>
    </row>
    <row r="12" spans="1:20" s="11" customFormat="1" ht="69.95" customHeight="1" x14ac:dyDescent="0.2">
      <c r="A12" s="37">
        <f>+'2'!B8</f>
        <v>2</v>
      </c>
      <c r="B12" s="38" t="str">
        <f>+'2'!E8</f>
        <v>Presentar oportunamente el 100% de los informes financieros requeridos</v>
      </c>
      <c r="C12" s="38" t="str">
        <f>+'2'!G15</f>
        <v>Constante</v>
      </c>
      <c r="D12" s="41" t="s">
        <v>246</v>
      </c>
      <c r="E12" s="40">
        <v>1</v>
      </c>
      <c r="F12" s="52">
        <v>1</v>
      </c>
      <c r="G12" s="52">
        <v>1</v>
      </c>
      <c r="H12" s="52">
        <v>1</v>
      </c>
      <c r="I12" s="52">
        <v>0.99783080260303691</v>
      </c>
      <c r="J12" s="52">
        <v>1</v>
      </c>
      <c r="K12" s="52">
        <f>+Metas_Magnitud!U16</f>
        <v>0.25508607198748046</v>
      </c>
      <c r="L12" s="52">
        <f>+IFERROR(AVERAGE(F12,G12,H12,I12,K12),)</f>
        <v>0.85058337491810343</v>
      </c>
      <c r="M12" s="52">
        <f t="shared" ref="M12:M13" si="0">+L12/E12</f>
        <v>0.85058337491810343</v>
      </c>
      <c r="N12" s="9"/>
      <c r="O12" s="9"/>
      <c r="P12" s="9"/>
      <c r="Q12" s="9"/>
      <c r="R12" s="9"/>
      <c r="S12" s="9"/>
      <c r="T12" s="9"/>
    </row>
    <row r="13" spans="1:20" s="11" customFormat="1" ht="69.95" customHeight="1" x14ac:dyDescent="0.2">
      <c r="A13" s="37">
        <f>+'3 PAAC'!B8</f>
        <v>3</v>
      </c>
      <c r="B13" s="38" t="str">
        <f>+'3 PAAC'!E8</f>
        <v>Realizar el 100% de las actividades programadas en el Plan Anticorrupción y de Atención al Ciudadano de la vigencia por la Subdireccion Financiera</v>
      </c>
      <c r="C13" s="38" t="str">
        <f>+'3 PAAC'!G15</f>
        <v>Constante</v>
      </c>
      <c r="D13" s="41" t="s">
        <v>246</v>
      </c>
      <c r="E13" s="40">
        <v>1</v>
      </c>
      <c r="F13" s="52" t="s">
        <v>209</v>
      </c>
      <c r="G13" s="52" t="s">
        <v>209</v>
      </c>
      <c r="H13" s="52">
        <v>1</v>
      </c>
      <c r="I13" s="52">
        <v>1</v>
      </c>
      <c r="J13" s="52">
        <v>1</v>
      </c>
      <c r="K13" s="52">
        <f>+Metas_Magnitud!U19</f>
        <v>0</v>
      </c>
      <c r="L13" s="52">
        <f>+IFERROR(AVERAGE(H13,I13,K13),)</f>
        <v>0.66666666666666663</v>
      </c>
      <c r="M13" s="52">
        <f t="shared" si="0"/>
        <v>0.66666666666666663</v>
      </c>
      <c r="N13" s="9"/>
      <c r="O13" s="9"/>
      <c r="P13" s="9"/>
      <c r="Q13" s="9"/>
      <c r="R13" s="9"/>
      <c r="S13" s="9"/>
      <c r="T13" s="9"/>
    </row>
    <row r="14" spans="1:20" s="11" customFormat="1" ht="30" hidden="1" customHeight="1" x14ac:dyDescent="0.2"/>
    <row r="15" spans="1:20" s="11" customFormat="1" ht="30" hidden="1" customHeight="1" x14ac:dyDescent="0.2"/>
  </sheetData>
  <sheetProtection autoFilter="0" pivotTables="0"/>
  <mergeCells count="12">
    <mergeCell ref="A1:B4"/>
    <mergeCell ref="K9:M9"/>
    <mergeCell ref="C1:M1"/>
    <mergeCell ref="C2:M2"/>
    <mergeCell ref="C3:M3"/>
    <mergeCell ref="C4:F4"/>
    <mergeCell ref="G4:M4"/>
    <mergeCell ref="C7:E7"/>
    <mergeCell ref="A9:J9"/>
    <mergeCell ref="A6:B6"/>
    <mergeCell ref="C6:E6"/>
    <mergeCell ref="A7: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B19" zoomScaleNormal="100" zoomScaleSheetLayoutView="55" zoomScalePageLayoutView="70" workbookViewId="0">
      <selection activeCell="H33" sqref="H33"/>
    </sheetView>
  </sheetViews>
  <sheetFormatPr baseColWidth="10" defaultColWidth="0" defaultRowHeight="30" customHeight="1" x14ac:dyDescent="0.2"/>
  <cols>
    <col min="1" max="1" width="25.7109375" style="69" customWidth="1"/>
    <col min="2" max="5" width="20.7109375" style="56" customWidth="1"/>
    <col min="6" max="6" width="20.7109375" style="70" customWidth="1"/>
    <col min="7" max="8" width="20.7109375" style="56" customWidth="1"/>
    <col min="9" max="256" width="11.42578125" style="56" customWidth="1"/>
    <col min="257" max="16384" width="0" style="56" hidden="1"/>
  </cols>
  <sheetData>
    <row r="1" spans="1:8" ht="30" customHeight="1" x14ac:dyDescent="0.2">
      <c r="A1" s="202"/>
      <c r="B1" s="204" t="s">
        <v>249</v>
      </c>
      <c r="C1" s="204"/>
      <c r="D1" s="204"/>
      <c r="E1" s="204"/>
      <c r="F1" s="204"/>
      <c r="G1" s="204"/>
      <c r="H1" s="204"/>
    </row>
    <row r="2" spans="1:8" ht="30" customHeight="1" x14ac:dyDescent="0.2">
      <c r="A2" s="202"/>
      <c r="B2" s="203" t="s">
        <v>11</v>
      </c>
      <c r="C2" s="203"/>
      <c r="D2" s="203"/>
      <c r="E2" s="203"/>
      <c r="F2" s="203"/>
      <c r="G2" s="203"/>
      <c r="H2" s="203"/>
    </row>
    <row r="3" spans="1:8" ht="30" customHeight="1" x14ac:dyDescent="0.2">
      <c r="A3" s="202"/>
      <c r="B3" s="203" t="s">
        <v>0</v>
      </c>
      <c r="C3" s="203"/>
      <c r="D3" s="203"/>
      <c r="E3" s="203"/>
      <c r="F3" s="203"/>
      <c r="G3" s="203"/>
      <c r="H3" s="203"/>
    </row>
    <row r="4" spans="1:8" ht="30" customHeight="1" x14ac:dyDescent="0.2">
      <c r="A4" s="202"/>
      <c r="B4" s="203" t="s">
        <v>19</v>
      </c>
      <c r="C4" s="203"/>
      <c r="D4" s="203"/>
      <c r="E4" s="203"/>
      <c r="F4" s="156" t="s">
        <v>79</v>
      </c>
      <c r="G4" s="156"/>
      <c r="H4" s="156"/>
    </row>
    <row r="5" spans="1:8" ht="30" customHeight="1" x14ac:dyDescent="0.2">
      <c r="A5" s="175" t="s">
        <v>1</v>
      </c>
      <c r="B5" s="175"/>
      <c r="C5" s="175"/>
      <c r="D5" s="175"/>
      <c r="E5" s="175"/>
      <c r="F5" s="175"/>
      <c r="G5" s="175"/>
      <c r="H5" s="175"/>
    </row>
    <row r="6" spans="1:8" ht="30" customHeight="1" x14ac:dyDescent="0.2">
      <c r="A6" s="177" t="s">
        <v>18</v>
      </c>
      <c r="B6" s="177"/>
      <c r="C6" s="177"/>
      <c r="D6" s="177"/>
      <c r="E6" s="177"/>
      <c r="F6" s="177"/>
      <c r="G6" s="177"/>
      <c r="H6" s="177"/>
    </row>
    <row r="7" spans="1:8" ht="30" customHeight="1" x14ac:dyDescent="0.2">
      <c r="A7" s="178" t="s">
        <v>12</v>
      </c>
      <c r="B7" s="178"/>
      <c r="C7" s="178"/>
      <c r="D7" s="178"/>
      <c r="E7" s="178"/>
      <c r="F7" s="178"/>
      <c r="G7" s="178"/>
      <c r="H7" s="178"/>
    </row>
    <row r="8" spans="1:8" ht="30" customHeight="1" x14ac:dyDescent="0.2">
      <c r="A8" s="68" t="s">
        <v>77</v>
      </c>
      <c r="B8" s="58">
        <v>1</v>
      </c>
      <c r="C8" s="173" t="s">
        <v>78</v>
      </c>
      <c r="D8" s="173"/>
      <c r="E8" s="179" t="s">
        <v>181</v>
      </c>
      <c r="F8" s="179"/>
      <c r="G8" s="179"/>
      <c r="H8" s="179"/>
    </row>
    <row r="9" spans="1:8" ht="30" customHeight="1" x14ac:dyDescent="0.2">
      <c r="A9" s="68" t="s">
        <v>22</v>
      </c>
      <c r="B9" s="72" t="s">
        <v>66</v>
      </c>
      <c r="C9" s="173" t="s">
        <v>21</v>
      </c>
      <c r="D9" s="173"/>
      <c r="E9" s="174" t="s">
        <v>182</v>
      </c>
      <c r="F9" s="174"/>
      <c r="G9" s="59" t="s">
        <v>27</v>
      </c>
      <c r="H9" s="72" t="s">
        <v>66</v>
      </c>
    </row>
    <row r="10" spans="1:8" ht="30" customHeight="1" x14ac:dyDescent="0.2">
      <c r="A10" s="68" t="s">
        <v>28</v>
      </c>
      <c r="B10" s="176" t="s">
        <v>180</v>
      </c>
      <c r="C10" s="176"/>
      <c r="D10" s="176"/>
      <c r="E10" s="176"/>
      <c r="F10" s="59" t="s">
        <v>29</v>
      </c>
      <c r="G10" s="172" t="s">
        <v>180</v>
      </c>
      <c r="H10" s="172"/>
    </row>
    <row r="11" spans="1:8" ht="30" customHeight="1" x14ac:dyDescent="0.2">
      <c r="A11" s="68" t="s">
        <v>30</v>
      </c>
      <c r="B11" s="170" t="s">
        <v>15</v>
      </c>
      <c r="C11" s="170"/>
      <c r="D11" s="170"/>
      <c r="E11" s="170"/>
      <c r="F11" s="59" t="s">
        <v>31</v>
      </c>
      <c r="G11" s="172" t="s">
        <v>183</v>
      </c>
      <c r="H11" s="172"/>
    </row>
    <row r="12" spans="1:8" ht="30" customHeight="1" x14ac:dyDescent="0.2">
      <c r="A12" s="68" t="s">
        <v>32</v>
      </c>
      <c r="B12" s="171" t="s">
        <v>72</v>
      </c>
      <c r="C12" s="171"/>
      <c r="D12" s="171"/>
      <c r="E12" s="171"/>
      <c r="F12" s="171"/>
      <c r="G12" s="171"/>
      <c r="H12" s="171"/>
    </row>
    <row r="13" spans="1:8" ht="30" customHeight="1" x14ac:dyDescent="0.2">
      <c r="A13" s="68" t="s">
        <v>33</v>
      </c>
      <c r="B13" s="199" t="s">
        <v>180</v>
      </c>
      <c r="C13" s="199"/>
      <c r="D13" s="199"/>
      <c r="E13" s="199"/>
      <c r="F13" s="199"/>
      <c r="G13" s="199"/>
      <c r="H13" s="199"/>
    </row>
    <row r="14" spans="1:8" ht="30" customHeight="1" x14ac:dyDescent="0.2">
      <c r="A14" s="68" t="s">
        <v>34</v>
      </c>
      <c r="B14" s="179" t="s">
        <v>264</v>
      </c>
      <c r="C14" s="179"/>
      <c r="D14" s="179"/>
      <c r="E14" s="179"/>
      <c r="F14" s="59" t="s">
        <v>35</v>
      </c>
      <c r="G14" s="199" t="s">
        <v>17</v>
      </c>
      <c r="H14" s="199"/>
    </row>
    <row r="15" spans="1:8" ht="30" customHeight="1" x14ac:dyDescent="0.2">
      <c r="A15" s="68" t="s">
        <v>36</v>
      </c>
      <c r="B15" s="205" t="s">
        <v>252</v>
      </c>
      <c r="C15" s="205"/>
      <c r="D15" s="205"/>
      <c r="E15" s="205"/>
      <c r="F15" s="59" t="s">
        <v>37</v>
      </c>
      <c r="G15" s="199" t="s">
        <v>38</v>
      </c>
      <c r="H15" s="199"/>
    </row>
    <row r="16" spans="1:8" ht="30" customHeight="1" x14ac:dyDescent="0.2">
      <c r="A16" s="68" t="s">
        <v>39</v>
      </c>
      <c r="B16" s="179" t="s">
        <v>239</v>
      </c>
      <c r="C16" s="179"/>
      <c r="D16" s="179"/>
      <c r="E16" s="179"/>
      <c r="F16" s="179"/>
      <c r="G16" s="179"/>
      <c r="H16" s="179"/>
    </row>
    <row r="17" spans="1:8" ht="30" customHeight="1" x14ac:dyDescent="0.2">
      <c r="A17" s="68" t="s">
        <v>40</v>
      </c>
      <c r="B17" s="179" t="s">
        <v>184</v>
      </c>
      <c r="C17" s="179"/>
      <c r="D17" s="179"/>
      <c r="E17" s="179"/>
      <c r="F17" s="179"/>
      <c r="G17" s="179"/>
      <c r="H17" s="179"/>
    </row>
    <row r="18" spans="1:8" ht="30" customHeight="1" x14ac:dyDescent="0.2">
      <c r="A18" s="68" t="s">
        <v>41</v>
      </c>
      <c r="B18" s="171" t="s">
        <v>185</v>
      </c>
      <c r="C18" s="192"/>
      <c r="D18" s="192"/>
      <c r="E18" s="192"/>
      <c r="F18" s="192"/>
      <c r="G18" s="192"/>
      <c r="H18" s="192"/>
    </row>
    <row r="19" spans="1:8" ht="30" customHeight="1" x14ac:dyDescent="0.2">
      <c r="A19" s="68" t="s">
        <v>42</v>
      </c>
      <c r="B19" s="193" t="s">
        <v>186</v>
      </c>
      <c r="C19" s="193"/>
      <c r="D19" s="193"/>
      <c r="E19" s="193"/>
      <c r="F19" s="193"/>
      <c r="G19" s="193"/>
      <c r="H19" s="193"/>
    </row>
    <row r="20" spans="1:8" ht="30" customHeight="1" x14ac:dyDescent="0.2">
      <c r="A20" s="173" t="s">
        <v>43</v>
      </c>
      <c r="B20" s="206" t="s">
        <v>23</v>
      </c>
      <c r="C20" s="206"/>
      <c r="D20" s="206"/>
      <c r="E20" s="207" t="s">
        <v>24</v>
      </c>
      <c r="F20" s="207"/>
      <c r="G20" s="207"/>
      <c r="H20" s="207"/>
    </row>
    <row r="21" spans="1:8" ht="30" customHeight="1" x14ac:dyDescent="0.2">
      <c r="A21" s="173"/>
      <c r="B21" s="171" t="s">
        <v>187</v>
      </c>
      <c r="C21" s="171"/>
      <c r="D21" s="171"/>
      <c r="E21" s="171" t="s">
        <v>188</v>
      </c>
      <c r="F21" s="171"/>
      <c r="G21" s="171"/>
      <c r="H21" s="171"/>
    </row>
    <row r="22" spans="1:8" ht="30" customHeight="1" x14ac:dyDescent="0.2">
      <c r="A22" s="68" t="s">
        <v>44</v>
      </c>
      <c r="B22" s="199" t="s">
        <v>189</v>
      </c>
      <c r="C22" s="199"/>
      <c r="D22" s="199"/>
      <c r="E22" s="199" t="s">
        <v>189</v>
      </c>
      <c r="F22" s="199"/>
      <c r="G22" s="199"/>
      <c r="H22" s="199"/>
    </row>
    <row r="23" spans="1:8" ht="30" customHeight="1" x14ac:dyDescent="0.2">
      <c r="A23" s="68" t="s">
        <v>45</v>
      </c>
      <c r="B23" s="171" t="s">
        <v>254</v>
      </c>
      <c r="C23" s="171"/>
      <c r="D23" s="171"/>
      <c r="E23" s="171" t="s">
        <v>190</v>
      </c>
      <c r="F23" s="171"/>
      <c r="G23" s="171"/>
      <c r="H23" s="171"/>
    </row>
    <row r="24" spans="1:8" ht="30" customHeight="1" x14ac:dyDescent="0.2">
      <c r="A24" s="68" t="s">
        <v>46</v>
      </c>
      <c r="B24" s="182">
        <v>43831</v>
      </c>
      <c r="C24" s="179"/>
      <c r="D24" s="179"/>
      <c r="E24" s="59" t="s">
        <v>75</v>
      </c>
      <c r="F24" s="183">
        <v>0.97</v>
      </c>
      <c r="G24" s="183"/>
      <c r="H24" s="183"/>
    </row>
    <row r="25" spans="1:8" ht="30" customHeight="1" x14ac:dyDescent="0.2">
      <c r="A25" s="68" t="s">
        <v>74</v>
      </c>
      <c r="B25" s="182">
        <v>43982</v>
      </c>
      <c r="C25" s="179"/>
      <c r="D25" s="179"/>
      <c r="E25" s="59" t="s">
        <v>47</v>
      </c>
      <c r="F25" s="184">
        <v>0.995</v>
      </c>
      <c r="G25" s="184"/>
      <c r="H25" s="184"/>
    </row>
    <row r="26" spans="1:8" ht="39.950000000000003" customHeight="1" x14ac:dyDescent="0.2">
      <c r="A26" s="68" t="s">
        <v>76</v>
      </c>
      <c r="B26" s="174" t="s">
        <v>16</v>
      </c>
      <c r="C26" s="174"/>
      <c r="D26" s="174"/>
      <c r="E26" s="60" t="s">
        <v>48</v>
      </c>
      <c r="F26" s="190" t="s">
        <v>198</v>
      </c>
      <c r="G26" s="190"/>
      <c r="H26" s="190"/>
    </row>
    <row r="27" spans="1:8" ht="30" customHeight="1" x14ac:dyDescent="0.2">
      <c r="A27" s="187" t="s">
        <v>13</v>
      </c>
      <c r="B27" s="187"/>
      <c r="C27" s="187"/>
      <c r="D27" s="187"/>
      <c r="E27" s="187"/>
      <c r="F27" s="187"/>
      <c r="G27" s="187"/>
      <c r="H27" s="187"/>
    </row>
    <row r="28" spans="1:8" ht="30" customHeight="1" x14ac:dyDescent="0.2">
      <c r="A28" s="61" t="s">
        <v>2</v>
      </c>
      <c r="B28" s="61" t="s">
        <v>49</v>
      </c>
      <c r="C28" s="61" t="s">
        <v>25</v>
      </c>
      <c r="D28" s="61" t="s">
        <v>50</v>
      </c>
      <c r="E28" s="61" t="s">
        <v>26</v>
      </c>
      <c r="F28" s="62" t="s">
        <v>8</v>
      </c>
      <c r="G28" s="62" t="s">
        <v>9</v>
      </c>
      <c r="H28" s="61" t="s">
        <v>10</v>
      </c>
    </row>
    <row r="29" spans="1:8" ht="16.5" customHeight="1" x14ac:dyDescent="0.2">
      <c r="A29" s="100" t="s">
        <v>3</v>
      </c>
      <c r="B29" s="134">
        <v>82</v>
      </c>
      <c r="C29" s="135">
        <f>+B29</f>
        <v>82</v>
      </c>
      <c r="D29" s="134">
        <v>82</v>
      </c>
      <c r="E29" s="65">
        <v>82</v>
      </c>
      <c r="F29" s="381">
        <f>IFERROR(+B29/D29,)</f>
        <v>1</v>
      </c>
      <c r="G29" s="380">
        <f>IFERROR(+C29/$E$40,0)</f>
        <v>0.33469387755102042</v>
      </c>
      <c r="H29" s="379">
        <f>+G29/$F$25</f>
        <v>0.33637575633268385</v>
      </c>
    </row>
    <row r="30" spans="1:8" ht="16.5" customHeight="1" x14ac:dyDescent="0.2">
      <c r="A30" s="100" t="s">
        <v>4</v>
      </c>
      <c r="B30" s="134">
        <v>89</v>
      </c>
      <c r="C30" s="135">
        <f>B30+C29</f>
        <v>171</v>
      </c>
      <c r="D30" s="134">
        <v>89</v>
      </c>
      <c r="E30" s="65">
        <f>D30+E29</f>
        <v>171</v>
      </c>
      <c r="F30" s="381">
        <f t="shared" ref="F30:F40" si="0">IFERROR(+B30/D30,)</f>
        <v>1</v>
      </c>
      <c r="G30" s="380">
        <f t="shared" ref="G30:G40" si="1">IFERROR(+C30/$E$40,0)</f>
        <v>0.69795918367346943</v>
      </c>
      <c r="H30" s="379">
        <f t="shared" ref="H30:H40" si="2">+G30/$F$25</f>
        <v>0.7014665162547431</v>
      </c>
    </row>
    <row r="31" spans="1:8" ht="16.5" customHeight="1" x14ac:dyDescent="0.2">
      <c r="A31" s="100" t="s">
        <v>5</v>
      </c>
      <c r="B31" s="134">
        <v>52</v>
      </c>
      <c r="C31" s="135">
        <f t="shared" ref="C31:C40" si="3">B31+C30</f>
        <v>223</v>
      </c>
      <c r="D31" s="134">
        <v>54</v>
      </c>
      <c r="E31" s="65">
        <f t="shared" ref="E31:E40" si="4">D31+E30</f>
        <v>225</v>
      </c>
      <c r="F31" s="381">
        <f t="shared" si="0"/>
        <v>0.96296296296296291</v>
      </c>
      <c r="G31" s="380">
        <f t="shared" si="1"/>
        <v>0.91020408163265309</v>
      </c>
      <c r="H31" s="379">
        <f t="shared" si="2"/>
        <v>0.91477797149010365</v>
      </c>
    </row>
    <row r="32" spans="1:8" ht="16.5" customHeight="1" x14ac:dyDescent="0.2">
      <c r="A32" s="100" t="s">
        <v>6</v>
      </c>
      <c r="B32" s="134">
        <v>11</v>
      </c>
      <c r="C32" s="135">
        <f t="shared" si="3"/>
        <v>234</v>
      </c>
      <c r="D32" s="134">
        <v>11</v>
      </c>
      <c r="E32" s="65">
        <f t="shared" si="4"/>
        <v>236</v>
      </c>
      <c r="F32" s="381">
        <f t="shared" si="0"/>
        <v>1</v>
      </c>
      <c r="G32" s="380">
        <f t="shared" si="1"/>
        <v>0.95510204081632655</v>
      </c>
      <c r="H32" s="379">
        <f t="shared" si="2"/>
        <v>0.95990154855912213</v>
      </c>
    </row>
    <row r="33" spans="1:8" ht="16.5" customHeight="1" x14ac:dyDescent="0.2">
      <c r="A33" s="100" t="s">
        <v>7</v>
      </c>
      <c r="B33" s="134">
        <v>9</v>
      </c>
      <c r="C33" s="135">
        <f t="shared" si="3"/>
        <v>243</v>
      </c>
      <c r="D33" s="134">
        <v>9</v>
      </c>
      <c r="E33" s="65">
        <f t="shared" si="4"/>
        <v>245</v>
      </c>
      <c r="F33" s="381">
        <f t="shared" si="0"/>
        <v>1</v>
      </c>
      <c r="G33" s="380">
        <f t="shared" si="1"/>
        <v>0.99183673469387756</v>
      </c>
      <c r="H33" s="379">
        <f t="shared" si="2"/>
        <v>0.99682083888831918</v>
      </c>
    </row>
    <row r="34" spans="1:8" ht="20.100000000000001" customHeight="1" x14ac:dyDescent="0.2">
      <c r="A34" s="100" t="s">
        <v>278</v>
      </c>
      <c r="B34" s="134">
        <v>0</v>
      </c>
      <c r="C34" s="135">
        <f t="shared" si="3"/>
        <v>243</v>
      </c>
      <c r="D34" s="134">
        <v>0</v>
      </c>
      <c r="E34" s="65">
        <f t="shared" si="4"/>
        <v>245</v>
      </c>
      <c r="F34" s="381">
        <f t="shared" si="0"/>
        <v>0</v>
      </c>
      <c r="G34" s="380">
        <f t="shared" si="1"/>
        <v>0.99183673469387756</v>
      </c>
      <c r="H34" s="379">
        <f t="shared" si="2"/>
        <v>0.99682083888831918</v>
      </c>
    </row>
    <row r="35" spans="1:8" ht="20.100000000000001" customHeight="1" x14ac:dyDescent="0.2">
      <c r="A35" s="100" t="s">
        <v>279</v>
      </c>
      <c r="B35" s="134">
        <v>0</v>
      </c>
      <c r="C35" s="135">
        <f t="shared" si="3"/>
        <v>243</v>
      </c>
      <c r="D35" s="134">
        <v>0</v>
      </c>
      <c r="E35" s="65">
        <f t="shared" si="4"/>
        <v>245</v>
      </c>
      <c r="F35" s="381">
        <f t="shared" si="0"/>
        <v>0</v>
      </c>
      <c r="G35" s="380">
        <f t="shared" si="1"/>
        <v>0.99183673469387756</v>
      </c>
      <c r="H35" s="379">
        <f t="shared" si="2"/>
        <v>0.99682083888831918</v>
      </c>
    </row>
    <row r="36" spans="1:8" ht="20.100000000000001" customHeight="1" x14ac:dyDescent="0.2">
      <c r="A36" s="100" t="s">
        <v>280</v>
      </c>
      <c r="B36" s="134">
        <v>0</v>
      </c>
      <c r="C36" s="135">
        <f t="shared" si="3"/>
        <v>243</v>
      </c>
      <c r="D36" s="134">
        <v>0</v>
      </c>
      <c r="E36" s="65">
        <f t="shared" si="4"/>
        <v>245</v>
      </c>
      <c r="F36" s="381">
        <f t="shared" si="0"/>
        <v>0</v>
      </c>
      <c r="G36" s="380">
        <f t="shared" si="1"/>
        <v>0.99183673469387756</v>
      </c>
      <c r="H36" s="379">
        <f t="shared" si="2"/>
        <v>0.99682083888831918</v>
      </c>
    </row>
    <row r="37" spans="1:8" ht="20.100000000000001" customHeight="1" x14ac:dyDescent="0.2">
      <c r="A37" s="100" t="s">
        <v>281</v>
      </c>
      <c r="B37" s="134">
        <v>0</v>
      </c>
      <c r="C37" s="135">
        <f t="shared" si="3"/>
        <v>243</v>
      </c>
      <c r="D37" s="134">
        <v>0</v>
      </c>
      <c r="E37" s="65">
        <f t="shared" si="4"/>
        <v>245</v>
      </c>
      <c r="F37" s="381">
        <f t="shared" si="0"/>
        <v>0</v>
      </c>
      <c r="G37" s="380">
        <f t="shared" si="1"/>
        <v>0.99183673469387756</v>
      </c>
      <c r="H37" s="379">
        <f t="shared" si="2"/>
        <v>0.99682083888831918</v>
      </c>
    </row>
    <row r="38" spans="1:8" ht="20.100000000000001" customHeight="1" x14ac:dyDescent="0.2">
      <c r="A38" s="100" t="s">
        <v>282</v>
      </c>
      <c r="B38" s="134">
        <v>0</v>
      </c>
      <c r="C38" s="135">
        <f t="shared" si="3"/>
        <v>243</v>
      </c>
      <c r="D38" s="134">
        <v>0</v>
      </c>
      <c r="E38" s="65">
        <f t="shared" si="4"/>
        <v>245</v>
      </c>
      <c r="F38" s="381">
        <f t="shared" si="0"/>
        <v>0</v>
      </c>
      <c r="G38" s="380">
        <f t="shared" si="1"/>
        <v>0.99183673469387756</v>
      </c>
      <c r="H38" s="379">
        <f t="shared" si="2"/>
        <v>0.99682083888831918</v>
      </c>
    </row>
    <row r="39" spans="1:8" ht="20.100000000000001" customHeight="1" x14ac:dyDescent="0.2">
      <c r="A39" s="100" t="s">
        <v>283</v>
      </c>
      <c r="B39" s="134">
        <v>0</v>
      </c>
      <c r="C39" s="135">
        <f t="shared" si="3"/>
        <v>243</v>
      </c>
      <c r="D39" s="134">
        <v>0</v>
      </c>
      <c r="E39" s="65">
        <f t="shared" si="4"/>
        <v>245</v>
      </c>
      <c r="F39" s="381">
        <f t="shared" si="0"/>
        <v>0</v>
      </c>
      <c r="G39" s="380">
        <f t="shared" si="1"/>
        <v>0.99183673469387756</v>
      </c>
      <c r="H39" s="379">
        <f t="shared" si="2"/>
        <v>0.99682083888831918</v>
      </c>
    </row>
    <row r="40" spans="1:8" ht="20.100000000000001" customHeight="1" x14ac:dyDescent="0.2">
      <c r="A40" s="100" t="s">
        <v>284</v>
      </c>
      <c r="B40" s="134">
        <v>0</v>
      </c>
      <c r="C40" s="135">
        <f t="shared" si="3"/>
        <v>243</v>
      </c>
      <c r="D40" s="134">
        <v>0</v>
      </c>
      <c r="E40" s="65">
        <f t="shared" si="4"/>
        <v>245</v>
      </c>
      <c r="F40" s="381">
        <f t="shared" si="0"/>
        <v>0</v>
      </c>
      <c r="G40" s="380">
        <f t="shared" si="1"/>
        <v>0.99183673469387756</v>
      </c>
      <c r="H40" s="379">
        <f t="shared" si="2"/>
        <v>0.99682083888831918</v>
      </c>
    </row>
    <row r="41" spans="1:8" ht="39.950000000000003" customHeight="1" x14ac:dyDescent="0.2">
      <c r="A41" s="57" t="s">
        <v>51</v>
      </c>
      <c r="B41" s="191" t="s">
        <v>510</v>
      </c>
      <c r="C41" s="191"/>
      <c r="D41" s="191"/>
      <c r="E41" s="191"/>
      <c r="F41" s="191"/>
      <c r="G41" s="191"/>
      <c r="H41" s="191"/>
    </row>
    <row r="42" spans="1:8" ht="30" customHeight="1" x14ac:dyDescent="0.2">
      <c r="A42" s="187" t="s">
        <v>14</v>
      </c>
      <c r="B42" s="187"/>
      <c r="C42" s="187"/>
      <c r="D42" s="187"/>
      <c r="E42" s="187"/>
      <c r="F42" s="187"/>
      <c r="G42" s="187"/>
      <c r="H42" s="187"/>
    </row>
    <row r="43" spans="1:8" ht="43.5" customHeight="1" x14ac:dyDescent="0.2">
      <c r="A43" s="177"/>
      <c r="B43" s="177"/>
      <c r="C43" s="177"/>
      <c r="D43" s="177"/>
      <c r="E43" s="177"/>
      <c r="F43" s="177"/>
      <c r="G43" s="177"/>
      <c r="H43" s="177"/>
    </row>
    <row r="44" spans="1:8" ht="43.5" customHeight="1" x14ac:dyDescent="0.2">
      <c r="A44" s="177"/>
      <c r="B44" s="177"/>
      <c r="C44" s="177"/>
      <c r="D44" s="177"/>
      <c r="E44" s="177"/>
      <c r="F44" s="177"/>
      <c r="G44" s="177"/>
      <c r="H44" s="177"/>
    </row>
    <row r="45" spans="1:8" ht="43.5" customHeight="1" x14ac:dyDescent="0.2">
      <c r="A45" s="177"/>
      <c r="B45" s="177"/>
      <c r="C45" s="177"/>
      <c r="D45" s="177"/>
      <c r="E45" s="177"/>
      <c r="F45" s="177"/>
      <c r="G45" s="177"/>
      <c r="H45" s="177"/>
    </row>
    <row r="46" spans="1:8" ht="43.5" customHeight="1" x14ac:dyDescent="0.2">
      <c r="A46" s="177"/>
      <c r="B46" s="177"/>
      <c r="C46" s="177"/>
      <c r="D46" s="177"/>
      <c r="E46" s="177"/>
      <c r="F46" s="177"/>
      <c r="G46" s="177"/>
      <c r="H46" s="177"/>
    </row>
    <row r="47" spans="1:8" ht="43.5" customHeight="1" x14ac:dyDescent="0.2">
      <c r="A47" s="177"/>
      <c r="B47" s="177"/>
      <c r="C47" s="177"/>
      <c r="D47" s="177"/>
      <c r="E47" s="177"/>
      <c r="F47" s="177"/>
      <c r="G47" s="177"/>
      <c r="H47" s="177"/>
    </row>
    <row r="48" spans="1:8" ht="30" customHeight="1" x14ac:dyDescent="0.2">
      <c r="A48" s="68" t="s">
        <v>52</v>
      </c>
      <c r="B48" s="200" t="s">
        <v>513</v>
      </c>
      <c r="C48" s="200"/>
      <c r="D48" s="200"/>
      <c r="E48" s="200"/>
      <c r="F48" s="200"/>
      <c r="G48" s="200"/>
      <c r="H48" s="200"/>
    </row>
    <row r="49" spans="1:8" ht="30" customHeight="1" x14ac:dyDescent="0.2">
      <c r="A49" s="68" t="s">
        <v>53</v>
      </c>
      <c r="B49" s="200" t="s">
        <v>500</v>
      </c>
      <c r="C49" s="200"/>
      <c r="D49" s="200"/>
      <c r="E49" s="200"/>
      <c r="F49" s="200"/>
      <c r="G49" s="200"/>
      <c r="H49" s="200"/>
    </row>
    <row r="50" spans="1:8" ht="30" customHeight="1" x14ac:dyDescent="0.2">
      <c r="A50" s="57" t="s">
        <v>54</v>
      </c>
      <c r="B50" s="201" t="s">
        <v>191</v>
      </c>
      <c r="C50" s="201"/>
      <c r="D50" s="201"/>
      <c r="E50" s="201"/>
      <c r="F50" s="201"/>
      <c r="G50" s="201"/>
      <c r="H50" s="201"/>
    </row>
    <row r="51" spans="1:8" ht="30" customHeight="1" x14ac:dyDescent="0.2">
      <c r="A51" s="187" t="s">
        <v>20</v>
      </c>
      <c r="B51" s="187"/>
      <c r="C51" s="187"/>
      <c r="D51" s="187"/>
      <c r="E51" s="187"/>
      <c r="F51" s="187"/>
      <c r="G51" s="187"/>
      <c r="H51" s="187"/>
    </row>
    <row r="52" spans="1:8" ht="30" customHeight="1" x14ac:dyDescent="0.2">
      <c r="A52" s="188" t="s">
        <v>55</v>
      </c>
      <c r="B52" s="61" t="s">
        <v>56</v>
      </c>
      <c r="C52" s="198" t="s">
        <v>57</v>
      </c>
      <c r="D52" s="198"/>
      <c r="E52" s="198"/>
      <c r="F52" s="198" t="s">
        <v>58</v>
      </c>
      <c r="G52" s="198"/>
      <c r="H52" s="198"/>
    </row>
    <row r="53" spans="1:8" ht="30" customHeight="1" x14ac:dyDescent="0.2">
      <c r="A53" s="188"/>
      <c r="B53" s="42"/>
      <c r="C53" s="180"/>
      <c r="D53" s="180"/>
      <c r="E53" s="180"/>
      <c r="F53" s="189"/>
      <c r="G53" s="189"/>
      <c r="H53" s="189"/>
    </row>
    <row r="54" spans="1:8" ht="30" customHeight="1" x14ac:dyDescent="0.2">
      <c r="A54" s="57" t="s">
        <v>59</v>
      </c>
      <c r="B54" s="181" t="s">
        <v>192</v>
      </c>
      <c r="C54" s="181"/>
      <c r="D54" s="185" t="s">
        <v>60</v>
      </c>
      <c r="E54" s="185"/>
      <c r="F54" s="186" t="s">
        <v>193</v>
      </c>
      <c r="G54" s="186"/>
      <c r="H54" s="186"/>
    </row>
    <row r="55" spans="1:8" ht="30" customHeight="1" x14ac:dyDescent="0.2">
      <c r="A55" s="57" t="s">
        <v>61</v>
      </c>
      <c r="B55" s="197" t="s">
        <v>497</v>
      </c>
      <c r="C55" s="197"/>
      <c r="D55" s="188" t="s">
        <v>65</v>
      </c>
      <c r="E55" s="188"/>
      <c r="F55" s="194" t="s">
        <v>512</v>
      </c>
      <c r="G55" s="195"/>
      <c r="H55" s="196"/>
    </row>
    <row r="56" spans="1:8" ht="30" customHeight="1" x14ac:dyDescent="0.2">
      <c r="A56" s="57" t="s">
        <v>63</v>
      </c>
      <c r="B56" s="180"/>
      <c r="C56" s="180"/>
      <c r="D56" s="173" t="s">
        <v>62</v>
      </c>
      <c r="E56" s="173"/>
      <c r="F56" s="180"/>
      <c r="G56" s="180"/>
      <c r="H56" s="180"/>
    </row>
    <row r="57" spans="1:8" ht="30" customHeight="1" x14ac:dyDescent="0.2">
      <c r="A57" s="57" t="s">
        <v>64</v>
      </c>
      <c r="B57" s="180"/>
      <c r="C57" s="180"/>
      <c r="D57" s="173"/>
      <c r="E57" s="173"/>
      <c r="F57" s="180"/>
      <c r="G57" s="180"/>
      <c r="H57" s="180"/>
    </row>
  </sheetData>
  <sheetProtection autoFilter="0" pivotTables="0"/>
  <dataConsolidate/>
  <mergeCells count="65">
    <mergeCell ref="E21:H21"/>
    <mergeCell ref="B16:H16"/>
    <mergeCell ref="B17:H17"/>
    <mergeCell ref="B20:D20"/>
    <mergeCell ref="E20:H20"/>
    <mergeCell ref="A42:H42"/>
    <mergeCell ref="B50:H50"/>
    <mergeCell ref="B49:H49"/>
    <mergeCell ref="A1:A4"/>
    <mergeCell ref="B4:E4"/>
    <mergeCell ref="B1:H1"/>
    <mergeCell ref="B2:H2"/>
    <mergeCell ref="B3:H3"/>
    <mergeCell ref="F4:H4"/>
    <mergeCell ref="A20:A21"/>
    <mergeCell ref="B14:E14"/>
    <mergeCell ref="G14:H14"/>
    <mergeCell ref="B13:H13"/>
    <mergeCell ref="B15:E15"/>
    <mergeCell ref="G15:H15"/>
    <mergeCell ref="B21:D21"/>
    <mergeCell ref="B57:C57"/>
    <mergeCell ref="D56:E57"/>
    <mergeCell ref="F56:H57"/>
    <mergeCell ref="B18:H18"/>
    <mergeCell ref="B19:H19"/>
    <mergeCell ref="F55:H55"/>
    <mergeCell ref="D55:E55"/>
    <mergeCell ref="B55:C55"/>
    <mergeCell ref="C52:E52"/>
    <mergeCell ref="F52:H52"/>
    <mergeCell ref="B22:D22"/>
    <mergeCell ref="E22:H22"/>
    <mergeCell ref="B23:D23"/>
    <mergeCell ref="E23:H23"/>
    <mergeCell ref="A27:H27"/>
    <mergeCell ref="B48:H48"/>
    <mergeCell ref="B56:C56"/>
    <mergeCell ref="B54:C54"/>
    <mergeCell ref="B25:D25"/>
    <mergeCell ref="F24:H24"/>
    <mergeCell ref="F25:H25"/>
    <mergeCell ref="C53:E53"/>
    <mergeCell ref="D54:E54"/>
    <mergeCell ref="F54:H54"/>
    <mergeCell ref="B24:D24"/>
    <mergeCell ref="A43:H47"/>
    <mergeCell ref="A51:H51"/>
    <mergeCell ref="A52:A53"/>
    <mergeCell ref="F53:H53"/>
    <mergeCell ref="B26:D26"/>
    <mergeCell ref="F26:H26"/>
    <mergeCell ref="B41:H41"/>
    <mergeCell ref="A5:H5"/>
    <mergeCell ref="B10:E10"/>
    <mergeCell ref="A6:H6"/>
    <mergeCell ref="A7:H7"/>
    <mergeCell ref="C8:D8"/>
    <mergeCell ref="E8:H8"/>
    <mergeCell ref="B11:E11"/>
    <mergeCell ref="B12:H12"/>
    <mergeCell ref="G11:H11"/>
    <mergeCell ref="G10:H10"/>
    <mergeCell ref="C9:D9"/>
    <mergeCell ref="E9:F9"/>
  </mergeCells>
  <dataValidations disablePrompts="1" count="2">
    <dataValidation type="list" allowBlank="1" showInputMessage="1" showErrorMessage="1" sqref="B26:D26">
      <formula1>#REF!</formula1>
    </dataValidation>
    <dataValidation type="list" allowBlank="1" showInputMessage="1" showErrorMessage="1" sqref="B11:E11 B9 H9 B12:H12 G14:H15">
      <formula1>#REF!</formula1>
    </dataValidation>
  </dataValidations>
  <printOptions horizontalCentered="1"/>
  <pageMargins left="0.70866141732283472" right="0.70866141732283472" top="0.74803149606299213" bottom="0.74803149606299213" header="0" footer="0"/>
  <pageSetup scale="52" orientation="portrait" r:id="rId1"/>
  <headerFooter>
    <oddFooter>Página &amp;P&amp;R&amp;A</oddFooter>
  </headerFooter>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6"/>
  <sheetViews>
    <sheetView topLeftCell="C11" workbookViewId="0">
      <selection activeCell="H18" sqref="H18"/>
    </sheetView>
  </sheetViews>
  <sheetFormatPr baseColWidth="10" defaultColWidth="0" defaultRowHeight="15" zeroHeight="1" x14ac:dyDescent="0.25"/>
  <cols>
    <col min="1" max="1" width="5.7109375" style="94" customWidth="1"/>
    <col min="2" max="2" width="40.7109375" style="93" customWidth="1"/>
    <col min="3" max="3" width="15.7109375" customWidth="1"/>
    <col min="4" max="4" width="5.7109375" style="93" customWidth="1"/>
    <col min="5" max="5" width="40.7109375" customWidth="1"/>
    <col min="6" max="7" width="15.7109375" style="93"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48" customFormat="1" ht="30" customHeight="1" x14ac:dyDescent="0.25">
      <c r="A1" s="233"/>
      <c r="B1" s="233"/>
      <c r="C1" s="234" t="s">
        <v>249</v>
      </c>
      <c r="D1" s="234"/>
      <c r="E1" s="234"/>
      <c r="F1" s="234"/>
      <c r="G1" s="234"/>
      <c r="H1" s="234"/>
      <c r="I1" s="234"/>
      <c r="J1" s="234"/>
    </row>
    <row r="2" spans="1:10" s="48" customFormat="1" ht="30" customHeight="1" x14ac:dyDescent="0.25">
      <c r="A2" s="233"/>
      <c r="B2" s="233"/>
      <c r="C2" s="234" t="s">
        <v>11</v>
      </c>
      <c r="D2" s="234"/>
      <c r="E2" s="234"/>
      <c r="F2" s="234"/>
      <c r="G2" s="234"/>
      <c r="H2" s="234"/>
      <c r="I2" s="234"/>
      <c r="J2" s="234"/>
    </row>
    <row r="3" spans="1:10" s="48" customFormat="1" ht="30" customHeight="1" x14ac:dyDescent="0.25">
      <c r="A3" s="233"/>
      <c r="B3" s="233"/>
      <c r="C3" s="234" t="s">
        <v>260</v>
      </c>
      <c r="D3" s="234"/>
      <c r="E3" s="234"/>
      <c r="F3" s="234"/>
      <c r="G3" s="234"/>
      <c r="H3" s="234"/>
      <c r="I3" s="234"/>
      <c r="J3" s="234"/>
    </row>
    <row r="4" spans="1:10" s="48" customFormat="1" ht="30" customHeight="1" x14ac:dyDescent="0.25">
      <c r="A4" s="233"/>
      <c r="B4" s="233"/>
      <c r="C4" s="234" t="s">
        <v>261</v>
      </c>
      <c r="D4" s="234"/>
      <c r="E4" s="234"/>
      <c r="F4" s="234"/>
      <c r="G4" s="235" t="s">
        <v>79</v>
      </c>
      <c r="H4" s="235"/>
      <c r="I4" s="235"/>
      <c r="J4" s="235"/>
    </row>
    <row r="5" spans="1:10" s="48" customFormat="1" ht="30" customHeight="1" x14ac:dyDescent="0.25">
      <c r="A5" s="51"/>
      <c r="B5" s="83"/>
      <c r="D5" s="83"/>
      <c r="F5" s="83"/>
      <c r="G5" s="83"/>
    </row>
    <row r="6" spans="1:10" s="48" customFormat="1" ht="30" customHeight="1" x14ac:dyDescent="0.25">
      <c r="A6" s="51"/>
      <c r="B6" s="78" t="s">
        <v>217</v>
      </c>
      <c r="C6" s="226" t="s">
        <v>247</v>
      </c>
      <c r="D6" s="227"/>
      <c r="E6" s="228"/>
      <c r="F6" s="83"/>
      <c r="G6" s="83"/>
      <c r="I6" s="47"/>
    </row>
    <row r="7" spans="1:10" s="48" customFormat="1" ht="30" customHeight="1" x14ac:dyDescent="0.25">
      <c r="A7" s="51"/>
      <c r="B7" s="50" t="s">
        <v>80</v>
      </c>
      <c r="C7" s="226" t="s">
        <v>216</v>
      </c>
      <c r="D7" s="227"/>
      <c r="E7" s="228"/>
      <c r="F7" s="83"/>
      <c r="G7" s="83"/>
      <c r="I7" s="47"/>
    </row>
    <row r="8" spans="1:10" s="48" customFormat="1" ht="30" customHeight="1" x14ac:dyDescent="0.25">
      <c r="A8" s="51"/>
      <c r="B8" s="50" t="s">
        <v>218</v>
      </c>
      <c r="C8" s="229" t="s">
        <v>219</v>
      </c>
      <c r="D8" s="230"/>
      <c r="E8" s="231"/>
      <c r="F8" s="83"/>
      <c r="G8" s="83"/>
      <c r="I8" s="47"/>
    </row>
    <row r="9" spans="1:10" s="48" customFormat="1" ht="30" customHeight="1" x14ac:dyDescent="0.25">
      <c r="A9" s="51"/>
      <c r="B9" s="50" t="s">
        <v>220</v>
      </c>
      <c r="C9" s="232" t="s">
        <v>512</v>
      </c>
      <c r="D9" s="232"/>
      <c r="E9" s="232"/>
      <c r="F9" s="83"/>
      <c r="G9" s="83"/>
      <c r="I9" s="47"/>
    </row>
    <row r="10" spans="1:10" s="48" customFormat="1" ht="30" customHeight="1" x14ac:dyDescent="0.25">
      <c r="A10" s="51"/>
      <c r="B10" s="50" t="s">
        <v>221</v>
      </c>
      <c r="C10" s="232" t="str">
        <f>+Anualización!B11</f>
        <v>Atender el 99,5%  de devolución de comparendos y retención en la fuente</v>
      </c>
      <c r="D10" s="232"/>
      <c r="E10" s="232"/>
      <c r="F10" s="83"/>
      <c r="G10" s="83"/>
      <c r="I10" s="47"/>
    </row>
    <row r="11" spans="1:10" s="48" customFormat="1" ht="30" customHeight="1" x14ac:dyDescent="0.25">
      <c r="A11" s="51"/>
      <c r="B11" s="83"/>
      <c r="D11" s="83"/>
      <c r="F11" s="83"/>
      <c r="G11" s="83"/>
    </row>
    <row r="12" spans="1:10" s="84" customFormat="1" ht="30" customHeight="1" x14ac:dyDescent="0.25">
      <c r="A12" s="214" t="s">
        <v>262</v>
      </c>
      <c r="B12" s="215"/>
      <c r="C12" s="215"/>
      <c r="D12" s="215"/>
      <c r="E12" s="215"/>
      <c r="F12" s="215"/>
      <c r="G12" s="216"/>
      <c r="H12" s="208" t="s">
        <v>223</v>
      </c>
      <c r="I12" s="209"/>
      <c r="J12" s="209"/>
    </row>
    <row r="13" spans="1:10" s="86" customFormat="1" ht="30" customHeight="1" x14ac:dyDescent="0.25">
      <c r="A13" s="25" t="s">
        <v>224</v>
      </c>
      <c r="B13" s="25" t="s">
        <v>225</v>
      </c>
      <c r="C13" s="25" t="s">
        <v>226</v>
      </c>
      <c r="D13" s="25" t="s">
        <v>227</v>
      </c>
      <c r="E13" s="25" t="s">
        <v>228</v>
      </c>
      <c r="F13" s="25" t="s">
        <v>229</v>
      </c>
      <c r="G13" s="25" t="s">
        <v>230</v>
      </c>
      <c r="H13" s="85" t="s">
        <v>231</v>
      </c>
      <c r="I13" s="85" t="s">
        <v>232</v>
      </c>
      <c r="J13" s="85" t="s">
        <v>233</v>
      </c>
    </row>
    <row r="14" spans="1:10" s="86" customFormat="1" ht="30" customHeight="1" x14ac:dyDescent="0.25">
      <c r="A14" s="220">
        <v>1</v>
      </c>
      <c r="B14" s="217" t="s">
        <v>271</v>
      </c>
      <c r="C14" s="223">
        <v>1</v>
      </c>
      <c r="D14" s="87">
        <v>1</v>
      </c>
      <c r="E14" s="129" t="s">
        <v>495</v>
      </c>
      <c r="F14" s="88">
        <v>8.3299999999999999E-2</v>
      </c>
      <c r="G14" s="89">
        <v>43831</v>
      </c>
      <c r="H14" s="88">
        <v>8.3299999999999999E-2</v>
      </c>
      <c r="I14" s="132" t="s">
        <v>498</v>
      </c>
      <c r="J14" s="90" t="s">
        <v>277</v>
      </c>
    </row>
    <row r="15" spans="1:10" s="86" customFormat="1" ht="30" customHeight="1" x14ac:dyDescent="0.25">
      <c r="A15" s="221"/>
      <c r="B15" s="218"/>
      <c r="C15" s="224"/>
      <c r="D15" s="87">
        <v>2</v>
      </c>
      <c r="E15" s="129" t="s">
        <v>270</v>
      </c>
      <c r="F15" s="88">
        <v>8.3299999999999999E-2</v>
      </c>
      <c r="G15" s="89">
        <v>43862</v>
      </c>
      <c r="H15" s="88">
        <v>8.3299999999999999E-2</v>
      </c>
      <c r="I15" s="132" t="s">
        <v>499</v>
      </c>
      <c r="J15" s="90" t="s">
        <v>277</v>
      </c>
    </row>
    <row r="16" spans="1:10" s="86" customFormat="1" ht="30" customHeight="1" x14ac:dyDescent="0.25">
      <c r="A16" s="221"/>
      <c r="B16" s="218"/>
      <c r="C16" s="224"/>
      <c r="D16" s="87">
        <v>3</v>
      </c>
      <c r="E16" s="129" t="s">
        <v>270</v>
      </c>
      <c r="F16" s="88">
        <v>8.3299999999999999E-2</v>
      </c>
      <c r="G16" s="89">
        <v>43891</v>
      </c>
      <c r="H16" s="88">
        <f>(8.33*0.96)/100</f>
        <v>7.9967999999999997E-2</v>
      </c>
      <c r="I16" s="133" t="s">
        <v>507</v>
      </c>
      <c r="J16" s="90" t="s">
        <v>277</v>
      </c>
    </row>
    <row r="17" spans="1:10" s="86" customFormat="1" ht="30" customHeight="1" x14ac:dyDescent="0.25">
      <c r="A17" s="221"/>
      <c r="B17" s="218"/>
      <c r="C17" s="224"/>
      <c r="D17" s="87">
        <v>4</v>
      </c>
      <c r="E17" s="129" t="s">
        <v>270</v>
      </c>
      <c r="F17" s="88">
        <v>8.3299999999999999E-2</v>
      </c>
      <c r="G17" s="89">
        <v>43922</v>
      </c>
      <c r="H17" s="88">
        <v>8.3299999999999999E-2</v>
      </c>
      <c r="I17" s="133" t="s">
        <v>508</v>
      </c>
      <c r="J17" s="90" t="s">
        <v>277</v>
      </c>
    </row>
    <row r="18" spans="1:10" s="86" customFormat="1" ht="30" customHeight="1" x14ac:dyDescent="0.25">
      <c r="A18" s="221"/>
      <c r="B18" s="218"/>
      <c r="C18" s="224"/>
      <c r="D18" s="87">
        <v>5</v>
      </c>
      <c r="E18" s="129" t="s">
        <v>270</v>
      </c>
      <c r="F18" s="88">
        <v>8.3299999999999999E-2</v>
      </c>
      <c r="G18" s="89">
        <v>43952</v>
      </c>
      <c r="H18" s="88">
        <v>8.3299999999999999E-2</v>
      </c>
      <c r="I18" s="133" t="s">
        <v>509</v>
      </c>
      <c r="J18" s="90" t="s">
        <v>277</v>
      </c>
    </row>
    <row r="19" spans="1:10" ht="30" customHeight="1" x14ac:dyDescent="0.25">
      <c r="A19" s="221"/>
      <c r="B19" s="218"/>
      <c r="C19" s="224"/>
      <c r="D19" s="87">
        <v>6</v>
      </c>
      <c r="E19" s="129" t="s">
        <v>495</v>
      </c>
      <c r="F19" s="88">
        <v>8.3299999999999999E-2</v>
      </c>
      <c r="G19" s="89">
        <v>43983</v>
      </c>
      <c r="H19" s="29"/>
      <c r="I19" s="89"/>
      <c r="J19" s="92"/>
    </row>
    <row r="20" spans="1:10" ht="30" customHeight="1" x14ac:dyDescent="0.25">
      <c r="A20" s="221"/>
      <c r="B20" s="218"/>
      <c r="C20" s="224"/>
      <c r="D20" s="87">
        <v>7</v>
      </c>
      <c r="E20" s="129" t="s">
        <v>270</v>
      </c>
      <c r="F20" s="88">
        <v>8.3299999999999999E-2</v>
      </c>
      <c r="G20" s="89">
        <v>44013</v>
      </c>
      <c r="H20" s="91"/>
      <c r="I20" s="89"/>
      <c r="J20" s="92"/>
    </row>
    <row r="21" spans="1:10" ht="30" customHeight="1" x14ac:dyDescent="0.25">
      <c r="A21" s="221"/>
      <c r="B21" s="218"/>
      <c r="C21" s="224"/>
      <c r="D21" s="87">
        <v>8</v>
      </c>
      <c r="E21" s="129" t="s">
        <v>270</v>
      </c>
      <c r="F21" s="88">
        <v>8.3299999999999999E-2</v>
      </c>
      <c r="G21" s="89">
        <v>44044</v>
      </c>
      <c r="H21" s="29"/>
      <c r="I21" s="28"/>
      <c r="J21" s="90"/>
    </row>
    <row r="22" spans="1:10" ht="30" customHeight="1" x14ac:dyDescent="0.25">
      <c r="A22" s="221"/>
      <c r="B22" s="218"/>
      <c r="C22" s="224"/>
      <c r="D22" s="87">
        <v>9</v>
      </c>
      <c r="E22" s="129" t="s">
        <v>270</v>
      </c>
      <c r="F22" s="88">
        <v>8.3299999999999999E-2</v>
      </c>
      <c r="G22" s="89">
        <v>44075</v>
      </c>
      <c r="H22" s="29"/>
      <c r="I22" s="28"/>
      <c r="J22" s="90"/>
    </row>
    <row r="23" spans="1:10" ht="30" customHeight="1" x14ac:dyDescent="0.25">
      <c r="A23" s="221"/>
      <c r="B23" s="218"/>
      <c r="C23" s="224"/>
      <c r="D23" s="87">
        <v>10</v>
      </c>
      <c r="E23" s="129" t="s">
        <v>270</v>
      </c>
      <c r="F23" s="88">
        <v>8.3299999999999999E-2</v>
      </c>
      <c r="G23" s="89">
        <v>44105</v>
      </c>
      <c r="H23" s="29"/>
      <c r="I23" s="28"/>
      <c r="J23" s="90"/>
    </row>
    <row r="24" spans="1:10" ht="30" customHeight="1" x14ac:dyDescent="0.25">
      <c r="A24" s="221"/>
      <c r="B24" s="218"/>
      <c r="C24" s="224"/>
      <c r="D24" s="87">
        <v>11</v>
      </c>
      <c r="E24" s="129" t="s">
        <v>270</v>
      </c>
      <c r="F24" s="88">
        <v>8.3299999999999999E-2</v>
      </c>
      <c r="G24" s="89">
        <v>44136</v>
      </c>
      <c r="H24" s="29"/>
      <c r="I24" s="28"/>
      <c r="J24" s="90"/>
    </row>
    <row r="25" spans="1:10" ht="30" customHeight="1" x14ac:dyDescent="0.25">
      <c r="A25" s="222"/>
      <c r="B25" s="219"/>
      <c r="C25" s="225"/>
      <c r="D25" s="87">
        <v>12</v>
      </c>
      <c r="E25" s="129" t="s">
        <v>270</v>
      </c>
      <c r="F25" s="88">
        <v>8.3299999999999999E-2</v>
      </c>
      <c r="G25" s="89">
        <v>44166</v>
      </c>
      <c r="H25" s="29"/>
      <c r="I25" s="28"/>
      <c r="J25" s="90"/>
    </row>
    <row r="26" spans="1:10" s="93" customFormat="1" ht="30" customHeight="1" x14ac:dyDescent="0.25">
      <c r="A26" s="210" t="s">
        <v>237</v>
      </c>
      <c r="B26" s="211"/>
      <c r="C26" s="32">
        <f>SUM(C19:C21)</f>
        <v>0</v>
      </c>
      <c r="D26" s="212" t="s">
        <v>263</v>
      </c>
      <c r="E26" s="213"/>
      <c r="F26" s="32">
        <f>SUM(F14:F25)</f>
        <v>0.99960000000000016</v>
      </c>
      <c r="G26" s="32"/>
      <c r="H26" s="33">
        <f>SUM(H19:H21)</f>
        <v>0</v>
      </c>
      <c r="I26" s="34"/>
      <c r="J26" s="34"/>
    </row>
  </sheetData>
  <protectedRanges>
    <protectedRange sqref="B28:C28" name="Planeacion_6"/>
    <protectedRange sqref="B29:C31" name="Planeacion_7"/>
    <protectedRange sqref="B33:C33" name="Planeacion_8"/>
    <protectedRange sqref="B34:C35" name="Planeacion_9"/>
    <protectedRange sqref="C36:C37" name="Planeacion_10"/>
  </protectedRanges>
  <mergeCells count="18">
    <mergeCell ref="A1:B4"/>
    <mergeCell ref="C1:J1"/>
    <mergeCell ref="C2:J2"/>
    <mergeCell ref="C3:J3"/>
    <mergeCell ref="C4:F4"/>
    <mergeCell ref="G4:J4"/>
    <mergeCell ref="C6:E6"/>
    <mergeCell ref="C7:E7"/>
    <mergeCell ref="C8:E8"/>
    <mergeCell ref="C9:E9"/>
    <mergeCell ref="C10:E10"/>
    <mergeCell ref="H12:J12"/>
    <mergeCell ref="A26:B26"/>
    <mergeCell ref="D26:E26"/>
    <mergeCell ref="A12:G12"/>
    <mergeCell ref="B14:B25"/>
    <mergeCell ref="A14:A25"/>
    <mergeCell ref="C14:C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28" zoomScaleNormal="100" workbookViewId="0">
      <selection activeCell="G31" sqref="G31"/>
    </sheetView>
  </sheetViews>
  <sheetFormatPr baseColWidth="10" defaultColWidth="0" defaultRowHeight="30" customHeight="1" x14ac:dyDescent="0.25"/>
  <cols>
    <col min="1" max="1" width="25.7109375" style="1" customWidth="1"/>
    <col min="2" max="8" width="20.7109375" style="1" customWidth="1"/>
    <col min="9" max="256" width="11.42578125" style="1" customWidth="1"/>
    <col min="257" max="16384" width="0" style="1" hidden="1"/>
  </cols>
  <sheetData>
    <row r="1" spans="1:8" ht="30" customHeight="1" x14ac:dyDescent="0.25">
      <c r="A1" s="340"/>
      <c r="B1" s="343" t="s">
        <v>249</v>
      </c>
      <c r="C1" s="344"/>
      <c r="D1" s="344"/>
      <c r="E1" s="344"/>
      <c r="F1" s="344"/>
      <c r="G1" s="344"/>
      <c r="H1" s="345"/>
    </row>
    <row r="2" spans="1:8" ht="30" customHeight="1" x14ac:dyDescent="0.25">
      <c r="A2" s="341"/>
      <c r="B2" s="346" t="s">
        <v>11</v>
      </c>
      <c r="C2" s="347"/>
      <c r="D2" s="347"/>
      <c r="E2" s="347"/>
      <c r="F2" s="347"/>
      <c r="G2" s="347"/>
      <c r="H2" s="348"/>
    </row>
    <row r="3" spans="1:8" ht="30" customHeight="1" x14ac:dyDescent="0.25">
      <c r="A3" s="341"/>
      <c r="B3" s="346" t="s">
        <v>0</v>
      </c>
      <c r="C3" s="347"/>
      <c r="D3" s="347"/>
      <c r="E3" s="347"/>
      <c r="F3" s="347"/>
      <c r="G3" s="347"/>
      <c r="H3" s="348"/>
    </row>
    <row r="4" spans="1:8" ht="30" customHeight="1" x14ac:dyDescent="0.25">
      <c r="A4" s="342"/>
      <c r="B4" s="346" t="s">
        <v>19</v>
      </c>
      <c r="C4" s="347"/>
      <c r="D4" s="347"/>
      <c r="E4" s="348"/>
      <c r="F4" s="349" t="s">
        <v>79</v>
      </c>
      <c r="G4" s="350"/>
      <c r="H4" s="351"/>
    </row>
    <row r="5" spans="1:8" ht="30" customHeight="1" x14ac:dyDescent="0.25">
      <c r="A5" s="329" t="s">
        <v>1</v>
      </c>
      <c r="B5" s="330"/>
      <c r="C5" s="330"/>
      <c r="D5" s="330"/>
      <c r="E5" s="330"/>
      <c r="F5" s="330"/>
      <c r="G5" s="330"/>
      <c r="H5" s="331"/>
    </row>
    <row r="6" spans="1:8" ht="30" customHeight="1" x14ac:dyDescent="0.25">
      <c r="A6" s="332" t="s">
        <v>18</v>
      </c>
      <c r="B6" s="333"/>
      <c r="C6" s="333"/>
      <c r="D6" s="333"/>
      <c r="E6" s="333"/>
      <c r="F6" s="333"/>
      <c r="G6" s="333"/>
      <c r="H6" s="334"/>
    </row>
    <row r="7" spans="1:8" ht="30" customHeight="1" x14ac:dyDescent="0.25">
      <c r="A7" s="335" t="s">
        <v>12</v>
      </c>
      <c r="B7" s="336"/>
      <c r="C7" s="336"/>
      <c r="D7" s="336"/>
      <c r="E7" s="336"/>
      <c r="F7" s="336"/>
      <c r="G7" s="336"/>
      <c r="H7" s="337"/>
    </row>
    <row r="8" spans="1:8" ht="30" customHeight="1" x14ac:dyDescent="0.25">
      <c r="A8" s="68" t="s">
        <v>77</v>
      </c>
      <c r="B8" s="58">
        <v>2</v>
      </c>
      <c r="C8" s="338" t="s">
        <v>78</v>
      </c>
      <c r="D8" s="339"/>
      <c r="E8" s="284" t="s">
        <v>195</v>
      </c>
      <c r="F8" s="285"/>
      <c r="G8" s="285"/>
      <c r="H8" s="286"/>
    </row>
    <row r="9" spans="1:8" ht="30" customHeight="1" x14ac:dyDescent="0.25">
      <c r="A9" s="68" t="s">
        <v>22</v>
      </c>
      <c r="B9" s="58" t="s">
        <v>66</v>
      </c>
      <c r="C9" s="338" t="s">
        <v>21</v>
      </c>
      <c r="D9" s="339"/>
      <c r="E9" s="281" t="s">
        <v>196</v>
      </c>
      <c r="F9" s="283"/>
      <c r="G9" s="59" t="s">
        <v>27</v>
      </c>
      <c r="H9" s="58" t="s">
        <v>66</v>
      </c>
    </row>
    <row r="10" spans="1:8" ht="30" customHeight="1" x14ac:dyDescent="0.25">
      <c r="A10" s="68" t="s">
        <v>28</v>
      </c>
      <c r="B10" s="310" t="s">
        <v>197</v>
      </c>
      <c r="C10" s="311"/>
      <c r="D10" s="311"/>
      <c r="E10" s="312"/>
      <c r="F10" s="59" t="s">
        <v>29</v>
      </c>
      <c r="G10" s="313" t="s">
        <v>198</v>
      </c>
      <c r="H10" s="314"/>
    </row>
    <row r="11" spans="1:8" ht="30" customHeight="1" x14ac:dyDescent="0.25">
      <c r="A11" s="68" t="s">
        <v>30</v>
      </c>
      <c r="B11" s="315" t="s">
        <v>15</v>
      </c>
      <c r="C11" s="316"/>
      <c r="D11" s="316"/>
      <c r="E11" s="317"/>
      <c r="F11" s="59" t="s">
        <v>31</v>
      </c>
      <c r="G11" s="318" t="s">
        <v>183</v>
      </c>
      <c r="H11" s="319"/>
    </row>
    <row r="12" spans="1:8" ht="30" customHeight="1" x14ac:dyDescent="0.25">
      <c r="A12" s="68" t="s">
        <v>32</v>
      </c>
      <c r="B12" s="284" t="s">
        <v>72</v>
      </c>
      <c r="C12" s="285"/>
      <c r="D12" s="285"/>
      <c r="E12" s="285"/>
      <c r="F12" s="285"/>
      <c r="G12" s="285"/>
      <c r="H12" s="286"/>
    </row>
    <row r="13" spans="1:8" ht="30" customHeight="1" x14ac:dyDescent="0.25">
      <c r="A13" s="68" t="s">
        <v>33</v>
      </c>
      <c r="B13" s="320" t="s">
        <v>198</v>
      </c>
      <c r="C13" s="321"/>
      <c r="D13" s="321"/>
      <c r="E13" s="321"/>
      <c r="F13" s="321"/>
      <c r="G13" s="321"/>
      <c r="H13" s="322"/>
    </row>
    <row r="14" spans="1:8" ht="30" customHeight="1" x14ac:dyDescent="0.25">
      <c r="A14" s="68" t="s">
        <v>34</v>
      </c>
      <c r="B14" s="284" t="s">
        <v>265</v>
      </c>
      <c r="C14" s="285"/>
      <c r="D14" s="285"/>
      <c r="E14" s="286"/>
      <c r="F14" s="59" t="s">
        <v>35</v>
      </c>
      <c r="G14" s="281" t="s">
        <v>17</v>
      </c>
      <c r="H14" s="283"/>
    </row>
    <row r="15" spans="1:8" ht="30" customHeight="1" x14ac:dyDescent="0.25">
      <c r="A15" s="68" t="s">
        <v>36</v>
      </c>
      <c r="B15" s="323" t="s">
        <v>253</v>
      </c>
      <c r="C15" s="324"/>
      <c r="D15" s="324"/>
      <c r="E15" s="325"/>
      <c r="F15" s="59" t="s">
        <v>37</v>
      </c>
      <c r="G15" s="281" t="s">
        <v>38</v>
      </c>
      <c r="H15" s="283"/>
    </row>
    <row r="16" spans="1:8" ht="30" customHeight="1" x14ac:dyDescent="0.25">
      <c r="A16" s="68" t="s">
        <v>39</v>
      </c>
      <c r="B16" s="326" t="s">
        <v>199</v>
      </c>
      <c r="C16" s="327"/>
      <c r="D16" s="327"/>
      <c r="E16" s="327"/>
      <c r="F16" s="327"/>
      <c r="G16" s="327"/>
      <c r="H16" s="328"/>
    </row>
    <row r="17" spans="1:8" ht="30" customHeight="1" x14ac:dyDescent="0.25">
      <c r="A17" s="68" t="s">
        <v>40</v>
      </c>
      <c r="B17" s="284" t="s">
        <v>200</v>
      </c>
      <c r="C17" s="285"/>
      <c r="D17" s="285"/>
      <c r="E17" s="285"/>
      <c r="F17" s="285"/>
      <c r="G17" s="285"/>
      <c r="H17" s="286"/>
    </row>
    <row r="18" spans="1:8" ht="30" customHeight="1" x14ac:dyDescent="0.25">
      <c r="A18" s="68" t="s">
        <v>41</v>
      </c>
      <c r="B18" s="284" t="s">
        <v>201</v>
      </c>
      <c r="C18" s="285"/>
      <c r="D18" s="285"/>
      <c r="E18" s="285"/>
      <c r="F18" s="285"/>
      <c r="G18" s="285"/>
      <c r="H18" s="286"/>
    </row>
    <row r="19" spans="1:8" ht="30" customHeight="1" x14ac:dyDescent="0.25">
      <c r="A19" s="68" t="s">
        <v>42</v>
      </c>
      <c r="B19" s="299" t="s">
        <v>186</v>
      </c>
      <c r="C19" s="300"/>
      <c r="D19" s="300"/>
      <c r="E19" s="300"/>
      <c r="F19" s="300"/>
      <c r="G19" s="300"/>
      <c r="H19" s="301"/>
    </row>
    <row r="20" spans="1:8" ht="30" customHeight="1" x14ac:dyDescent="0.25">
      <c r="A20" s="302" t="s">
        <v>43</v>
      </c>
      <c r="B20" s="304" t="s">
        <v>23</v>
      </c>
      <c r="C20" s="305"/>
      <c r="D20" s="306"/>
      <c r="E20" s="307" t="s">
        <v>24</v>
      </c>
      <c r="F20" s="308"/>
      <c r="G20" s="308"/>
      <c r="H20" s="309"/>
    </row>
    <row r="21" spans="1:8" ht="30" customHeight="1" x14ac:dyDescent="0.25">
      <c r="A21" s="303"/>
      <c r="B21" s="284" t="s">
        <v>202</v>
      </c>
      <c r="C21" s="285"/>
      <c r="D21" s="286"/>
      <c r="E21" s="284" t="s">
        <v>203</v>
      </c>
      <c r="F21" s="285"/>
      <c r="G21" s="285"/>
      <c r="H21" s="286"/>
    </row>
    <row r="22" spans="1:8" ht="30" customHeight="1" x14ac:dyDescent="0.25">
      <c r="A22" s="68" t="s">
        <v>44</v>
      </c>
      <c r="B22" s="281" t="s">
        <v>189</v>
      </c>
      <c r="C22" s="282"/>
      <c r="D22" s="283"/>
      <c r="E22" s="281" t="s">
        <v>189</v>
      </c>
      <c r="F22" s="282"/>
      <c r="G22" s="282"/>
      <c r="H22" s="283"/>
    </row>
    <row r="23" spans="1:8" ht="30" customHeight="1" x14ac:dyDescent="0.25">
      <c r="A23" s="68" t="s">
        <v>45</v>
      </c>
      <c r="B23" s="284" t="s">
        <v>204</v>
      </c>
      <c r="C23" s="285"/>
      <c r="D23" s="286"/>
      <c r="E23" s="284" t="s">
        <v>205</v>
      </c>
      <c r="F23" s="285"/>
      <c r="G23" s="285"/>
      <c r="H23" s="286"/>
    </row>
    <row r="24" spans="1:8" ht="30" customHeight="1" x14ac:dyDescent="0.25">
      <c r="A24" s="68" t="s">
        <v>46</v>
      </c>
      <c r="B24" s="287">
        <v>43831</v>
      </c>
      <c r="C24" s="288"/>
      <c r="D24" s="289"/>
      <c r="E24" s="59" t="s">
        <v>75</v>
      </c>
      <c r="F24" s="290">
        <v>1</v>
      </c>
      <c r="G24" s="291"/>
      <c r="H24" s="292"/>
    </row>
    <row r="25" spans="1:8" ht="30" customHeight="1" x14ac:dyDescent="0.25">
      <c r="A25" s="68" t="s">
        <v>74</v>
      </c>
      <c r="B25" s="293">
        <v>43982</v>
      </c>
      <c r="C25" s="294"/>
      <c r="D25" s="295"/>
      <c r="E25" s="59" t="s">
        <v>47</v>
      </c>
      <c r="F25" s="290">
        <v>1</v>
      </c>
      <c r="G25" s="291"/>
      <c r="H25" s="292"/>
    </row>
    <row r="26" spans="1:8" ht="39.950000000000003" customHeight="1" x14ac:dyDescent="0.25">
      <c r="A26" s="68" t="s">
        <v>76</v>
      </c>
      <c r="B26" s="281" t="s">
        <v>16</v>
      </c>
      <c r="C26" s="282"/>
      <c r="D26" s="283"/>
      <c r="E26" s="60" t="s">
        <v>48</v>
      </c>
      <c r="F26" s="296" t="s">
        <v>198</v>
      </c>
      <c r="G26" s="297"/>
      <c r="H26" s="298"/>
    </row>
    <row r="27" spans="1:8" ht="30" customHeight="1" x14ac:dyDescent="0.25">
      <c r="A27" s="254" t="s">
        <v>13</v>
      </c>
      <c r="B27" s="255"/>
      <c r="C27" s="255"/>
      <c r="D27" s="255"/>
      <c r="E27" s="255"/>
      <c r="F27" s="255"/>
      <c r="G27" s="255"/>
      <c r="H27" s="256"/>
    </row>
    <row r="28" spans="1:8" ht="39.950000000000003" customHeight="1" x14ac:dyDescent="0.25">
      <c r="A28" s="61" t="s">
        <v>2</v>
      </c>
      <c r="B28" s="61" t="s">
        <v>49</v>
      </c>
      <c r="C28" s="61" t="s">
        <v>25</v>
      </c>
      <c r="D28" s="61" t="s">
        <v>50</v>
      </c>
      <c r="E28" s="61" t="s">
        <v>26</v>
      </c>
      <c r="F28" s="62" t="s">
        <v>8</v>
      </c>
      <c r="G28" s="62" t="s">
        <v>9</v>
      </c>
      <c r="H28" s="61" t="s">
        <v>10</v>
      </c>
    </row>
    <row r="29" spans="1:8" ht="20.100000000000001" customHeight="1" x14ac:dyDescent="0.25">
      <c r="A29" s="63" t="s">
        <v>3</v>
      </c>
      <c r="B29" s="71">
        <v>44</v>
      </c>
      <c r="C29" s="64">
        <f>+B29</f>
        <v>44</v>
      </c>
      <c r="D29" s="71">
        <v>44</v>
      </c>
      <c r="E29" s="65">
        <f>+D29</f>
        <v>44</v>
      </c>
      <c r="F29" s="66">
        <f>IFERROR(+B29/D29,)</f>
        <v>1</v>
      </c>
      <c r="G29" s="66">
        <f>IFERROR(+C29/$E$40,)</f>
        <v>6.8857589984350542E-2</v>
      </c>
      <c r="H29" s="67">
        <f>+G29/$F$25</f>
        <v>6.8857589984350542E-2</v>
      </c>
    </row>
    <row r="30" spans="1:8" ht="20.100000000000001" customHeight="1" x14ac:dyDescent="0.25">
      <c r="A30" s="63" t="s">
        <v>4</v>
      </c>
      <c r="B30" s="71">
        <v>38</v>
      </c>
      <c r="C30" s="64">
        <f>C29+B30</f>
        <v>82</v>
      </c>
      <c r="D30" s="71">
        <v>38</v>
      </c>
      <c r="E30" s="65">
        <f>E29+D30</f>
        <v>82</v>
      </c>
      <c r="F30" s="66">
        <f>IFERROR(+B30/D30,)</f>
        <v>1</v>
      </c>
      <c r="G30" s="66">
        <f>IFERROR(+C30/$E$40,)</f>
        <v>0.12832550860719874</v>
      </c>
      <c r="H30" s="67">
        <f t="shared" ref="H30:H40" si="0">+G30/$F$25</f>
        <v>0.12832550860719874</v>
      </c>
    </row>
    <row r="31" spans="1:8" ht="20.100000000000001" customHeight="1" x14ac:dyDescent="0.25">
      <c r="A31" s="63" t="s">
        <v>5</v>
      </c>
      <c r="B31" s="71">
        <v>40</v>
      </c>
      <c r="C31" s="64">
        <f>C30+B31</f>
        <v>122</v>
      </c>
      <c r="D31" s="71">
        <v>40</v>
      </c>
      <c r="E31" s="65">
        <f t="shared" ref="E31:E40" si="1">E30+D31</f>
        <v>122</v>
      </c>
      <c r="F31" s="66">
        <f>IFERROR(+B31/D31,)</f>
        <v>1</v>
      </c>
      <c r="G31" s="66">
        <f t="shared" ref="G31:G40" si="2">IFERROR(+C31/$E$40,)</f>
        <v>0.19092331768388107</v>
      </c>
      <c r="H31" s="67">
        <f t="shared" si="0"/>
        <v>0.19092331768388107</v>
      </c>
    </row>
    <row r="32" spans="1:8" ht="20.100000000000001" customHeight="1" x14ac:dyDescent="0.25">
      <c r="A32" s="100" t="s">
        <v>6</v>
      </c>
      <c r="B32" s="71">
        <v>41</v>
      </c>
      <c r="C32" s="64">
        <f>C31+B32</f>
        <v>163</v>
      </c>
      <c r="D32" s="71">
        <v>41</v>
      </c>
      <c r="E32" s="65">
        <f t="shared" si="1"/>
        <v>163</v>
      </c>
      <c r="F32" s="66">
        <f t="shared" ref="F32:F40" si="3">IFERROR(+B32/D32,)</f>
        <v>1</v>
      </c>
      <c r="G32" s="66">
        <f t="shared" si="2"/>
        <v>0.25508607198748046</v>
      </c>
      <c r="H32" s="67">
        <f t="shared" si="0"/>
        <v>0.25508607198748046</v>
      </c>
    </row>
    <row r="33" spans="1:8" ht="20.100000000000001" customHeight="1" x14ac:dyDescent="0.25">
      <c r="A33" s="100" t="s">
        <v>7</v>
      </c>
      <c r="B33" s="71">
        <v>0</v>
      </c>
      <c r="C33" s="64">
        <f t="shared" ref="C33:C40" si="4">C32+B33</f>
        <v>163</v>
      </c>
      <c r="D33" s="71">
        <v>0</v>
      </c>
      <c r="E33" s="65">
        <f t="shared" si="1"/>
        <v>163</v>
      </c>
      <c r="F33" s="66">
        <f t="shared" si="3"/>
        <v>0</v>
      </c>
      <c r="G33" s="66">
        <f t="shared" si="2"/>
        <v>0.25508607198748046</v>
      </c>
      <c r="H33" s="67">
        <f t="shared" si="0"/>
        <v>0.25508607198748046</v>
      </c>
    </row>
    <row r="34" spans="1:8" ht="20.100000000000001" customHeight="1" x14ac:dyDescent="0.25">
      <c r="A34" s="100" t="s">
        <v>278</v>
      </c>
      <c r="B34" s="71">
        <v>0</v>
      </c>
      <c r="C34" s="64">
        <f t="shared" si="4"/>
        <v>163</v>
      </c>
      <c r="D34" s="71">
        <v>0</v>
      </c>
      <c r="E34" s="65">
        <f t="shared" si="1"/>
        <v>163</v>
      </c>
      <c r="F34" s="66">
        <f t="shared" si="3"/>
        <v>0</v>
      </c>
      <c r="G34" s="66">
        <f t="shared" si="2"/>
        <v>0.25508607198748046</v>
      </c>
      <c r="H34" s="67">
        <f t="shared" si="0"/>
        <v>0.25508607198748046</v>
      </c>
    </row>
    <row r="35" spans="1:8" ht="20.100000000000001" customHeight="1" x14ac:dyDescent="0.25">
      <c r="A35" s="100" t="s">
        <v>279</v>
      </c>
      <c r="B35" s="71">
        <v>0</v>
      </c>
      <c r="C35" s="64">
        <f t="shared" si="4"/>
        <v>163</v>
      </c>
      <c r="D35" s="71">
        <v>0</v>
      </c>
      <c r="E35" s="65">
        <f t="shared" si="1"/>
        <v>163</v>
      </c>
      <c r="F35" s="66">
        <f t="shared" si="3"/>
        <v>0</v>
      </c>
      <c r="G35" s="66">
        <f t="shared" si="2"/>
        <v>0.25508607198748046</v>
      </c>
      <c r="H35" s="67">
        <f t="shared" si="0"/>
        <v>0.25508607198748046</v>
      </c>
    </row>
    <row r="36" spans="1:8" ht="20.100000000000001" customHeight="1" x14ac:dyDescent="0.25">
      <c r="A36" s="100" t="s">
        <v>280</v>
      </c>
      <c r="B36" s="71">
        <v>0</v>
      </c>
      <c r="C36" s="64">
        <f t="shared" si="4"/>
        <v>163</v>
      </c>
      <c r="D36" s="71">
        <v>0</v>
      </c>
      <c r="E36" s="65">
        <f t="shared" si="1"/>
        <v>163</v>
      </c>
      <c r="F36" s="66">
        <f t="shared" si="3"/>
        <v>0</v>
      </c>
      <c r="G36" s="66">
        <f t="shared" si="2"/>
        <v>0.25508607198748046</v>
      </c>
      <c r="H36" s="67">
        <f>+G36/$F$25</f>
        <v>0.25508607198748046</v>
      </c>
    </row>
    <row r="37" spans="1:8" ht="20.100000000000001" customHeight="1" x14ac:dyDescent="0.25">
      <c r="A37" s="100" t="s">
        <v>281</v>
      </c>
      <c r="B37" s="71">
        <v>0</v>
      </c>
      <c r="C37" s="64">
        <f t="shared" si="4"/>
        <v>163</v>
      </c>
      <c r="D37" s="71">
        <v>0</v>
      </c>
      <c r="E37" s="65">
        <f t="shared" si="1"/>
        <v>163</v>
      </c>
      <c r="F37" s="66">
        <f t="shared" si="3"/>
        <v>0</v>
      </c>
      <c r="G37" s="66">
        <f t="shared" si="2"/>
        <v>0.25508607198748046</v>
      </c>
      <c r="H37" s="67">
        <f t="shared" si="0"/>
        <v>0.25508607198748046</v>
      </c>
    </row>
    <row r="38" spans="1:8" ht="20.100000000000001" customHeight="1" x14ac:dyDescent="0.25">
      <c r="A38" s="100" t="s">
        <v>282</v>
      </c>
      <c r="B38" s="71">
        <v>0</v>
      </c>
      <c r="C38" s="64">
        <f t="shared" si="4"/>
        <v>163</v>
      </c>
      <c r="D38" s="71">
        <v>0</v>
      </c>
      <c r="E38" s="65">
        <f t="shared" si="1"/>
        <v>163</v>
      </c>
      <c r="F38" s="66">
        <f t="shared" si="3"/>
        <v>0</v>
      </c>
      <c r="G38" s="66">
        <f t="shared" si="2"/>
        <v>0.25508607198748046</v>
      </c>
      <c r="H38" s="67">
        <f t="shared" si="0"/>
        <v>0.25508607198748046</v>
      </c>
    </row>
    <row r="39" spans="1:8" ht="20.100000000000001" customHeight="1" x14ac:dyDescent="0.25">
      <c r="A39" s="100" t="s">
        <v>283</v>
      </c>
      <c r="B39" s="71">
        <v>0</v>
      </c>
      <c r="C39" s="64">
        <f t="shared" si="4"/>
        <v>163</v>
      </c>
      <c r="D39" s="71">
        <v>0</v>
      </c>
      <c r="E39" s="65">
        <f t="shared" si="1"/>
        <v>163</v>
      </c>
      <c r="F39" s="66">
        <f t="shared" si="3"/>
        <v>0</v>
      </c>
      <c r="G39" s="66">
        <f t="shared" si="2"/>
        <v>0.25508607198748046</v>
      </c>
      <c r="H39" s="67">
        <f t="shared" si="0"/>
        <v>0.25508607198748046</v>
      </c>
    </row>
    <row r="40" spans="1:8" ht="20.100000000000001" customHeight="1" x14ac:dyDescent="0.25">
      <c r="A40" s="100" t="s">
        <v>284</v>
      </c>
      <c r="B40" s="71">
        <v>0</v>
      </c>
      <c r="C40" s="64">
        <f t="shared" si="4"/>
        <v>163</v>
      </c>
      <c r="D40" s="71">
        <v>476</v>
      </c>
      <c r="E40" s="65">
        <f t="shared" si="1"/>
        <v>639</v>
      </c>
      <c r="F40" s="66">
        <f t="shared" si="3"/>
        <v>0</v>
      </c>
      <c r="G40" s="66">
        <f t="shared" si="2"/>
        <v>0.25508607198748046</v>
      </c>
      <c r="H40" s="67">
        <f t="shared" si="0"/>
        <v>0.25508607198748046</v>
      </c>
    </row>
    <row r="41" spans="1:8" ht="39.950000000000003" customHeight="1" x14ac:dyDescent="0.25">
      <c r="A41" s="57" t="s">
        <v>51</v>
      </c>
      <c r="B41" s="278" t="s">
        <v>514</v>
      </c>
      <c r="C41" s="279"/>
      <c r="D41" s="279"/>
      <c r="E41" s="279"/>
      <c r="F41" s="279"/>
      <c r="G41" s="279"/>
      <c r="H41" s="280"/>
    </row>
    <row r="42" spans="1:8" ht="30" customHeight="1" x14ac:dyDescent="0.25">
      <c r="A42" s="254" t="s">
        <v>14</v>
      </c>
      <c r="B42" s="255"/>
      <c r="C42" s="255"/>
      <c r="D42" s="255"/>
      <c r="E42" s="255"/>
      <c r="F42" s="255"/>
      <c r="G42" s="255"/>
      <c r="H42" s="256"/>
    </row>
    <row r="43" spans="1:8" ht="43.5" customHeight="1" x14ac:dyDescent="0.25">
      <c r="A43" s="257"/>
      <c r="B43" s="258"/>
      <c r="C43" s="258"/>
      <c r="D43" s="258"/>
      <c r="E43" s="258"/>
      <c r="F43" s="258"/>
      <c r="G43" s="258"/>
      <c r="H43" s="259"/>
    </row>
    <row r="44" spans="1:8" ht="43.5" customHeight="1" x14ac:dyDescent="0.25">
      <c r="A44" s="260"/>
      <c r="B44" s="261"/>
      <c r="C44" s="261"/>
      <c r="D44" s="261"/>
      <c r="E44" s="261"/>
      <c r="F44" s="261"/>
      <c r="G44" s="261"/>
      <c r="H44" s="262"/>
    </row>
    <row r="45" spans="1:8" ht="43.5" customHeight="1" x14ac:dyDescent="0.25">
      <c r="A45" s="260"/>
      <c r="B45" s="261"/>
      <c r="C45" s="261"/>
      <c r="D45" s="261"/>
      <c r="E45" s="261"/>
      <c r="F45" s="261"/>
      <c r="G45" s="261"/>
      <c r="H45" s="262"/>
    </row>
    <row r="46" spans="1:8" ht="43.5" customHeight="1" x14ac:dyDescent="0.25">
      <c r="A46" s="260"/>
      <c r="B46" s="261"/>
      <c r="C46" s="261"/>
      <c r="D46" s="261"/>
      <c r="E46" s="261"/>
      <c r="F46" s="261"/>
      <c r="G46" s="261"/>
      <c r="H46" s="262"/>
    </row>
    <row r="47" spans="1:8" ht="43.5" customHeight="1" x14ac:dyDescent="0.25">
      <c r="A47" s="263"/>
      <c r="B47" s="264"/>
      <c r="C47" s="264"/>
      <c r="D47" s="264"/>
      <c r="E47" s="264"/>
      <c r="F47" s="264"/>
      <c r="G47" s="264"/>
      <c r="H47" s="265"/>
    </row>
    <row r="48" spans="1:8" ht="30" customHeight="1" x14ac:dyDescent="0.25">
      <c r="A48" s="68" t="s">
        <v>52</v>
      </c>
      <c r="B48" s="266" t="s">
        <v>515</v>
      </c>
      <c r="C48" s="267"/>
      <c r="D48" s="267"/>
      <c r="E48" s="267"/>
      <c r="F48" s="267"/>
      <c r="G48" s="267"/>
      <c r="H48" s="268"/>
    </row>
    <row r="49" spans="1:8" ht="30" customHeight="1" x14ac:dyDescent="0.25">
      <c r="A49" s="68" t="s">
        <v>53</v>
      </c>
      <c r="B49" s="269" t="s">
        <v>500</v>
      </c>
      <c r="C49" s="270"/>
      <c r="D49" s="270"/>
      <c r="E49" s="270"/>
      <c r="F49" s="270"/>
      <c r="G49" s="270"/>
      <c r="H49" s="271"/>
    </row>
    <row r="50" spans="1:8" ht="30" customHeight="1" x14ac:dyDescent="0.25">
      <c r="A50" s="57" t="s">
        <v>54</v>
      </c>
      <c r="B50" s="266" t="s">
        <v>245</v>
      </c>
      <c r="C50" s="267"/>
      <c r="D50" s="267"/>
      <c r="E50" s="267"/>
      <c r="F50" s="267"/>
      <c r="G50" s="267"/>
      <c r="H50" s="268"/>
    </row>
    <row r="51" spans="1:8" ht="30" customHeight="1" x14ac:dyDescent="0.25">
      <c r="A51" s="254" t="s">
        <v>20</v>
      </c>
      <c r="B51" s="255"/>
      <c r="C51" s="255"/>
      <c r="D51" s="255"/>
      <c r="E51" s="255"/>
      <c r="F51" s="255"/>
      <c r="G51" s="255"/>
      <c r="H51" s="256"/>
    </row>
    <row r="52" spans="1:8" ht="30" customHeight="1" x14ac:dyDescent="0.25">
      <c r="A52" s="272" t="s">
        <v>55</v>
      </c>
      <c r="B52" s="61" t="s">
        <v>56</v>
      </c>
      <c r="C52" s="274" t="s">
        <v>57</v>
      </c>
      <c r="D52" s="275"/>
      <c r="E52" s="276"/>
      <c r="F52" s="274" t="s">
        <v>58</v>
      </c>
      <c r="G52" s="275"/>
      <c r="H52" s="276"/>
    </row>
    <row r="53" spans="1:8" ht="30" customHeight="1" x14ac:dyDescent="0.25">
      <c r="A53" s="273"/>
      <c r="B53" s="43"/>
      <c r="C53" s="238"/>
      <c r="D53" s="277"/>
      <c r="E53" s="239"/>
      <c r="F53" s="238"/>
      <c r="G53" s="277"/>
      <c r="H53" s="239"/>
    </row>
    <row r="54" spans="1:8" ht="30" customHeight="1" x14ac:dyDescent="0.25">
      <c r="A54" s="57" t="s">
        <v>59</v>
      </c>
      <c r="B54" s="250" t="s">
        <v>250</v>
      </c>
      <c r="C54" s="251"/>
      <c r="D54" s="252" t="s">
        <v>60</v>
      </c>
      <c r="E54" s="253"/>
      <c r="F54" s="194" t="s">
        <v>206</v>
      </c>
      <c r="G54" s="195"/>
      <c r="H54" s="196"/>
    </row>
    <row r="55" spans="1:8" ht="30" customHeight="1" x14ac:dyDescent="0.25">
      <c r="A55" s="57" t="s">
        <v>61</v>
      </c>
      <c r="B55" s="197" t="s">
        <v>497</v>
      </c>
      <c r="C55" s="197"/>
      <c r="D55" s="236" t="s">
        <v>65</v>
      </c>
      <c r="E55" s="237"/>
      <c r="F55" s="194" t="s">
        <v>512</v>
      </c>
      <c r="G55" s="195"/>
      <c r="H55" s="196"/>
    </row>
    <row r="56" spans="1:8" ht="30" customHeight="1" x14ac:dyDescent="0.25">
      <c r="A56" s="57" t="s">
        <v>63</v>
      </c>
      <c r="B56" s="238"/>
      <c r="C56" s="239"/>
      <c r="D56" s="240" t="s">
        <v>62</v>
      </c>
      <c r="E56" s="241"/>
      <c r="F56" s="244"/>
      <c r="G56" s="245"/>
      <c r="H56" s="246"/>
    </row>
    <row r="57" spans="1:8" ht="30" customHeight="1" x14ac:dyDescent="0.25">
      <c r="A57" s="57" t="s">
        <v>64</v>
      </c>
      <c r="B57" s="238"/>
      <c r="C57" s="239"/>
      <c r="D57" s="242"/>
      <c r="E57" s="243"/>
      <c r="F57" s="247"/>
      <c r="G57" s="248"/>
      <c r="H57" s="249"/>
    </row>
  </sheetData>
  <sheetProtection autoFilter="0" pivotTables="0"/>
  <mergeCells count="65">
    <mergeCell ref="A1:A4"/>
    <mergeCell ref="B1:H1"/>
    <mergeCell ref="B2:H2"/>
    <mergeCell ref="B3:H3"/>
    <mergeCell ref="B4:E4"/>
    <mergeCell ref="F4:H4"/>
    <mergeCell ref="A5:H5"/>
    <mergeCell ref="A6:H6"/>
    <mergeCell ref="A7:H7"/>
    <mergeCell ref="C8:D8"/>
    <mergeCell ref="C9:D9"/>
    <mergeCell ref="E9:F9"/>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2">
    <dataValidation type="list" allowBlank="1" showInputMessage="1" showErrorMessage="1" sqref="B9 H9">
      <formula1>#REF!</formula1>
    </dataValidation>
    <dataValidation type="list" allowBlank="1" showInputMessage="1" showErrorMessage="1" sqref="B11:E11 B26:D26 G14:H15 B12:H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6"/>
  <sheetViews>
    <sheetView topLeftCell="A12" workbookViewId="0">
      <selection activeCell="H14" sqref="H14:H17"/>
    </sheetView>
  </sheetViews>
  <sheetFormatPr baseColWidth="10" defaultColWidth="0" defaultRowHeight="15" zeroHeight="1" x14ac:dyDescent="0.25"/>
  <cols>
    <col min="1" max="1" width="5.7109375" style="94" customWidth="1"/>
    <col min="2" max="2" width="40.7109375" style="93" customWidth="1"/>
    <col min="3" max="3" width="15.7109375" customWidth="1"/>
    <col min="4" max="4" width="5.7109375" style="93" customWidth="1"/>
    <col min="5" max="5" width="40.7109375" customWidth="1"/>
    <col min="6" max="7" width="15.7109375" style="93"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48" customFormat="1" ht="30" customHeight="1" x14ac:dyDescent="0.25">
      <c r="A1" s="233"/>
      <c r="B1" s="233"/>
      <c r="C1" s="234" t="s">
        <v>249</v>
      </c>
      <c r="D1" s="234"/>
      <c r="E1" s="234"/>
      <c r="F1" s="234"/>
      <c r="G1" s="234"/>
      <c r="H1" s="234"/>
      <c r="I1" s="234"/>
      <c r="J1" s="234"/>
    </row>
    <row r="2" spans="1:10" s="48" customFormat="1" ht="30" customHeight="1" x14ac:dyDescent="0.25">
      <c r="A2" s="233"/>
      <c r="B2" s="233"/>
      <c r="C2" s="234" t="s">
        <v>11</v>
      </c>
      <c r="D2" s="234"/>
      <c r="E2" s="234"/>
      <c r="F2" s="234"/>
      <c r="G2" s="234"/>
      <c r="H2" s="234"/>
      <c r="I2" s="234"/>
      <c r="J2" s="234"/>
    </row>
    <row r="3" spans="1:10" s="48" customFormat="1" ht="30" customHeight="1" x14ac:dyDescent="0.25">
      <c r="A3" s="233"/>
      <c r="B3" s="233"/>
      <c r="C3" s="234" t="s">
        <v>260</v>
      </c>
      <c r="D3" s="234"/>
      <c r="E3" s="234"/>
      <c r="F3" s="234"/>
      <c r="G3" s="234"/>
      <c r="H3" s="234"/>
      <c r="I3" s="234"/>
      <c r="J3" s="234"/>
    </row>
    <row r="4" spans="1:10" s="48" customFormat="1" ht="30" customHeight="1" x14ac:dyDescent="0.25">
      <c r="A4" s="233"/>
      <c r="B4" s="233"/>
      <c r="C4" s="234" t="s">
        <v>261</v>
      </c>
      <c r="D4" s="234"/>
      <c r="E4" s="234"/>
      <c r="F4" s="234"/>
      <c r="G4" s="235" t="s">
        <v>79</v>
      </c>
      <c r="H4" s="235"/>
      <c r="I4" s="235"/>
      <c r="J4" s="235"/>
    </row>
    <row r="5" spans="1:10" s="48" customFormat="1" ht="30" customHeight="1" x14ac:dyDescent="0.25">
      <c r="A5" s="51"/>
      <c r="B5" s="83"/>
      <c r="D5" s="83"/>
      <c r="F5" s="83"/>
      <c r="G5" s="83"/>
    </row>
    <row r="6" spans="1:10" s="48" customFormat="1" ht="30" customHeight="1" x14ac:dyDescent="0.25">
      <c r="A6" s="51"/>
      <c r="B6" s="78" t="s">
        <v>217</v>
      </c>
      <c r="C6" s="226" t="s">
        <v>247</v>
      </c>
      <c r="D6" s="227"/>
      <c r="E6" s="228"/>
      <c r="F6" s="83"/>
      <c r="G6" s="83"/>
      <c r="I6" s="47"/>
    </row>
    <row r="7" spans="1:10" s="48" customFormat="1" ht="30" customHeight="1" x14ac:dyDescent="0.25">
      <c r="A7" s="51"/>
      <c r="B7" s="50" t="s">
        <v>80</v>
      </c>
      <c r="C7" s="226" t="s">
        <v>216</v>
      </c>
      <c r="D7" s="227"/>
      <c r="E7" s="228"/>
      <c r="F7" s="83"/>
      <c r="G7" s="83"/>
      <c r="I7" s="47"/>
    </row>
    <row r="8" spans="1:10" s="48" customFormat="1" ht="30" customHeight="1" x14ac:dyDescent="0.25">
      <c r="A8" s="51"/>
      <c r="B8" s="50" t="s">
        <v>218</v>
      </c>
      <c r="C8" s="229" t="s">
        <v>219</v>
      </c>
      <c r="D8" s="230"/>
      <c r="E8" s="231"/>
      <c r="F8" s="83"/>
      <c r="G8" s="83"/>
      <c r="I8" s="47"/>
    </row>
    <row r="9" spans="1:10" s="48" customFormat="1" ht="30" customHeight="1" x14ac:dyDescent="0.25">
      <c r="A9" s="51"/>
      <c r="B9" s="50" t="s">
        <v>220</v>
      </c>
      <c r="C9" s="232" t="s">
        <v>512</v>
      </c>
      <c r="D9" s="232"/>
      <c r="E9" s="232"/>
      <c r="F9" s="83"/>
      <c r="G9" s="83"/>
      <c r="I9" s="47"/>
    </row>
    <row r="10" spans="1:10" s="48" customFormat="1" ht="30" customHeight="1" x14ac:dyDescent="0.25">
      <c r="A10" s="51"/>
      <c r="B10" s="50" t="s">
        <v>221</v>
      </c>
      <c r="C10" s="232" t="str">
        <f>+Anualización!B12</f>
        <v>Presentar oportunamente el 100% de los informes financieros requeridos</v>
      </c>
      <c r="D10" s="232"/>
      <c r="E10" s="232"/>
      <c r="F10" s="83"/>
      <c r="G10" s="83"/>
      <c r="I10" s="47"/>
    </row>
    <row r="11" spans="1:10" s="48" customFormat="1" ht="30" customHeight="1" x14ac:dyDescent="0.25">
      <c r="A11" s="51"/>
      <c r="B11" s="83"/>
      <c r="D11" s="83"/>
      <c r="F11" s="83"/>
      <c r="G11" s="83"/>
    </row>
    <row r="12" spans="1:10" s="84" customFormat="1" ht="30" customHeight="1" x14ac:dyDescent="0.25">
      <c r="A12" s="214" t="s">
        <v>262</v>
      </c>
      <c r="B12" s="215"/>
      <c r="C12" s="215"/>
      <c r="D12" s="215"/>
      <c r="E12" s="215"/>
      <c r="F12" s="215"/>
      <c r="G12" s="216"/>
      <c r="H12" s="208" t="s">
        <v>223</v>
      </c>
      <c r="I12" s="209"/>
      <c r="J12" s="209"/>
    </row>
    <row r="13" spans="1:10" s="86" customFormat="1" ht="30" customHeight="1" x14ac:dyDescent="0.25">
      <c r="A13" s="25" t="s">
        <v>224</v>
      </c>
      <c r="B13" s="25" t="s">
        <v>225</v>
      </c>
      <c r="C13" s="25" t="s">
        <v>226</v>
      </c>
      <c r="D13" s="25" t="s">
        <v>227</v>
      </c>
      <c r="E13" s="25" t="s">
        <v>228</v>
      </c>
      <c r="F13" s="25" t="s">
        <v>229</v>
      </c>
      <c r="G13" s="25" t="s">
        <v>230</v>
      </c>
      <c r="H13" s="85" t="s">
        <v>231</v>
      </c>
      <c r="I13" s="85" t="s">
        <v>232</v>
      </c>
      <c r="J13" s="85" t="s">
        <v>233</v>
      </c>
    </row>
    <row r="14" spans="1:10" s="86" customFormat="1" ht="70.5" customHeight="1" x14ac:dyDescent="0.25">
      <c r="A14" s="220">
        <v>1</v>
      </c>
      <c r="B14" s="217" t="s">
        <v>272</v>
      </c>
      <c r="C14" s="223">
        <v>1</v>
      </c>
      <c r="D14" s="87">
        <v>1</v>
      </c>
      <c r="E14" s="129" t="s">
        <v>273</v>
      </c>
      <c r="F14" s="88">
        <v>8.3299999999999999E-2</v>
      </c>
      <c r="G14" s="89">
        <v>43831</v>
      </c>
      <c r="H14" s="88">
        <v>8.3299999999999999E-2</v>
      </c>
      <c r="I14" s="89" t="s">
        <v>503</v>
      </c>
      <c r="J14" s="137" t="s">
        <v>496</v>
      </c>
    </row>
    <row r="15" spans="1:10" s="86" customFormat="1" ht="30" customHeight="1" x14ac:dyDescent="0.25">
      <c r="A15" s="221"/>
      <c r="B15" s="218"/>
      <c r="C15" s="224"/>
      <c r="D15" s="87">
        <v>2</v>
      </c>
      <c r="E15" s="129" t="s">
        <v>273</v>
      </c>
      <c r="F15" s="88">
        <v>8.3299999999999999E-2</v>
      </c>
      <c r="G15" s="89">
        <v>43862</v>
      </c>
      <c r="H15" s="88">
        <v>8.3299999999999999E-2</v>
      </c>
      <c r="I15" s="89" t="s">
        <v>504</v>
      </c>
      <c r="J15" s="137" t="s">
        <v>496</v>
      </c>
    </row>
    <row r="16" spans="1:10" s="86" customFormat="1" ht="30" customHeight="1" x14ac:dyDescent="0.25">
      <c r="A16" s="221"/>
      <c r="B16" s="218"/>
      <c r="C16" s="224"/>
      <c r="D16" s="87">
        <v>3</v>
      </c>
      <c r="E16" s="129" t="s">
        <v>273</v>
      </c>
      <c r="F16" s="88">
        <v>8.3299999999999999E-2</v>
      </c>
      <c r="G16" s="89">
        <v>43891</v>
      </c>
      <c r="H16" s="88">
        <v>8.3299999999999999E-2</v>
      </c>
      <c r="I16" s="89" t="s">
        <v>505</v>
      </c>
      <c r="J16" s="137" t="s">
        <v>496</v>
      </c>
    </row>
    <row r="17" spans="1:10" s="86" customFormat="1" ht="30" customHeight="1" x14ac:dyDescent="0.25">
      <c r="A17" s="221"/>
      <c r="B17" s="218"/>
      <c r="C17" s="224"/>
      <c r="D17" s="87">
        <v>4</v>
      </c>
      <c r="E17" s="129" t="s">
        <v>273</v>
      </c>
      <c r="F17" s="88">
        <v>8.3299999999999999E-2</v>
      </c>
      <c r="G17" s="89">
        <v>43922</v>
      </c>
      <c r="H17" s="88">
        <v>8.3299999999999999E-2</v>
      </c>
      <c r="I17" s="89" t="s">
        <v>506</v>
      </c>
      <c r="J17" s="137" t="s">
        <v>496</v>
      </c>
    </row>
    <row r="18" spans="1:10" s="86" customFormat="1" ht="30" customHeight="1" x14ac:dyDescent="0.25">
      <c r="A18" s="221"/>
      <c r="B18" s="218"/>
      <c r="C18" s="224"/>
      <c r="D18" s="87">
        <v>5</v>
      </c>
      <c r="E18" s="129" t="s">
        <v>273</v>
      </c>
      <c r="F18" s="88">
        <v>8.3299999999999999E-2</v>
      </c>
      <c r="G18" s="89">
        <v>43952</v>
      </c>
      <c r="H18" s="91"/>
      <c r="I18" s="89"/>
      <c r="J18" s="92"/>
    </row>
    <row r="19" spans="1:10" s="86" customFormat="1" ht="30" customHeight="1" x14ac:dyDescent="0.25">
      <c r="A19" s="221"/>
      <c r="B19" s="218"/>
      <c r="C19" s="224"/>
      <c r="D19" s="87">
        <v>6</v>
      </c>
      <c r="E19" s="129" t="s">
        <v>273</v>
      </c>
      <c r="F19" s="88">
        <v>8.3299999999999999E-2</v>
      </c>
      <c r="G19" s="89">
        <v>43983</v>
      </c>
      <c r="H19" s="91"/>
      <c r="I19" s="89"/>
      <c r="J19" s="92"/>
    </row>
    <row r="20" spans="1:10" s="86" customFormat="1" ht="30" customHeight="1" x14ac:dyDescent="0.25">
      <c r="A20" s="221"/>
      <c r="B20" s="218"/>
      <c r="C20" s="224"/>
      <c r="D20" s="87">
        <v>7</v>
      </c>
      <c r="E20" s="129" t="s">
        <v>273</v>
      </c>
      <c r="F20" s="88">
        <v>8.3299999999999999E-2</v>
      </c>
      <c r="G20" s="89">
        <v>44013</v>
      </c>
      <c r="H20" s="91"/>
      <c r="I20" s="89"/>
      <c r="J20" s="92"/>
    </row>
    <row r="21" spans="1:10" ht="30" customHeight="1" x14ac:dyDescent="0.25">
      <c r="A21" s="221"/>
      <c r="B21" s="218"/>
      <c r="C21" s="224"/>
      <c r="D21" s="87">
        <v>8</v>
      </c>
      <c r="E21" s="129" t="s">
        <v>273</v>
      </c>
      <c r="F21" s="88">
        <v>8.3299999999999999E-2</v>
      </c>
      <c r="G21" s="89">
        <v>44044</v>
      </c>
      <c r="H21" s="91"/>
      <c r="I21" s="89"/>
      <c r="J21" s="92"/>
    </row>
    <row r="22" spans="1:10" ht="30" customHeight="1" x14ac:dyDescent="0.25">
      <c r="A22" s="221"/>
      <c r="B22" s="218"/>
      <c r="C22" s="224"/>
      <c r="D22" s="87">
        <v>9</v>
      </c>
      <c r="E22" s="129" t="s">
        <v>273</v>
      </c>
      <c r="F22" s="88">
        <v>8.3299999999999999E-2</v>
      </c>
      <c r="G22" s="89">
        <v>44075</v>
      </c>
      <c r="H22" s="91"/>
      <c r="I22" s="89"/>
      <c r="J22" s="92"/>
    </row>
    <row r="23" spans="1:10" ht="30" customHeight="1" x14ac:dyDescent="0.25">
      <c r="A23" s="221"/>
      <c r="B23" s="218"/>
      <c r="C23" s="224"/>
      <c r="D23" s="87">
        <v>10</v>
      </c>
      <c r="E23" s="129" t="s">
        <v>273</v>
      </c>
      <c r="F23" s="88">
        <v>8.3299999999999999E-2</v>
      </c>
      <c r="G23" s="89">
        <v>44105</v>
      </c>
      <c r="H23" s="91"/>
      <c r="I23" s="89"/>
      <c r="J23" s="92"/>
    </row>
    <row r="24" spans="1:10" ht="30" customHeight="1" x14ac:dyDescent="0.25">
      <c r="A24" s="221"/>
      <c r="B24" s="218"/>
      <c r="C24" s="224"/>
      <c r="D24" s="87">
        <v>11</v>
      </c>
      <c r="E24" s="129" t="s">
        <v>273</v>
      </c>
      <c r="F24" s="88">
        <v>8.3299999999999999E-2</v>
      </c>
      <c r="G24" s="89">
        <v>44136</v>
      </c>
      <c r="H24" s="91"/>
      <c r="I24" s="89"/>
      <c r="J24" s="92"/>
    </row>
    <row r="25" spans="1:10" ht="30" customHeight="1" x14ac:dyDescent="0.25">
      <c r="A25" s="222"/>
      <c r="B25" s="219"/>
      <c r="C25" s="225"/>
      <c r="D25" s="87">
        <v>12</v>
      </c>
      <c r="E25" s="129" t="s">
        <v>273</v>
      </c>
      <c r="F25" s="88">
        <v>8.3299999999999999E-2</v>
      </c>
      <c r="G25" s="89">
        <v>44166</v>
      </c>
      <c r="H25" s="29"/>
      <c r="I25" s="28"/>
      <c r="J25" s="90"/>
    </row>
    <row r="26" spans="1:10" s="93" customFormat="1" ht="30" customHeight="1" x14ac:dyDescent="0.25">
      <c r="A26" s="210" t="s">
        <v>237</v>
      </c>
      <c r="B26" s="211"/>
      <c r="C26" s="32">
        <f>SUM(C21:C25)</f>
        <v>0</v>
      </c>
      <c r="D26" s="212" t="s">
        <v>263</v>
      </c>
      <c r="E26" s="213"/>
      <c r="F26" s="32">
        <f>SUM(F14:F25)</f>
        <v>0.99960000000000016</v>
      </c>
      <c r="G26" s="32"/>
      <c r="H26" s="33">
        <f>SUM(H21:H25)</f>
        <v>0</v>
      </c>
      <c r="I26" s="34"/>
      <c r="J26" s="34"/>
    </row>
  </sheetData>
  <protectedRanges>
    <protectedRange sqref="B28:C28" name="Planeacion_6"/>
    <protectedRange sqref="B29:C31" name="Planeacion_7"/>
    <protectedRange sqref="B33:C33" name="Planeacion_8"/>
    <protectedRange sqref="B34:C35" name="Planeacion_9"/>
    <protectedRange sqref="C36:C37" name="Planeacion_10"/>
  </protectedRanges>
  <mergeCells count="18">
    <mergeCell ref="A1:B4"/>
    <mergeCell ref="C1:J1"/>
    <mergeCell ref="C2:J2"/>
    <mergeCell ref="C3:J3"/>
    <mergeCell ref="C4:F4"/>
    <mergeCell ref="G4:J4"/>
    <mergeCell ref="C6:E6"/>
    <mergeCell ref="C7:E7"/>
    <mergeCell ref="C8:E8"/>
    <mergeCell ref="C9:E9"/>
    <mergeCell ref="C10:E10"/>
    <mergeCell ref="H12:J12"/>
    <mergeCell ref="A26:B26"/>
    <mergeCell ref="D26:E26"/>
    <mergeCell ref="A12:G12"/>
    <mergeCell ref="C14:C25"/>
    <mergeCell ref="A14:A25"/>
    <mergeCell ref="B14:B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22" zoomScaleNormal="100" workbookViewId="0">
      <selection activeCell="G38" sqref="G38"/>
    </sheetView>
  </sheetViews>
  <sheetFormatPr baseColWidth="10" defaultColWidth="0" defaultRowHeight="30" customHeight="1" x14ac:dyDescent="0.25"/>
  <cols>
    <col min="1" max="1" width="25.7109375" style="1" customWidth="1"/>
    <col min="2" max="8" width="20.7109375" style="1" customWidth="1"/>
    <col min="9" max="256" width="11.42578125" style="1" customWidth="1"/>
    <col min="257" max="16384" width="0" style="1" hidden="1"/>
  </cols>
  <sheetData>
    <row r="1" spans="1:8" ht="30" customHeight="1" x14ac:dyDescent="0.25">
      <c r="A1" s="202"/>
      <c r="B1" s="204" t="s">
        <v>249</v>
      </c>
      <c r="C1" s="204"/>
      <c r="D1" s="204"/>
      <c r="E1" s="204"/>
      <c r="F1" s="204"/>
      <c r="G1" s="204"/>
      <c r="H1" s="204"/>
    </row>
    <row r="2" spans="1:8" ht="30" customHeight="1" x14ac:dyDescent="0.25">
      <c r="A2" s="202"/>
      <c r="B2" s="203" t="s">
        <v>11</v>
      </c>
      <c r="C2" s="203"/>
      <c r="D2" s="203"/>
      <c r="E2" s="203"/>
      <c r="F2" s="203"/>
      <c r="G2" s="203"/>
      <c r="H2" s="203"/>
    </row>
    <row r="3" spans="1:8" ht="30" customHeight="1" x14ac:dyDescent="0.25">
      <c r="A3" s="202"/>
      <c r="B3" s="203" t="s">
        <v>0</v>
      </c>
      <c r="C3" s="203"/>
      <c r="D3" s="203"/>
      <c r="E3" s="203"/>
      <c r="F3" s="203"/>
      <c r="G3" s="203"/>
      <c r="H3" s="203"/>
    </row>
    <row r="4" spans="1:8" ht="30" customHeight="1" x14ac:dyDescent="0.25">
      <c r="A4" s="202"/>
      <c r="B4" s="203" t="s">
        <v>19</v>
      </c>
      <c r="C4" s="203"/>
      <c r="D4" s="203"/>
      <c r="E4" s="203"/>
      <c r="F4" s="156" t="s">
        <v>79</v>
      </c>
      <c r="G4" s="156"/>
      <c r="H4" s="156"/>
    </row>
    <row r="5" spans="1:8" ht="30" customHeight="1" x14ac:dyDescent="0.25">
      <c r="A5" s="175" t="s">
        <v>1</v>
      </c>
      <c r="B5" s="175"/>
      <c r="C5" s="175"/>
      <c r="D5" s="175"/>
      <c r="E5" s="175"/>
      <c r="F5" s="175"/>
      <c r="G5" s="175"/>
      <c r="H5" s="175"/>
    </row>
    <row r="6" spans="1:8" ht="30" customHeight="1" x14ac:dyDescent="0.25">
      <c r="A6" s="177" t="s">
        <v>18</v>
      </c>
      <c r="B6" s="177"/>
      <c r="C6" s="177"/>
      <c r="D6" s="177"/>
      <c r="E6" s="177"/>
      <c r="F6" s="177"/>
      <c r="G6" s="177"/>
      <c r="H6" s="177"/>
    </row>
    <row r="7" spans="1:8" ht="30" customHeight="1" x14ac:dyDescent="0.25">
      <c r="A7" s="178" t="s">
        <v>12</v>
      </c>
      <c r="B7" s="178"/>
      <c r="C7" s="178"/>
      <c r="D7" s="178"/>
      <c r="E7" s="178"/>
      <c r="F7" s="178"/>
      <c r="G7" s="178"/>
      <c r="H7" s="178"/>
    </row>
    <row r="8" spans="1:8" ht="30" customHeight="1" x14ac:dyDescent="0.25">
      <c r="A8" s="57" t="s">
        <v>77</v>
      </c>
      <c r="B8" s="58">
        <v>3</v>
      </c>
      <c r="C8" s="173" t="s">
        <v>78</v>
      </c>
      <c r="D8" s="173"/>
      <c r="E8" s="171" t="s">
        <v>207</v>
      </c>
      <c r="F8" s="171"/>
      <c r="G8" s="171"/>
      <c r="H8" s="171"/>
    </row>
    <row r="9" spans="1:8" ht="30" customHeight="1" x14ac:dyDescent="0.25">
      <c r="A9" s="57" t="s">
        <v>22</v>
      </c>
      <c r="B9" s="58" t="s">
        <v>66</v>
      </c>
      <c r="C9" s="173" t="s">
        <v>21</v>
      </c>
      <c r="D9" s="173"/>
      <c r="E9" s="199" t="s">
        <v>208</v>
      </c>
      <c r="F9" s="199"/>
      <c r="G9" s="59" t="s">
        <v>27</v>
      </c>
      <c r="H9" s="58" t="s">
        <v>66</v>
      </c>
    </row>
    <row r="10" spans="1:8" ht="30" customHeight="1" x14ac:dyDescent="0.25">
      <c r="A10" s="57" t="s">
        <v>28</v>
      </c>
      <c r="B10" s="355" t="s">
        <v>66</v>
      </c>
      <c r="C10" s="355"/>
      <c r="D10" s="355"/>
      <c r="E10" s="355"/>
      <c r="F10" s="59" t="s">
        <v>29</v>
      </c>
      <c r="G10" s="172" t="s">
        <v>66</v>
      </c>
      <c r="H10" s="172"/>
    </row>
    <row r="11" spans="1:8" ht="30" customHeight="1" x14ac:dyDescent="0.25">
      <c r="A11" s="57" t="s">
        <v>30</v>
      </c>
      <c r="B11" s="356" t="s">
        <v>15</v>
      </c>
      <c r="C11" s="356"/>
      <c r="D11" s="356"/>
      <c r="E11" s="356"/>
      <c r="F11" s="59" t="s">
        <v>31</v>
      </c>
      <c r="G11" s="357" t="s">
        <v>183</v>
      </c>
      <c r="H11" s="357"/>
    </row>
    <row r="12" spans="1:8" ht="30" customHeight="1" x14ac:dyDescent="0.25">
      <c r="A12" s="57" t="s">
        <v>32</v>
      </c>
      <c r="B12" s="171" t="s">
        <v>70</v>
      </c>
      <c r="C12" s="171"/>
      <c r="D12" s="171"/>
      <c r="E12" s="171"/>
      <c r="F12" s="171"/>
      <c r="G12" s="171"/>
      <c r="H12" s="171"/>
    </row>
    <row r="13" spans="1:8" ht="30" customHeight="1" x14ac:dyDescent="0.25">
      <c r="A13" s="57" t="s">
        <v>33</v>
      </c>
      <c r="B13" s="199" t="s">
        <v>209</v>
      </c>
      <c r="C13" s="199"/>
      <c r="D13" s="199"/>
      <c r="E13" s="199"/>
      <c r="F13" s="199"/>
      <c r="G13" s="199"/>
      <c r="H13" s="199"/>
    </row>
    <row r="14" spans="1:8" ht="30" customHeight="1" x14ac:dyDescent="0.25">
      <c r="A14" s="57" t="s">
        <v>34</v>
      </c>
      <c r="B14" s="179" t="s">
        <v>266</v>
      </c>
      <c r="C14" s="179"/>
      <c r="D14" s="179"/>
      <c r="E14" s="179"/>
      <c r="F14" s="59" t="s">
        <v>35</v>
      </c>
      <c r="G14" s="174" t="s">
        <v>17</v>
      </c>
      <c r="H14" s="174"/>
    </row>
    <row r="15" spans="1:8" ht="30" customHeight="1" x14ac:dyDescent="0.25">
      <c r="A15" s="57" t="s">
        <v>36</v>
      </c>
      <c r="B15" s="205" t="s">
        <v>252</v>
      </c>
      <c r="C15" s="205"/>
      <c r="D15" s="205"/>
      <c r="E15" s="205"/>
      <c r="F15" s="59" t="s">
        <v>37</v>
      </c>
      <c r="G15" s="174" t="s">
        <v>38</v>
      </c>
      <c r="H15" s="174"/>
    </row>
    <row r="16" spans="1:8" ht="30" customHeight="1" x14ac:dyDescent="0.25">
      <c r="A16" s="57" t="s">
        <v>39</v>
      </c>
      <c r="B16" s="179" t="s">
        <v>210</v>
      </c>
      <c r="C16" s="179"/>
      <c r="D16" s="179"/>
      <c r="E16" s="179"/>
      <c r="F16" s="179"/>
      <c r="G16" s="179"/>
      <c r="H16" s="179"/>
    </row>
    <row r="17" spans="1:8" ht="30" customHeight="1" x14ac:dyDescent="0.25">
      <c r="A17" s="57" t="s">
        <v>40</v>
      </c>
      <c r="B17" s="179" t="s">
        <v>211</v>
      </c>
      <c r="C17" s="179"/>
      <c r="D17" s="179"/>
      <c r="E17" s="179"/>
      <c r="F17" s="179"/>
      <c r="G17" s="179"/>
      <c r="H17" s="179"/>
    </row>
    <row r="18" spans="1:8" ht="30" customHeight="1" x14ac:dyDescent="0.25">
      <c r="A18" s="57" t="s">
        <v>41</v>
      </c>
      <c r="B18" s="171" t="s">
        <v>212</v>
      </c>
      <c r="C18" s="171"/>
      <c r="D18" s="171"/>
      <c r="E18" s="171"/>
      <c r="F18" s="171"/>
      <c r="G18" s="171"/>
      <c r="H18" s="171"/>
    </row>
    <row r="19" spans="1:8" ht="30" customHeight="1" x14ac:dyDescent="0.25">
      <c r="A19" s="57" t="s">
        <v>42</v>
      </c>
      <c r="B19" s="193" t="s">
        <v>186</v>
      </c>
      <c r="C19" s="193"/>
      <c r="D19" s="193"/>
      <c r="E19" s="193"/>
      <c r="F19" s="193"/>
      <c r="G19" s="193"/>
      <c r="H19" s="193"/>
    </row>
    <row r="20" spans="1:8" ht="30" customHeight="1" x14ac:dyDescent="0.25">
      <c r="A20" s="188" t="s">
        <v>43</v>
      </c>
      <c r="B20" s="206" t="s">
        <v>23</v>
      </c>
      <c r="C20" s="206"/>
      <c r="D20" s="206"/>
      <c r="E20" s="207" t="s">
        <v>24</v>
      </c>
      <c r="F20" s="207"/>
      <c r="G20" s="207"/>
      <c r="H20" s="207"/>
    </row>
    <row r="21" spans="1:8" ht="30" customHeight="1" x14ac:dyDescent="0.25">
      <c r="A21" s="188"/>
      <c r="B21" s="171" t="s">
        <v>274</v>
      </c>
      <c r="C21" s="171"/>
      <c r="D21" s="171"/>
      <c r="E21" s="171" t="s">
        <v>275</v>
      </c>
      <c r="F21" s="171"/>
      <c r="G21" s="171"/>
      <c r="H21" s="171"/>
    </row>
    <row r="22" spans="1:8" ht="30" customHeight="1" x14ac:dyDescent="0.25">
      <c r="A22" s="57" t="s">
        <v>44</v>
      </c>
      <c r="B22" s="174" t="s">
        <v>186</v>
      </c>
      <c r="C22" s="174"/>
      <c r="D22" s="174"/>
      <c r="E22" s="174" t="s">
        <v>186</v>
      </c>
      <c r="F22" s="174"/>
      <c r="G22" s="174"/>
      <c r="H22" s="174"/>
    </row>
    <row r="23" spans="1:8" ht="30" customHeight="1" x14ac:dyDescent="0.25">
      <c r="A23" s="57" t="s">
        <v>45</v>
      </c>
      <c r="B23" s="171" t="s">
        <v>213</v>
      </c>
      <c r="C23" s="171"/>
      <c r="D23" s="171"/>
      <c r="E23" s="171" t="s">
        <v>214</v>
      </c>
      <c r="F23" s="171"/>
      <c r="G23" s="171"/>
      <c r="H23" s="171"/>
    </row>
    <row r="24" spans="1:8" ht="30" customHeight="1" x14ac:dyDescent="0.25">
      <c r="A24" s="57" t="s">
        <v>46</v>
      </c>
      <c r="B24" s="182">
        <v>43831</v>
      </c>
      <c r="C24" s="179"/>
      <c r="D24" s="179"/>
      <c r="E24" s="59" t="s">
        <v>75</v>
      </c>
      <c r="F24" s="184" t="s">
        <v>209</v>
      </c>
      <c r="G24" s="184"/>
      <c r="H24" s="184"/>
    </row>
    <row r="25" spans="1:8" ht="30" customHeight="1" x14ac:dyDescent="0.25">
      <c r="A25" s="57" t="s">
        <v>74</v>
      </c>
      <c r="B25" s="182">
        <v>43982</v>
      </c>
      <c r="C25" s="179"/>
      <c r="D25" s="179"/>
      <c r="E25" s="59" t="s">
        <v>47</v>
      </c>
      <c r="F25" s="354">
        <v>1</v>
      </c>
      <c r="G25" s="354"/>
      <c r="H25" s="354"/>
    </row>
    <row r="26" spans="1:8" ht="39.950000000000003" customHeight="1" x14ac:dyDescent="0.25">
      <c r="A26" s="57" t="s">
        <v>76</v>
      </c>
      <c r="B26" s="199" t="s">
        <v>16</v>
      </c>
      <c r="C26" s="199"/>
      <c r="D26" s="199"/>
      <c r="E26" s="60" t="s">
        <v>48</v>
      </c>
      <c r="F26" s="190" t="s">
        <v>209</v>
      </c>
      <c r="G26" s="190"/>
      <c r="H26" s="190"/>
    </row>
    <row r="27" spans="1:8" ht="30" customHeight="1" x14ac:dyDescent="0.25">
      <c r="A27" s="187" t="s">
        <v>13</v>
      </c>
      <c r="B27" s="187"/>
      <c r="C27" s="187"/>
      <c r="D27" s="187"/>
      <c r="E27" s="187"/>
      <c r="F27" s="187"/>
      <c r="G27" s="187"/>
      <c r="H27" s="187"/>
    </row>
    <row r="28" spans="1:8" ht="30" customHeight="1" x14ac:dyDescent="0.25">
      <c r="A28" s="61" t="s">
        <v>2</v>
      </c>
      <c r="B28" s="61" t="s">
        <v>49</v>
      </c>
      <c r="C28" s="61" t="s">
        <v>25</v>
      </c>
      <c r="D28" s="61" t="s">
        <v>50</v>
      </c>
      <c r="E28" s="61" t="s">
        <v>26</v>
      </c>
      <c r="F28" s="62" t="s">
        <v>8</v>
      </c>
      <c r="G28" s="62" t="s">
        <v>9</v>
      </c>
      <c r="H28" s="61" t="s">
        <v>10</v>
      </c>
    </row>
    <row r="29" spans="1:8" ht="20.100000000000001" customHeight="1" x14ac:dyDescent="0.25">
      <c r="A29" s="63" t="s">
        <v>3</v>
      </c>
      <c r="B29" s="97">
        <v>0</v>
      </c>
      <c r="C29" s="138">
        <f>+B29</f>
        <v>0</v>
      </c>
      <c r="D29" s="97">
        <v>0</v>
      </c>
      <c r="E29" s="139">
        <f>+D29</f>
        <v>0</v>
      </c>
      <c r="F29" s="66">
        <f>IFERROR(+B29/D29,)</f>
        <v>0</v>
      </c>
      <c r="G29" s="66">
        <f>IFERROR(+C29/$E$40,)</f>
        <v>0</v>
      </c>
      <c r="H29" s="67">
        <f>+G29/$F$25</f>
        <v>0</v>
      </c>
    </row>
    <row r="30" spans="1:8" ht="20.100000000000001" customHeight="1" x14ac:dyDescent="0.25">
      <c r="A30" s="100" t="s">
        <v>4</v>
      </c>
      <c r="B30" s="97">
        <v>0</v>
      </c>
      <c r="C30" s="138">
        <f>C29+B30</f>
        <v>0</v>
      </c>
      <c r="D30" s="97">
        <v>0</v>
      </c>
      <c r="E30" s="139">
        <f>E29+D30</f>
        <v>0</v>
      </c>
      <c r="F30" s="66">
        <f t="shared" ref="F30:F40" si="0">IFERROR(+B30/D30,)</f>
        <v>0</v>
      </c>
      <c r="G30" s="66">
        <f t="shared" ref="G30:G40" si="1">IFERROR(+C30/$E$40,)</f>
        <v>0</v>
      </c>
      <c r="H30" s="67">
        <f t="shared" ref="H30:H40" si="2">+G30/$F$25</f>
        <v>0</v>
      </c>
    </row>
    <row r="31" spans="1:8" ht="20.100000000000001" customHeight="1" x14ac:dyDescent="0.25">
      <c r="A31" s="100" t="s">
        <v>5</v>
      </c>
      <c r="B31" s="136">
        <v>0.01</v>
      </c>
      <c r="C31" s="138">
        <f t="shared" ref="C31:C40" si="3">C30+B31</f>
        <v>0.01</v>
      </c>
      <c r="D31" s="97">
        <v>0.01</v>
      </c>
      <c r="E31" s="139">
        <v>0.01</v>
      </c>
      <c r="F31" s="66">
        <f t="shared" si="0"/>
        <v>1</v>
      </c>
      <c r="G31" s="66">
        <f t="shared" si="1"/>
        <v>1</v>
      </c>
      <c r="H31" s="67">
        <f t="shared" si="2"/>
        <v>1</v>
      </c>
    </row>
    <row r="32" spans="1:8" ht="20.100000000000001" customHeight="1" x14ac:dyDescent="0.25">
      <c r="A32" s="100" t="s">
        <v>6</v>
      </c>
      <c r="B32" s="97">
        <v>0</v>
      </c>
      <c r="C32" s="138">
        <f t="shared" si="3"/>
        <v>0.01</v>
      </c>
      <c r="D32" s="97">
        <v>0</v>
      </c>
      <c r="E32" s="139">
        <f t="shared" ref="E32:E40" si="4">E31+D32</f>
        <v>0.01</v>
      </c>
      <c r="F32" s="66">
        <f t="shared" si="0"/>
        <v>0</v>
      </c>
      <c r="G32" s="66">
        <f t="shared" si="1"/>
        <v>1</v>
      </c>
      <c r="H32" s="67">
        <f t="shared" si="2"/>
        <v>1</v>
      </c>
    </row>
    <row r="33" spans="1:8" ht="20.100000000000001" customHeight="1" x14ac:dyDescent="0.25">
      <c r="A33" s="100" t="s">
        <v>7</v>
      </c>
      <c r="B33" s="97">
        <v>0</v>
      </c>
      <c r="C33" s="138">
        <f t="shared" si="3"/>
        <v>0.01</v>
      </c>
      <c r="D33" s="97">
        <v>0</v>
      </c>
      <c r="E33" s="139">
        <f t="shared" si="4"/>
        <v>0.01</v>
      </c>
      <c r="F33" s="66">
        <f t="shared" si="0"/>
        <v>0</v>
      </c>
      <c r="G33" s="66">
        <f t="shared" si="1"/>
        <v>1</v>
      </c>
      <c r="H33" s="67">
        <f t="shared" si="2"/>
        <v>1</v>
      </c>
    </row>
    <row r="34" spans="1:8" ht="20.100000000000001" customHeight="1" x14ac:dyDescent="0.25">
      <c r="A34" s="100" t="s">
        <v>278</v>
      </c>
      <c r="B34" s="97">
        <v>0</v>
      </c>
      <c r="C34" s="138">
        <f t="shared" si="3"/>
        <v>0.01</v>
      </c>
      <c r="D34" s="97">
        <v>0</v>
      </c>
      <c r="E34" s="139">
        <f t="shared" si="4"/>
        <v>0.01</v>
      </c>
      <c r="F34" s="66">
        <f t="shared" si="0"/>
        <v>0</v>
      </c>
      <c r="G34" s="66">
        <f t="shared" si="1"/>
        <v>1</v>
      </c>
      <c r="H34" s="67">
        <f t="shared" si="2"/>
        <v>1</v>
      </c>
    </row>
    <row r="35" spans="1:8" ht="20.100000000000001" customHeight="1" x14ac:dyDescent="0.25">
      <c r="A35" s="100" t="s">
        <v>279</v>
      </c>
      <c r="B35" s="97">
        <v>0</v>
      </c>
      <c r="C35" s="138">
        <f t="shared" si="3"/>
        <v>0.01</v>
      </c>
      <c r="D35" s="97">
        <v>0</v>
      </c>
      <c r="E35" s="139">
        <f t="shared" si="4"/>
        <v>0.01</v>
      </c>
      <c r="F35" s="66">
        <f t="shared" si="0"/>
        <v>0</v>
      </c>
      <c r="G35" s="66">
        <f t="shared" si="1"/>
        <v>1</v>
      </c>
      <c r="H35" s="67">
        <f t="shared" si="2"/>
        <v>1</v>
      </c>
    </row>
    <row r="36" spans="1:8" ht="20.100000000000001" customHeight="1" x14ac:dyDescent="0.25">
      <c r="A36" s="100" t="s">
        <v>280</v>
      </c>
      <c r="B36" s="97">
        <v>0</v>
      </c>
      <c r="C36" s="138">
        <f t="shared" si="3"/>
        <v>0.01</v>
      </c>
      <c r="D36" s="97">
        <v>0</v>
      </c>
      <c r="E36" s="139">
        <f t="shared" si="4"/>
        <v>0.01</v>
      </c>
      <c r="F36" s="66">
        <f t="shared" si="0"/>
        <v>0</v>
      </c>
      <c r="G36" s="66">
        <f t="shared" si="1"/>
        <v>1</v>
      </c>
      <c r="H36" s="67">
        <f t="shared" si="2"/>
        <v>1</v>
      </c>
    </row>
    <row r="37" spans="1:8" ht="20.100000000000001" customHeight="1" x14ac:dyDescent="0.25">
      <c r="A37" s="100" t="s">
        <v>281</v>
      </c>
      <c r="B37" s="97">
        <v>0</v>
      </c>
      <c r="C37" s="138">
        <f t="shared" si="3"/>
        <v>0.01</v>
      </c>
      <c r="D37" s="97">
        <v>0</v>
      </c>
      <c r="E37" s="139">
        <f t="shared" si="4"/>
        <v>0.01</v>
      </c>
      <c r="F37" s="66">
        <f t="shared" si="0"/>
        <v>0</v>
      </c>
      <c r="G37" s="66">
        <f t="shared" si="1"/>
        <v>1</v>
      </c>
      <c r="H37" s="67">
        <f t="shared" si="2"/>
        <v>1</v>
      </c>
    </row>
    <row r="38" spans="1:8" ht="20.100000000000001" customHeight="1" x14ac:dyDescent="0.25">
      <c r="A38" s="100" t="s">
        <v>282</v>
      </c>
      <c r="B38" s="97">
        <v>0</v>
      </c>
      <c r="C38" s="138">
        <f t="shared" si="3"/>
        <v>0.01</v>
      </c>
      <c r="D38" s="97">
        <v>0</v>
      </c>
      <c r="E38" s="139">
        <f t="shared" si="4"/>
        <v>0.01</v>
      </c>
      <c r="F38" s="66">
        <f t="shared" si="0"/>
        <v>0</v>
      </c>
      <c r="G38" s="66">
        <f t="shared" si="1"/>
        <v>1</v>
      </c>
      <c r="H38" s="67">
        <f t="shared" si="2"/>
        <v>1</v>
      </c>
    </row>
    <row r="39" spans="1:8" ht="20.100000000000001" customHeight="1" x14ac:dyDescent="0.25">
      <c r="A39" s="100" t="s">
        <v>283</v>
      </c>
      <c r="B39" s="97">
        <v>0</v>
      </c>
      <c r="C39" s="138">
        <f t="shared" si="3"/>
        <v>0.01</v>
      </c>
      <c r="D39" s="97">
        <v>0</v>
      </c>
      <c r="E39" s="139">
        <f t="shared" si="4"/>
        <v>0.01</v>
      </c>
      <c r="F39" s="66">
        <f t="shared" si="0"/>
        <v>0</v>
      </c>
      <c r="G39" s="66">
        <f t="shared" si="1"/>
        <v>1</v>
      </c>
      <c r="H39" s="67">
        <f t="shared" si="2"/>
        <v>1</v>
      </c>
    </row>
    <row r="40" spans="1:8" ht="20.100000000000001" customHeight="1" x14ac:dyDescent="0.25">
      <c r="A40" s="100" t="s">
        <v>284</v>
      </c>
      <c r="B40" s="97">
        <v>0</v>
      </c>
      <c r="C40" s="138">
        <f t="shared" si="3"/>
        <v>0.01</v>
      </c>
      <c r="D40" s="97">
        <v>0</v>
      </c>
      <c r="E40" s="139">
        <f t="shared" si="4"/>
        <v>0.01</v>
      </c>
      <c r="F40" s="66">
        <f t="shared" si="0"/>
        <v>0</v>
      </c>
      <c r="G40" s="66">
        <f t="shared" si="1"/>
        <v>1</v>
      </c>
      <c r="H40" s="67">
        <f t="shared" si="2"/>
        <v>1</v>
      </c>
    </row>
    <row r="41" spans="1:8" ht="39.950000000000003" customHeight="1" x14ac:dyDescent="0.25">
      <c r="A41" s="57" t="s">
        <v>51</v>
      </c>
      <c r="B41" s="191" t="s">
        <v>511</v>
      </c>
      <c r="C41" s="191"/>
      <c r="D41" s="191"/>
      <c r="E41" s="191"/>
      <c r="F41" s="191"/>
      <c r="G41" s="191"/>
      <c r="H41" s="191"/>
    </row>
    <row r="42" spans="1:8" ht="30" customHeight="1" x14ac:dyDescent="0.25">
      <c r="A42" s="187" t="s">
        <v>14</v>
      </c>
      <c r="B42" s="187"/>
      <c r="C42" s="187"/>
      <c r="D42" s="187"/>
      <c r="E42" s="187"/>
      <c r="F42" s="187"/>
      <c r="G42" s="187"/>
      <c r="H42" s="187"/>
    </row>
    <row r="43" spans="1:8" ht="45" customHeight="1" x14ac:dyDescent="0.25">
      <c r="A43" s="177"/>
      <c r="B43" s="177"/>
      <c r="C43" s="177"/>
      <c r="D43" s="177"/>
      <c r="E43" s="177"/>
      <c r="F43" s="177"/>
      <c r="G43" s="177"/>
      <c r="H43" s="177"/>
    </row>
    <row r="44" spans="1:8" ht="45" customHeight="1" x14ac:dyDescent="0.25">
      <c r="A44" s="177"/>
      <c r="B44" s="177"/>
      <c r="C44" s="177"/>
      <c r="D44" s="177"/>
      <c r="E44" s="177"/>
      <c r="F44" s="177"/>
      <c r="G44" s="177"/>
      <c r="H44" s="177"/>
    </row>
    <row r="45" spans="1:8" ht="45" customHeight="1" x14ac:dyDescent="0.25">
      <c r="A45" s="177"/>
      <c r="B45" s="177"/>
      <c r="C45" s="177"/>
      <c r="D45" s="177"/>
      <c r="E45" s="177"/>
      <c r="F45" s="177"/>
      <c r="G45" s="177"/>
      <c r="H45" s="177"/>
    </row>
    <row r="46" spans="1:8" ht="45" customHeight="1" x14ac:dyDescent="0.25">
      <c r="A46" s="177"/>
      <c r="B46" s="177"/>
      <c r="C46" s="177"/>
      <c r="D46" s="177"/>
      <c r="E46" s="177"/>
      <c r="F46" s="177"/>
      <c r="G46" s="177"/>
      <c r="H46" s="177"/>
    </row>
    <row r="47" spans="1:8" ht="45" customHeight="1" x14ac:dyDescent="0.25">
      <c r="A47" s="177"/>
      <c r="B47" s="177"/>
      <c r="C47" s="177"/>
      <c r="D47" s="177"/>
      <c r="E47" s="177"/>
      <c r="F47" s="177"/>
      <c r="G47" s="177"/>
      <c r="H47" s="177"/>
    </row>
    <row r="48" spans="1:8" ht="30" customHeight="1" x14ac:dyDescent="0.25">
      <c r="A48" s="68" t="s">
        <v>52</v>
      </c>
      <c r="B48" s="352" t="s">
        <v>180</v>
      </c>
      <c r="C48" s="352"/>
      <c r="D48" s="352"/>
      <c r="E48" s="352"/>
      <c r="F48" s="352"/>
      <c r="G48" s="352"/>
      <c r="H48" s="352"/>
    </row>
    <row r="49" spans="1:8" ht="30" customHeight="1" x14ac:dyDescent="0.25">
      <c r="A49" s="68" t="s">
        <v>53</v>
      </c>
      <c r="B49" s="352" t="s">
        <v>180</v>
      </c>
      <c r="C49" s="352"/>
      <c r="D49" s="352"/>
      <c r="E49" s="352"/>
      <c r="F49" s="352"/>
      <c r="G49" s="352"/>
      <c r="H49" s="352"/>
    </row>
    <row r="50" spans="1:8" ht="30" customHeight="1" x14ac:dyDescent="0.25">
      <c r="A50" s="57" t="s">
        <v>54</v>
      </c>
      <c r="B50" s="353" t="s">
        <v>215</v>
      </c>
      <c r="C50" s="353"/>
      <c r="D50" s="353"/>
      <c r="E50" s="353"/>
      <c r="F50" s="353"/>
      <c r="G50" s="353"/>
      <c r="H50" s="353"/>
    </row>
    <row r="51" spans="1:8" ht="30" customHeight="1" x14ac:dyDescent="0.25">
      <c r="A51" s="187" t="s">
        <v>20</v>
      </c>
      <c r="B51" s="187"/>
      <c r="C51" s="187"/>
      <c r="D51" s="187"/>
      <c r="E51" s="187"/>
      <c r="F51" s="187"/>
      <c r="G51" s="187"/>
      <c r="H51" s="187"/>
    </row>
    <row r="52" spans="1:8" ht="30" customHeight="1" x14ac:dyDescent="0.25">
      <c r="A52" s="188" t="s">
        <v>55</v>
      </c>
      <c r="B52" s="61" t="s">
        <v>56</v>
      </c>
      <c r="C52" s="198" t="s">
        <v>57</v>
      </c>
      <c r="D52" s="198"/>
      <c r="E52" s="198"/>
      <c r="F52" s="198" t="s">
        <v>58</v>
      </c>
      <c r="G52" s="198"/>
      <c r="H52" s="198"/>
    </row>
    <row r="53" spans="1:8" ht="30" customHeight="1" x14ac:dyDescent="0.25">
      <c r="A53" s="188"/>
      <c r="B53" s="2"/>
      <c r="C53" s="180"/>
      <c r="D53" s="180"/>
      <c r="E53" s="180"/>
      <c r="F53" s="189"/>
      <c r="G53" s="189"/>
      <c r="H53" s="189"/>
    </row>
    <row r="54" spans="1:8" ht="30" customHeight="1" x14ac:dyDescent="0.25">
      <c r="A54" s="57" t="s">
        <v>59</v>
      </c>
      <c r="B54" s="186" t="s">
        <v>193</v>
      </c>
      <c r="C54" s="186"/>
      <c r="D54" s="185" t="s">
        <v>60</v>
      </c>
      <c r="E54" s="185"/>
      <c r="F54" s="186" t="s">
        <v>193</v>
      </c>
      <c r="G54" s="186"/>
      <c r="H54" s="186"/>
    </row>
    <row r="55" spans="1:8" ht="30" customHeight="1" x14ac:dyDescent="0.25">
      <c r="A55" s="57" t="s">
        <v>61</v>
      </c>
      <c r="B55" s="197" t="s">
        <v>497</v>
      </c>
      <c r="C55" s="197"/>
      <c r="D55" s="188" t="s">
        <v>65</v>
      </c>
      <c r="E55" s="188"/>
      <c r="F55" s="194" t="s">
        <v>512</v>
      </c>
      <c r="G55" s="195"/>
      <c r="H55" s="196"/>
    </row>
    <row r="56" spans="1:8" ht="30" customHeight="1" x14ac:dyDescent="0.25">
      <c r="A56" s="57" t="s">
        <v>63</v>
      </c>
      <c r="B56" s="180"/>
      <c r="C56" s="180"/>
      <c r="D56" s="173" t="s">
        <v>62</v>
      </c>
      <c r="E56" s="173"/>
      <c r="F56" s="180"/>
      <c r="G56" s="180"/>
      <c r="H56" s="180"/>
    </row>
    <row r="57" spans="1:8" ht="30" customHeight="1" x14ac:dyDescent="0.25">
      <c r="A57" s="57" t="s">
        <v>64</v>
      </c>
      <c r="B57" s="180"/>
      <c r="C57" s="180"/>
      <c r="D57" s="173"/>
      <c r="E57" s="173"/>
      <c r="F57" s="180"/>
      <c r="G57" s="180"/>
      <c r="H57" s="180"/>
    </row>
  </sheetData>
  <sheetProtection autoFilter="0" pivotTables="0"/>
  <mergeCells count="65">
    <mergeCell ref="A1:A4"/>
    <mergeCell ref="B1:H1"/>
    <mergeCell ref="B2:H2"/>
    <mergeCell ref="B3:H3"/>
    <mergeCell ref="B4:E4"/>
    <mergeCell ref="F4:H4"/>
    <mergeCell ref="A5:H5"/>
    <mergeCell ref="A6:H6"/>
    <mergeCell ref="A7:H7"/>
    <mergeCell ref="C8:D8"/>
    <mergeCell ref="C9:D9"/>
    <mergeCell ref="E9:F9"/>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count="2">
    <dataValidation type="list" allowBlank="1" showInputMessage="1" showErrorMessage="1" sqref="B9 H9 G15:H15">
      <formula1>#REF!</formula1>
    </dataValidation>
    <dataValidation type="list" allowBlank="1" showInputMessage="1" showErrorMessage="1" sqref="B26:D26 G14:H14 B12:H12 B11:E11">
      <formula1>#REF!</formula1>
    </dataValidation>
  </dataValidations>
  <pageMargins left="0.7" right="0.7" top="0.75" bottom="0.75" header="0.3" footer="0.3"/>
  <pageSetup scale="52" orientation="portrait" r:id="rId1"/>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7" workbookViewId="0">
      <selection activeCell="J17" sqref="J17"/>
    </sheetView>
  </sheetViews>
  <sheetFormatPr baseColWidth="10" defaultColWidth="0" defaultRowHeight="30" customHeight="1" zeroHeight="1" x14ac:dyDescent="0.2"/>
  <cols>
    <col min="1" max="1" width="5.7109375" style="10" customWidth="1"/>
    <col min="2" max="2" width="40.7109375" style="10" customWidth="1"/>
    <col min="3" max="3" width="15.7109375" style="10" customWidth="1"/>
    <col min="4" max="4" width="5.7109375" style="10" customWidth="1"/>
    <col min="5" max="5" width="40.7109375" style="10" customWidth="1"/>
    <col min="6" max="9" width="15.7109375" style="10" customWidth="1"/>
    <col min="10" max="10" width="80.7109375" style="10" customWidth="1"/>
    <col min="11" max="11" width="16.140625" style="10" hidden="1" customWidth="1"/>
    <col min="12" max="16384" width="0" style="10" hidden="1"/>
  </cols>
  <sheetData>
    <row r="1" spans="1:11" s="9" customFormat="1" ht="30" customHeight="1" x14ac:dyDescent="0.2">
      <c r="A1" s="358"/>
      <c r="B1" s="358"/>
      <c r="C1" s="359" t="s">
        <v>249</v>
      </c>
      <c r="D1" s="359"/>
      <c r="E1" s="359"/>
      <c r="F1" s="359"/>
      <c r="G1" s="359"/>
      <c r="H1" s="359"/>
      <c r="I1" s="359"/>
      <c r="J1" s="359"/>
    </row>
    <row r="2" spans="1:11" s="9" customFormat="1" ht="30" customHeight="1" x14ac:dyDescent="0.2">
      <c r="A2" s="358"/>
      <c r="B2" s="358"/>
      <c r="C2" s="359" t="s">
        <v>11</v>
      </c>
      <c r="D2" s="359"/>
      <c r="E2" s="359"/>
      <c r="F2" s="359"/>
      <c r="G2" s="359"/>
      <c r="H2" s="359"/>
      <c r="I2" s="359"/>
      <c r="J2" s="359"/>
    </row>
    <row r="3" spans="1:11" s="9" customFormat="1" ht="30" customHeight="1" x14ac:dyDescent="0.2">
      <c r="A3" s="358"/>
      <c r="B3" s="358"/>
      <c r="C3" s="359" t="s">
        <v>81</v>
      </c>
      <c r="D3" s="359"/>
      <c r="E3" s="359"/>
      <c r="F3" s="359"/>
      <c r="G3" s="359"/>
      <c r="H3" s="359"/>
      <c r="I3" s="359"/>
      <c r="J3" s="359"/>
    </row>
    <row r="4" spans="1:11" s="9" customFormat="1" ht="30" customHeight="1" x14ac:dyDescent="0.2">
      <c r="A4" s="358"/>
      <c r="B4" s="358"/>
      <c r="C4" s="168" t="s">
        <v>99</v>
      </c>
      <c r="D4" s="168"/>
      <c r="E4" s="168"/>
      <c r="F4" s="168"/>
      <c r="G4" s="168" t="s">
        <v>100</v>
      </c>
      <c r="H4" s="168"/>
      <c r="I4" s="168"/>
      <c r="J4" s="168"/>
    </row>
    <row r="5" spans="1:11" s="9" customFormat="1" ht="30" customHeight="1" x14ac:dyDescent="0.2"/>
    <row r="6" spans="1:11" s="45" customFormat="1" ht="30" customHeight="1" x14ac:dyDescent="0.25">
      <c r="B6" s="46" t="s">
        <v>217</v>
      </c>
      <c r="C6" s="226" t="s">
        <v>247</v>
      </c>
      <c r="D6" s="227"/>
      <c r="E6" s="228"/>
      <c r="I6" s="47"/>
      <c r="J6" s="48"/>
      <c r="K6" s="49"/>
    </row>
    <row r="7" spans="1:11" s="45" customFormat="1" ht="30" customHeight="1" x14ac:dyDescent="0.25">
      <c r="B7" s="50" t="s">
        <v>80</v>
      </c>
      <c r="C7" s="226" t="s">
        <v>216</v>
      </c>
      <c r="D7" s="227"/>
      <c r="E7" s="228"/>
      <c r="I7" s="47"/>
      <c r="J7" s="48"/>
    </row>
    <row r="8" spans="1:11" s="45" customFormat="1" ht="30" customHeight="1" x14ac:dyDescent="0.25">
      <c r="B8" s="50" t="s">
        <v>218</v>
      </c>
      <c r="C8" s="229" t="s">
        <v>219</v>
      </c>
      <c r="D8" s="230"/>
      <c r="E8" s="231"/>
      <c r="I8" s="47"/>
      <c r="J8" s="48"/>
    </row>
    <row r="9" spans="1:11" s="44" customFormat="1" ht="30" customHeight="1" x14ac:dyDescent="0.25">
      <c r="B9" s="50" t="s">
        <v>220</v>
      </c>
      <c r="C9" s="232" t="s">
        <v>512</v>
      </c>
      <c r="D9" s="232"/>
      <c r="E9" s="232"/>
      <c r="I9" s="47"/>
      <c r="J9" s="48"/>
    </row>
    <row r="10" spans="1:11" s="44" customFormat="1" ht="30" customHeight="1" x14ac:dyDescent="0.25">
      <c r="B10" s="50" t="s">
        <v>221</v>
      </c>
      <c r="C10" s="229" t="s">
        <v>238</v>
      </c>
      <c r="D10" s="230"/>
      <c r="E10" s="231"/>
      <c r="I10" s="48"/>
      <c r="J10" s="48"/>
    </row>
    <row r="11" spans="1:11" s="44" customFormat="1" ht="30" customHeight="1" x14ac:dyDescent="0.25">
      <c r="A11" s="51"/>
      <c r="B11" s="48"/>
      <c r="C11" s="48"/>
      <c r="D11" s="48"/>
      <c r="E11" s="48"/>
      <c r="F11" s="48"/>
      <c r="G11" s="48"/>
      <c r="H11" s="48"/>
      <c r="I11" s="48"/>
      <c r="J11" s="48"/>
    </row>
    <row r="12" spans="1:11" s="95" customFormat="1" ht="30" customHeight="1" x14ac:dyDescent="0.25">
      <c r="A12" s="214" t="s">
        <v>222</v>
      </c>
      <c r="B12" s="215"/>
      <c r="C12" s="215"/>
      <c r="D12" s="215"/>
      <c r="E12" s="215"/>
      <c r="F12" s="215"/>
      <c r="G12" s="216"/>
      <c r="H12" s="208" t="s">
        <v>223</v>
      </c>
      <c r="I12" s="209"/>
      <c r="J12" s="209"/>
    </row>
    <row r="13" spans="1:11" ht="30" customHeight="1" x14ac:dyDescent="0.2">
      <c r="A13" s="25" t="s">
        <v>224</v>
      </c>
      <c r="B13" s="25" t="s">
        <v>225</v>
      </c>
      <c r="C13" s="25" t="s">
        <v>226</v>
      </c>
      <c r="D13" s="25" t="s">
        <v>227</v>
      </c>
      <c r="E13" s="25" t="s">
        <v>228</v>
      </c>
      <c r="F13" s="25" t="s">
        <v>229</v>
      </c>
      <c r="G13" s="25" t="s">
        <v>230</v>
      </c>
      <c r="H13" s="26" t="s">
        <v>231</v>
      </c>
      <c r="I13" s="26" t="s">
        <v>232</v>
      </c>
      <c r="J13" s="26" t="s">
        <v>233</v>
      </c>
    </row>
    <row r="14" spans="1:11" ht="30" customHeight="1" x14ac:dyDescent="0.2">
      <c r="A14" s="80">
        <v>1</v>
      </c>
      <c r="B14" s="360" t="s">
        <v>234</v>
      </c>
      <c r="C14" s="362">
        <v>0.5</v>
      </c>
      <c r="D14" s="27">
        <v>1</v>
      </c>
      <c r="E14" s="130" t="s">
        <v>251</v>
      </c>
      <c r="F14" s="79">
        <v>0.25</v>
      </c>
      <c r="G14" s="96">
        <v>43922</v>
      </c>
      <c r="H14" s="79">
        <v>0.25</v>
      </c>
      <c r="I14" s="89" t="s">
        <v>501</v>
      </c>
      <c r="J14" s="107" t="s">
        <v>502</v>
      </c>
    </row>
    <row r="15" spans="1:11" ht="30" customHeight="1" x14ac:dyDescent="0.2">
      <c r="A15" s="101">
        <v>2</v>
      </c>
      <c r="B15" s="361"/>
      <c r="C15" s="363"/>
      <c r="D15" s="27">
        <v>1</v>
      </c>
      <c r="E15" s="130" t="s">
        <v>251</v>
      </c>
      <c r="F15" s="81">
        <v>0.25</v>
      </c>
      <c r="G15" s="96">
        <v>44105</v>
      </c>
      <c r="H15" s="79"/>
      <c r="I15" s="96"/>
      <c r="J15" s="30"/>
    </row>
    <row r="16" spans="1:11" ht="47.25" customHeight="1" x14ac:dyDescent="0.2">
      <c r="A16" s="80">
        <v>3</v>
      </c>
      <c r="B16" s="360" t="s">
        <v>235</v>
      </c>
      <c r="C16" s="362">
        <v>0.5</v>
      </c>
      <c r="D16" s="27">
        <v>1</v>
      </c>
      <c r="E16" s="130" t="s">
        <v>236</v>
      </c>
      <c r="F16" s="79">
        <v>0.25</v>
      </c>
      <c r="G16" s="96">
        <v>44013</v>
      </c>
      <c r="H16" s="79"/>
      <c r="I16" s="96"/>
      <c r="J16" s="30"/>
    </row>
    <row r="17" spans="1:10" ht="47.25" customHeight="1" x14ac:dyDescent="0.2">
      <c r="A17" s="82">
        <v>4</v>
      </c>
      <c r="B17" s="361"/>
      <c r="C17" s="363"/>
      <c r="D17" s="27">
        <v>1</v>
      </c>
      <c r="E17" s="131" t="s">
        <v>236</v>
      </c>
      <c r="F17" s="128">
        <v>0.25</v>
      </c>
      <c r="G17" s="89">
        <v>44166</v>
      </c>
      <c r="H17" s="79"/>
      <c r="I17" s="96"/>
      <c r="J17" s="30"/>
    </row>
    <row r="18" spans="1:10" ht="30" customHeight="1" x14ac:dyDescent="0.2">
      <c r="A18" s="210" t="s">
        <v>237</v>
      </c>
      <c r="B18" s="211"/>
      <c r="C18" s="31">
        <f>SUM(C14:C17)</f>
        <v>1</v>
      </c>
      <c r="D18" s="75">
        <v>4</v>
      </c>
      <c r="E18" s="76"/>
      <c r="F18" s="31">
        <f>SUM(F14:F17)</f>
        <v>1</v>
      </c>
      <c r="G18" s="32"/>
      <c r="H18" s="33">
        <v>0</v>
      </c>
      <c r="I18" s="34"/>
      <c r="J18" s="34"/>
    </row>
    <row r="19" spans="1:10" ht="30" hidden="1" customHeight="1" x14ac:dyDescent="0.2"/>
    <row r="20" spans="1:10" ht="30" hidden="1" customHeight="1" x14ac:dyDescent="0.2"/>
    <row r="21" spans="1:10" ht="30" hidden="1" customHeight="1" x14ac:dyDescent="0.2"/>
    <row r="22" spans="1:10" ht="30" hidden="1" customHeight="1" x14ac:dyDescent="0.2"/>
    <row r="23" spans="1:10" ht="30" hidden="1" customHeight="1" x14ac:dyDescent="0.2"/>
    <row r="24" spans="1:10" ht="30" hidden="1" customHeight="1" x14ac:dyDescent="0.2"/>
    <row r="25" spans="1:10" ht="30" hidden="1" customHeight="1" x14ac:dyDescent="0.2"/>
    <row r="26" spans="1:10" ht="30" hidden="1" customHeight="1" x14ac:dyDescent="0.2"/>
  </sheetData>
  <autoFilter ref="A13:J18"/>
  <mergeCells count="18">
    <mergeCell ref="A18:B18"/>
    <mergeCell ref="C10:E10"/>
    <mergeCell ref="A12:G12"/>
    <mergeCell ref="H12:J12"/>
    <mergeCell ref="C6:E6"/>
    <mergeCell ref="C7:E7"/>
    <mergeCell ref="C8:E8"/>
    <mergeCell ref="C9:E9"/>
    <mergeCell ref="B14:B15"/>
    <mergeCell ref="B16:B17"/>
    <mergeCell ref="C14:C15"/>
    <mergeCell ref="C16:C17"/>
    <mergeCell ref="A1:B4"/>
    <mergeCell ref="C1:J1"/>
    <mergeCell ref="C2:J2"/>
    <mergeCell ref="C3:J3"/>
    <mergeCell ref="C4:F4"/>
    <mergeCell ref="G4:J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9" workbookViewId="0">
      <selection activeCell="C48" sqref="C48"/>
    </sheetView>
  </sheetViews>
  <sheetFormatPr baseColWidth="10" defaultRowHeight="12.75" x14ac:dyDescent="0.2"/>
  <cols>
    <col min="1" max="1" width="65.28515625" style="13" bestFit="1" customWidth="1"/>
    <col min="2" max="2" width="11.42578125" style="12"/>
    <col min="3" max="3" width="63.42578125" style="13" customWidth="1"/>
    <col min="4" max="4" width="11.42578125" style="13"/>
    <col min="5" max="5" width="11.42578125" style="19"/>
    <col min="6" max="6" width="18.85546875" style="19" customWidth="1"/>
    <col min="7" max="256" width="11.42578125" style="12"/>
    <col min="257" max="257" width="65.28515625" style="12" bestFit="1" customWidth="1"/>
    <col min="258" max="258" width="11.42578125" style="12"/>
    <col min="259" max="259" width="63.42578125" style="12" customWidth="1"/>
    <col min="260" max="261" width="11.42578125" style="12"/>
    <col min="262" max="262" width="18.85546875" style="12" customWidth="1"/>
    <col min="263" max="512" width="11.42578125" style="12"/>
    <col min="513" max="513" width="65.28515625" style="12" bestFit="1" customWidth="1"/>
    <col min="514" max="514" width="11.42578125" style="12"/>
    <col min="515" max="515" width="63.42578125" style="12" customWidth="1"/>
    <col min="516" max="517" width="11.42578125" style="12"/>
    <col min="518" max="518" width="18.85546875" style="12" customWidth="1"/>
    <col min="519" max="768" width="11.42578125" style="12"/>
    <col min="769" max="769" width="65.28515625" style="12" bestFit="1" customWidth="1"/>
    <col min="770" max="770" width="11.42578125" style="12"/>
    <col min="771" max="771" width="63.42578125" style="12" customWidth="1"/>
    <col min="772" max="773" width="11.42578125" style="12"/>
    <col min="774" max="774" width="18.85546875" style="12" customWidth="1"/>
    <col min="775" max="1024" width="11.42578125" style="12"/>
    <col min="1025" max="1025" width="65.28515625" style="12" bestFit="1" customWidth="1"/>
    <col min="1026" max="1026" width="11.42578125" style="12"/>
    <col min="1027" max="1027" width="63.42578125" style="12" customWidth="1"/>
    <col min="1028" max="1029" width="11.42578125" style="12"/>
    <col min="1030" max="1030" width="18.85546875" style="12" customWidth="1"/>
    <col min="1031" max="1280" width="11.42578125" style="12"/>
    <col min="1281" max="1281" width="65.28515625" style="12" bestFit="1" customWidth="1"/>
    <col min="1282" max="1282" width="11.42578125" style="12"/>
    <col min="1283" max="1283" width="63.42578125" style="12" customWidth="1"/>
    <col min="1284" max="1285" width="11.42578125" style="12"/>
    <col min="1286" max="1286" width="18.85546875" style="12" customWidth="1"/>
    <col min="1287" max="1536" width="11.42578125" style="12"/>
    <col min="1537" max="1537" width="65.28515625" style="12" bestFit="1" customWidth="1"/>
    <col min="1538" max="1538" width="11.42578125" style="12"/>
    <col min="1539" max="1539" width="63.42578125" style="12" customWidth="1"/>
    <col min="1540" max="1541" width="11.42578125" style="12"/>
    <col min="1542" max="1542" width="18.85546875" style="12" customWidth="1"/>
    <col min="1543" max="1792" width="11.42578125" style="12"/>
    <col min="1793" max="1793" width="65.28515625" style="12" bestFit="1" customWidth="1"/>
    <col min="1794" max="1794" width="11.42578125" style="12"/>
    <col min="1795" max="1795" width="63.42578125" style="12" customWidth="1"/>
    <col min="1796" max="1797" width="11.42578125" style="12"/>
    <col min="1798" max="1798" width="18.85546875" style="12" customWidth="1"/>
    <col min="1799" max="2048" width="11.42578125" style="12"/>
    <col min="2049" max="2049" width="65.28515625" style="12" bestFit="1" customWidth="1"/>
    <col min="2050" max="2050" width="11.42578125" style="12"/>
    <col min="2051" max="2051" width="63.42578125" style="12" customWidth="1"/>
    <col min="2052" max="2053" width="11.42578125" style="12"/>
    <col min="2054" max="2054" width="18.85546875" style="12" customWidth="1"/>
    <col min="2055" max="2304" width="11.42578125" style="12"/>
    <col min="2305" max="2305" width="65.28515625" style="12" bestFit="1" customWidth="1"/>
    <col min="2306" max="2306" width="11.42578125" style="12"/>
    <col min="2307" max="2307" width="63.42578125" style="12" customWidth="1"/>
    <col min="2308" max="2309" width="11.42578125" style="12"/>
    <col min="2310" max="2310" width="18.85546875" style="12" customWidth="1"/>
    <col min="2311" max="2560" width="11.42578125" style="12"/>
    <col min="2561" max="2561" width="65.28515625" style="12" bestFit="1" customWidth="1"/>
    <col min="2562" max="2562" width="11.42578125" style="12"/>
    <col min="2563" max="2563" width="63.42578125" style="12" customWidth="1"/>
    <col min="2564" max="2565" width="11.42578125" style="12"/>
    <col min="2566" max="2566" width="18.85546875" style="12" customWidth="1"/>
    <col min="2567" max="2816" width="11.42578125" style="12"/>
    <col min="2817" max="2817" width="65.28515625" style="12" bestFit="1" customWidth="1"/>
    <col min="2818" max="2818" width="11.42578125" style="12"/>
    <col min="2819" max="2819" width="63.42578125" style="12" customWidth="1"/>
    <col min="2820" max="2821" width="11.42578125" style="12"/>
    <col min="2822" max="2822" width="18.85546875" style="12" customWidth="1"/>
    <col min="2823" max="3072" width="11.42578125" style="12"/>
    <col min="3073" max="3073" width="65.28515625" style="12" bestFit="1" customWidth="1"/>
    <col min="3074" max="3074" width="11.42578125" style="12"/>
    <col min="3075" max="3075" width="63.42578125" style="12" customWidth="1"/>
    <col min="3076" max="3077" width="11.42578125" style="12"/>
    <col min="3078" max="3078" width="18.85546875" style="12" customWidth="1"/>
    <col min="3079" max="3328" width="11.42578125" style="12"/>
    <col min="3329" max="3329" width="65.28515625" style="12" bestFit="1" customWidth="1"/>
    <col min="3330" max="3330" width="11.42578125" style="12"/>
    <col min="3331" max="3331" width="63.42578125" style="12" customWidth="1"/>
    <col min="3332" max="3333" width="11.42578125" style="12"/>
    <col min="3334" max="3334" width="18.85546875" style="12" customWidth="1"/>
    <col min="3335" max="3584" width="11.42578125" style="12"/>
    <col min="3585" max="3585" width="65.28515625" style="12" bestFit="1" customWidth="1"/>
    <col min="3586" max="3586" width="11.42578125" style="12"/>
    <col min="3587" max="3587" width="63.42578125" style="12" customWidth="1"/>
    <col min="3588" max="3589" width="11.42578125" style="12"/>
    <col min="3590" max="3590" width="18.85546875" style="12" customWidth="1"/>
    <col min="3591" max="3840" width="11.42578125" style="12"/>
    <col min="3841" max="3841" width="65.28515625" style="12" bestFit="1" customWidth="1"/>
    <col min="3842" max="3842" width="11.42578125" style="12"/>
    <col min="3843" max="3843" width="63.42578125" style="12" customWidth="1"/>
    <col min="3844" max="3845" width="11.42578125" style="12"/>
    <col min="3846" max="3846" width="18.85546875" style="12" customWidth="1"/>
    <col min="3847" max="4096" width="11.42578125" style="12"/>
    <col min="4097" max="4097" width="65.28515625" style="12" bestFit="1" customWidth="1"/>
    <col min="4098" max="4098" width="11.42578125" style="12"/>
    <col min="4099" max="4099" width="63.42578125" style="12" customWidth="1"/>
    <col min="4100" max="4101" width="11.42578125" style="12"/>
    <col min="4102" max="4102" width="18.85546875" style="12" customWidth="1"/>
    <col min="4103" max="4352" width="11.42578125" style="12"/>
    <col min="4353" max="4353" width="65.28515625" style="12" bestFit="1" customWidth="1"/>
    <col min="4354" max="4354" width="11.42578125" style="12"/>
    <col min="4355" max="4355" width="63.42578125" style="12" customWidth="1"/>
    <col min="4356" max="4357" width="11.42578125" style="12"/>
    <col min="4358" max="4358" width="18.85546875" style="12" customWidth="1"/>
    <col min="4359" max="4608" width="11.42578125" style="12"/>
    <col min="4609" max="4609" width="65.28515625" style="12" bestFit="1" customWidth="1"/>
    <col min="4610" max="4610" width="11.42578125" style="12"/>
    <col min="4611" max="4611" width="63.42578125" style="12" customWidth="1"/>
    <col min="4612" max="4613" width="11.42578125" style="12"/>
    <col min="4614" max="4614" width="18.85546875" style="12" customWidth="1"/>
    <col min="4615" max="4864" width="11.42578125" style="12"/>
    <col min="4865" max="4865" width="65.28515625" style="12" bestFit="1" customWidth="1"/>
    <col min="4866" max="4866" width="11.42578125" style="12"/>
    <col min="4867" max="4867" width="63.42578125" style="12" customWidth="1"/>
    <col min="4868" max="4869" width="11.42578125" style="12"/>
    <col min="4870" max="4870" width="18.85546875" style="12" customWidth="1"/>
    <col min="4871" max="5120" width="11.42578125" style="12"/>
    <col min="5121" max="5121" width="65.28515625" style="12" bestFit="1" customWidth="1"/>
    <col min="5122" max="5122" width="11.42578125" style="12"/>
    <col min="5123" max="5123" width="63.42578125" style="12" customWidth="1"/>
    <col min="5124" max="5125" width="11.42578125" style="12"/>
    <col min="5126" max="5126" width="18.85546875" style="12" customWidth="1"/>
    <col min="5127" max="5376" width="11.42578125" style="12"/>
    <col min="5377" max="5377" width="65.28515625" style="12" bestFit="1" customWidth="1"/>
    <col min="5378" max="5378" width="11.42578125" style="12"/>
    <col min="5379" max="5379" width="63.42578125" style="12" customWidth="1"/>
    <col min="5380" max="5381" width="11.42578125" style="12"/>
    <col min="5382" max="5382" width="18.85546875" style="12" customWidth="1"/>
    <col min="5383" max="5632" width="11.42578125" style="12"/>
    <col min="5633" max="5633" width="65.28515625" style="12" bestFit="1" customWidth="1"/>
    <col min="5634" max="5634" width="11.42578125" style="12"/>
    <col min="5635" max="5635" width="63.42578125" style="12" customWidth="1"/>
    <col min="5636" max="5637" width="11.42578125" style="12"/>
    <col min="5638" max="5638" width="18.85546875" style="12" customWidth="1"/>
    <col min="5639" max="5888" width="11.42578125" style="12"/>
    <col min="5889" max="5889" width="65.28515625" style="12" bestFit="1" customWidth="1"/>
    <col min="5890" max="5890" width="11.42578125" style="12"/>
    <col min="5891" max="5891" width="63.42578125" style="12" customWidth="1"/>
    <col min="5892" max="5893" width="11.42578125" style="12"/>
    <col min="5894" max="5894" width="18.85546875" style="12" customWidth="1"/>
    <col min="5895" max="6144" width="11.42578125" style="12"/>
    <col min="6145" max="6145" width="65.28515625" style="12" bestFit="1" customWidth="1"/>
    <col min="6146" max="6146" width="11.42578125" style="12"/>
    <col min="6147" max="6147" width="63.42578125" style="12" customWidth="1"/>
    <col min="6148" max="6149" width="11.42578125" style="12"/>
    <col min="6150" max="6150" width="18.85546875" style="12" customWidth="1"/>
    <col min="6151" max="6400" width="11.42578125" style="12"/>
    <col min="6401" max="6401" width="65.28515625" style="12" bestFit="1" customWidth="1"/>
    <col min="6402" max="6402" width="11.42578125" style="12"/>
    <col min="6403" max="6403" width="63.42578125" style="12" customWidth="1"/>
    <col min="6404" max="6405" width="11.42578125" style="12"/>
    <col min="6406" max="6406" width="18.85546875" style="12" customWidth="1"/>
    <col min="6407" max="6656" width="11.42578125" style="12"/>
    <col min="6657" max="6657" width="65.28515625" style="12" bestFit="1" customWidth="1"/>
    <col min="6658" max="6658" width="11.42578125" style="12"/>
    <col min="6659" max="6659" width="63.42578125" style="12" customWidth="1"/>
    <col min="6660" max="6661" width="11.42578125" style="12"/>
    <col min="6662" max="6662" width="18.85546875" style="12" customWidth="1"/>
    <col min="6663" max="6912" width="11.42578125" style="12"/>
    <col min="6913" max="6913" width="65.28515625" style="12" bestFit="1" customWidth="1"/>
    <col min="6914" max="6914" width="11.42578125" style="12"/>
    <col min="6915" max="6915" width="63.42578125" style="12" customWidth="1"/>
    <col min="6916" max="6917" width="11.42578125" style="12"/>
    <col min="6918" max="6918" width="18.85546875" style="12" customWidth="1"/>
    <col min="6919" max="7168" width="11.42578125" style="12"/>
    <col min="7169" max="7169" width="65.28515625" style="12" bestFit="1" customWidth="1"/>
    <col min="7170" max="7170" width="11.42578125" style="12"/>
    <col min="7171" max="7171" width="63.42578125" style="12" customWidth="1"/>
    <col min="7172" max="7173" width="11.42578125" style="12"/>
    <col min="7174" max="7174" width="18.85546875" style="12" customWidth="1"/>
    <col min="7175" max="7424" width="11.42578125" style="12"/>
    <col min="7425" max="7425" width="65.28515625" style="12" bestFit="1" customWidth="1"/>
    <col min="7426" max="7426" width="11.42578125" style="12"/>
    <col min="7427" max="7427" width="63.42578125" style="12" customWidth="1"/>
    <col min="7428" max="7429" width="11.42578125" style="12"/>
    <col min="7430" max="7430" width="18.85546875" style="12" customWidth="1"/>
    <col min="7431" max="7680" width="11.42578125" style="12"/>
    <col min="7681" max="7681" width="65.28515625" style="12" bestFit="1" customWidth="1"/>
    <col min="7682" max="7682" width="11.42578125" style="12"/>
    <col min="7683" max="7683" width="63.42578125" style="12" customWidth="1"/>
    <col min="7684" max="7685" width="11.42578125" style="12"/>
    <col min="7686" max="7686" width="18.85546875" style="12" customWidth="1"/>
    <col min="7687" max="7936" width="11.42578125" style="12"/>
    <col min="7937" max="7937" width="65.28515625" style="12" bestFit="1" customWidth="1"/>
    <col min="7938" max="7938" width="11.42578125" style="12"/>
    <col min="7939" max="7939" width="63.42578125" style="12" customWidth="1"/>
    <col min="7940" max="7941" width="11.42578125" style="12"/>
    <col min="7942" max="7942" width="18.85546875" style="12" customWidth="1"/>
    <col min="7943" max="8192" width="11.42578125" style="12"/>
    <col min="8193" max="8193" width="65.28515625" style="12" bestFit="1" customWidth="1"/>
    <col min="8194" max="8194" width="11.42578125" style="12"/>
    <col min="8195" max="8195" width="63.42578125" style="12" customWidth="1"/>
    <col min="8196" max="8197" width="11.42578125" style="12"/>
    <col min="8198" max="8198" width="18.85546875" style="12" customWidth="1"/>
    <col min="8199" max="8448" width="11.42578125" style="12"/>
    <col min="8449" max="8449" width="65.28515625" style="12" bestFit="1" customWidth="1"/>
    <col min="8450" max="8450" width="11.42578125" style="12"/>
    <col min="8451" max="8451" width="63.42578125" style="12" customWidth="1"/>
    <col min="8452" max="8453" width="11.42578125" style="12"/>
    <col min="8454" max="8454" width="18.85546875" style="12" customWidth="1"/>
    <col min="8455" max="8704" width="11.42578125" style="12"/>
    <col min="8705" max="8705" width="65.28515625" style="12" bestFit="1" customWidth="1"/>
    <col min="8706" max="8706" width="11.42578125" style="12"/>
    <col min="8707" max="8707" width="63.42578125" style="12" customWidth="1"/>
    <col min="8708" max="8709" width="11.42578125" style="12"/>
    <col min="8710" max="8710" width="18.85546875" style="12" customWidth="1"/>
    <col min="8711" max="8960" width="11.42578125" style="12"/>
    <col min="8961" max="8961" width="65.28515625" style="12" bestFit="1" customWidth="1"/>
    <col min="8962" max="8962" width="11.42578125" style="12"/>
    <col min="8963" max="8963" width="63.42578125" style="12" customWidth="1"/>
    <col min="8964" max="8965" width="11.42578125" style="12"/>
    <col min="8966" max="8966" width="18.85546875" style="12" customWidth="1"/>
    <col min="8967" max="9216" width="11.42578125" style="12"/>
    <col min="9217" max="9217" width="65.28515625" style="12" bestFit="1" customWidth="1"/>
    <col min="9218" max="9218" width="11.42578125" style="12"/>
    <col min="9219" max="9219" width="63.42578125" style="12" customWidth="1"/>
    <col min="9220" max="9221" width="11.42578125" style="12"/>
    <col min="9222" max="9222" width="18.85546875" style="12" customWidth="1"/>
    <col min="9223" max="9472" width="11.42578125" style="12"/>
    <col min="9473" max="9473" width="65.28515625" style="12" bestFit="1" customWidth="1"/>
    <col min="9474" max="9474" width="11.42578125" style="12"/>
    <col min="9475" max="9475" width="63.42578125" style="12" customWidth="1"/>
    <col min="9476" max="9477" width="11.42578125" style="12"/>
    <col min="9478" max="9478" width="18.85546875" style="12" customWidth="1"/>
    <col min="9479" max="9728" width="11.42578125" style="12"/>
    <col min="9729" max="9729" width="65.28515625" style="12" bestFit="1" customWidth="1"/>
    <col min="9730" max="9730" width="11.42578125" style="12"/>
    <col min="9731" max="9731" width="63.42578125" style="12" customWidth="1"/>
    <col min="9732" max="9733" width="11.42578125" style="12"/>
    <col min="9734" max="9734" width="18.85546875" style="12" customWidth="1"/>
    <col min="9735" max="9984" width="11.42578125" style="12"/>
    <col min="9985" max="9985" width="65.28515625" style="12" bestFit="1" customWidth="1"/>
    <col min="9986" max="9986" width="11.42578125" style="12"/>
    <col min="9987" max="9987" width="63.42578125" style="12" customWidth="1"/>
    <col min="9988" max="9989" width="11.42578125" style="12"/>
    <col min="9990" max="9990" width="18.85546875" style="12" customWidth="1"/>
    <col min="9991" max="10240" width="11.42578125" style="12"/>
    <col min="10241" max="10241" width="65.28515625" style="12" bestFit="1" customWidth="1"/>
    <col min="10242" max="10242" width="11.42578125" style="12"/>
    <col min="10243" max="10243" width="63.42578125" style="12" customWidth="1"/>
    <col min="10244" max="10245" width="11.42578125" style="12"/>
    <col min="10246" max="10246" width="18.85546875" style="12" customWidth="1"/>
    <col min="10247" max="10496" width="11.42578125" style="12"/>
    <col min="10497" max="10497" width="65.28515625" style="12" bestFit="1" customWidth="1"/>
    <col min="10498" max="10498" width="11.42578125" style="12"/>
    <col min="10499" max="10499" width="63.42578125" style="12" customWidth="1"/>
    <col min="10500" max="10501" width="11.42578125" style="12"/>
    <col min="10502" max="10502" width="18.85546875" style="12" customWidth="1"/>
    <col min="10503" max="10752" width="11.42578125" style="12"/>
    <col min="10753" max="10753" width="65.28515625" style="12" bestFit="1" customWidth="1"/>
    <col min="10754" max="10754" width="11.42578125" style="12"/>
    <col min="10755" max="10755" width="63.42578125" style="12" customWidth="1"/>
    <col min="10756" max="10757" width="11.42578125" style="12"/>
    <col min="10758" max="10758" width="18.85546875" style="12" customWidth="1"/>
    <col min="10759" max="11008" width="11.42578125" style="12"/>
    <col min="11009" max="11009" width="65.28515625" style="12" bestFit="1" customWidth="1"/>
    <col min="11010" max="11010" width="11.42578125" style="12"/>
    <col min="11011" max="11011" width="63.42578125" style="12" customWidth="1"/>
    <col min="11012" max="11013" width="11.42578125" style="12"/>
    <col min="11014" max="11014" width="18.85546875" style="12" customWidth="1"/>
    <col min="11015" max="11264" width="11.42578125" style="12"/>
    <col min="11265" max="11265" width="65.28515625" style="12" bestFit="1" customWidth="1"/>
    <col min="11266" max="11266" width="11.42578125" style="12"/>
    <col min="11267" max="11267" width="63.42578125" style="12" customWidth="1"/>
    <col min="11268" max="11269" width="11.42578125" style="12"/>
    <col min="11270" max="11270" width="18.85546875" style="12" customWidth="1"/>
    <col min="11271" max="11520" width="11.42578125" style="12"/>
    <col min="11521" max="11521" width="65.28515625" style="12" bestFit="1" customWidth="1"/>
    <col min="11522" max="11522" width="11.42578125" style="12"/>
    <col min="11523" max="11523" width="63.42578125" style="12" customWidth="1"/>
    <col min="11524" max="11525" width="11.42578125" style="12"/>
    <col min="11526" max="11526" width="18.85546875" style="12" customWidth="1"/>
    <col min="11527" max="11776" width="11.42578125" style="12"/>
    <col min="11777" max="11777" width="65.28515625" style="12" bestFit="1" customWidth="1"/>
    <col min="11778" max="11778" width="11.42578125" style="12"/>
    <col min="11779" max="11779" width="63.42578125" style="12" customWidth="1"/>
    <col min="11780" max="11781" width="11.42578125" style="12"/>
    <col min="11782" max="11782" width="18.85546875" style="12" customWidth="1"/>
    <col min="11783" max="12032" width="11.42578125" style="12"/>
    <col min="12033" max="12033" width="65.28515625" style="12" bestFit="1" customWidth="1"/>
    <col min="12034" max="12034" width="11.42578125" style="12"/>
    <col min="12035" max="12035" width="63.42578125" style="12" customWidth="1"/>
    <col min="12036" max="12037" width="11.42578125" style="12"/>
    <col min="12038" max="12038" width="18.85546875" style="12" customWidth="1"/>
    <col min="12039" max="12288" width="11.42578125" style="12"/>
    <col min="12289" max="12289" width="65.28515625" style="12" bestFit="1" customWidth="1"/>
    <col min="12290" max="12290" width="11.42578125" style="12"/>
    <col min="12291" max="12291" width="63.42578125" style="12" customWidth="1"/>
    <col min="12292" max="12293" width="11.42578125" style="12"/>
    <col min="12294" max="12294" width="18.85546875" style="12" customWidth="1"/>
    <col min="12295" max="12544" width="11.42578125" style="12"/>
    <col min="12545" max="12545" width="65.28515625" style="12" bestFit="1" customWidth="1"/>
    <col min="12546" max="12546" width="11.42578125" style="12"/>
    <col min="12547" max="12547" width="63.42578125" style="12" customWidth="1"/>
    <col min="12548" max="12549" width="11.42578125" style="12"/>
    <col min="12550" max="12550" width="18.85546875" style="12" customWidth="1"/>
    <col min="12551" max="12800" width="11.42578125" style="12"/>
    <col min="12801" max="12801" width="65.28515625" style="12" bestFit="1" customWidth="1"/>
    <col min="12802" max="12802" width="11.42578125" style="12"/>
    <col min="12803" max="12803" width="63.42578125" style="12" customWidth="1"/>
    <col min="12804" max="12805" width="11.42578125" style="12"/>
    <col min="12806" max="12806" width="18.85546875" style="12" customWidth="1"/>
    <col min="12807" max="13056" width="11.42578125" style="12"/>
    <col min="13057" max="13057" width="65.28515625" style="12" bestFit="1" customWidth="1"/>
    <col min="13058" max="13058" width="11.42578125" style="12"/>
    <col min="13059" max="13059" width="63.42578125" style="12" customWidth="1"/>
    <col min="13060" max="13061" width="11.42578125" style="12"/>
    <col min="13062" max="13062" width="18.85546875" style="12" customWidth="1"/>
    <col min="13063" max="13312" width="11.42578125" style="12"/>
    <col min="13313" max="13313" width="65.28515625" style="12" bestFit="1" customWidth="1"/>
    <col min="13314" max="13314" width="11.42578125" style="12"/>
    <col min="13315" max="13315" width="63.42578125" style="12" customWidth="1"/>
    <col min="13316" max="13317" width="11.42578125" style="12"/>
    <col min="13318" max="13318" width="18.85546875" style="12" customWidth="1"/>
    <col min="13319" max="13568" width="11.42578125" style="12"/>
    <col min="13569" max="13569" width="65.28515625" style="12" bestFit="1" customWidth="1"/>
    <col min="13570" max="13570" width="11.42578125" style="12"/>
    <col min="13571" max="13571" width="63.42578125" style="12" customWidth="1"/>
    <col min="13572" max="13573" width="11.42578125" style="12"/>
    <col min="13574" max="13574" width="18.85546875" style="12" customWidth="1"/>
    <col min="13575" max="13824" width="11.42578125" style="12"/>
    <col min="13825" max="13825" width="65.28515625" style="12" bestFit="1" customWidth="1"/>
    <col min="13826" max="13826" width="11.42578125" style="12"/>
    <col min="13827" max="13827" width="63.42578125" style="12" customWidth="1"/>
    <col min="13828" max="13829" width="11.42578125" style="12"/>
    <col min="13830" max="13830" width="18.85546875" style="12" customWidth="1"/>
    <col min="13831" max="14080" width="11.42578125" style="12"/>
    <col min="14081" max="14081" width="65.28515625" style="12" bestFit="1" customWidth="1"/>
    <col min="14082" max="14082" width="11.42578125" style="12"/>
    <col min="14083" max="14083" width="63.42578125" style="12" customWidth="1"/>
    <col min="14084" max="14085" width="11.42578125" style="12"/>
    <col min="14086" max="14086" width="18.85546875" style="12" customWidth="1"/>
    <col min="14087" max="14336" width="11.42578125" style="12"/>
    <col min="14337" max="14337" width="65.28515625" style="12" bestFit="1" customWidth="1"/>
    <col min="14338" max="14338" width="11.42578125" style="12"/>
    <col min="14339" max="14339" width="63.42578125" style="12" customWidth="1"/>
    <col min="14340" max="14341" width="11.42578125" style="12"/>
    <col min="14342" max="14342" width="18.85546875" style="12" customWidth="1"/>
    <col min="14343" max="14592" width="11.42578125" style="12"/>
    <col min="14593" max="14593" width="65.28515625" style="12" bestFit="1" customWidth="1"/>
    <col min="14594" max="14594" width="11.42578125" style="12"/>
    <col min="14595" max="14595" width="63.42578125" style="12" customWidth="1"/>
    <col min="14596" max="14597" width="11.42578125" style="12"/>
    <col min="14598" max="14598" width="18.85546875" style="12" customWidth="1"/>
    <col min="14599" max="14848" width="11.42578125" style="12"/>
    <col min="14849" max="14849" width="65.28515625" style="12" bestFit="1" customWidth="1"/>
    <col min="14850" max="14850" width="11.42578125" style="12"/>
    <col min="14851" max="14851" width="63.42578125" style="12" customWidth="1"/>
    <col min="14852" max="14853" width="11.42578125" style="12"/>
    <col min="14854" max="14854" width="18.85546875" style="12" customWidth="1"/>
    <col min="14855" max="15104" width="11.42578125" style="12"/>
    <col min="15105" max="15105" width="65.28515625" style="12" bestFit="1" customWidth="1"/>
    <col min="15106" max="15106" width="11.42578125" style="12"/>
    <col min="15107" max="15107" width="63.42578125" style="12" customWidth="1"/>
    <col min="15108" max="15109" width="11.42578125" style="12"/>
    <col min="15110" max="15110" width="18.85546875" style="12" customWidth="1"/>
    <col min="15111" max="15360" width="11.42578125" style="12"/>
    <col min="15361" max="15361" width="65.28515625" style="12" bestFit="1" customWidth="1"/>
    <col min="15362" max="15362" width="11.42578125" style="12"/>
    <col min="15363" max="15363" width="63.42578125" style="12" customWidth="1"/>
    <col min="15364" max="15365" width="11.42578125" style="12"/>
    <col min="15366" max="15366" width="18.85546875" style="12" customWidth="1"/>
    <col min="15367" max="15616" width="11.42578125" style="12"/>
    <col min="15617" max="15617" width="65.28515625" style="12" bestFit="1" customWidth="1"/>
    <col min="15618" max="15618" width="11.42578125" style="12"/>
    <col min="15619" max="15619" width="63.42578125" style="12" customWidth="1"/>
    <col min="15620" max="15621" width="11.42578125" style="12"/>
    <col min="15622" max="15622" width="18.85546875" style="12" customWidth="1"/>
    <col min="15623" max="15872" width="11.42578125" style="12"/>
    <col min="15873" max="15873" width="65.28515625" style="12" bestFit="1" customWidth="1"/>
    <col min="15874" max="15874" width="11.42578125" style="12"/>
    <col min="15875" max="15875" width="63.42578125" style="12" customWidth="1"/>
    <col min="15876" max="15877" width="11.42578125" style="12"/>
    <col min="15878" max="15878" width="18.85546875" style="12" customWidth="1"/>
    <col min="15879" max="16128" width="11.42578125" style="12"/>
    <col min="16129" max="16129" width="65.28515625" style="12" bestFit="1" customWidth="1"/>
    <col min="16130" max="16130" width="11.42578125" style="12"/>
    <col min="16131" max="16131" width="63.42578125" style="12" customWidth="1"/>
    <col min="16132" max="16133" width="11.42578125" style="12"/>
    <col min="16134" max="16134" width="18.85546875" style="12" customWidth="1"/>
    <col min="16135" max="16384" width="11.42578125" style="12"/>
  </cols>
  <sheetData>
    <row r="1" spans="1:6" x14ac:dyDescent="0.2">
      <c r="A1" s="102" t="s">
        <v>294</v>
      </c>
      <c r="C1" s="102" t="s">
        <v>102</v>
      </c>
      <c r="E1" s="102" t="s">
        <v>103</v>
      </c>
      <c r="F1" s="102" t="s">
        <v>104</v>
      </c>
    </row>
    <row r="2" spans="1:6" x14ac:dyDescent="0.2">
      <c r="A2" s="14" t="s">
        <v>295</v>
      </c>
      <c r="C2" s="15" t="s">
        <v>105</v>
      </c>
      <c r="E2" s="16">
        <v>1</v>
      </c>
      <c r="F2" s="16" t="s">
        <v>106</v>
      </c>
    </row>
    <row r="3" spans="1:6" x14ac:dyDescent="0.2">
      <c r="A3" s="103" t="s">
        <v>296</v>
      </c>
      <c r="C3" s="15" t="s">
        <v>107</v>
      </c>
      <c r="E3" s="16">
        <v>2</v>
      </c>
      <c r="F3" s="16" t="s">
        <v>108</v>
      </c>
    </row>
    <row r="4" spans="1:6" x14ac:dyDescent="0.2">
      <c r="C4" s="15" t="s">
        <v>109</v>
      </c>
      <c r="E4" s="16">
        <v>3</v>
      </c>
      <c r="F4" s="16" t="s">
        <v>110</v>
      </c>
    </row>
    <row r="5" spans="1:6" x14ac:dyDescent="0.2">
      <c r="C5" s="15" t="s">
        <v>111</v>
      </c>
      <c r="E5" s="16">
        <v>4</v>
      </c>
      <c r="F5" s="16" t="s">
        <v>112</v>
      </c>
    </row>
    <row r="6" spans="1:6" x14ac:dyDescent="0.2">
      <c r="A6" s="17" t="s">
        <v>86</v>
      </c>
      <c r="C6" s="15" t="s">
        <v>113</v>
      </c>
      <c r="E6" s="16">
        <v>5</v>
      </c>
      <c r="F6" s="16" t="s">
        <v>114</v>
      </c>
    </row>
    <row r="7" spans="1:6" x14ac:dyDescent="0.2">
      <c r="A7" s="15" t="s">
        <v>115</v>
      </c>
      <c r="C7" s="15" t="s">
        <v>116</v>
      </c>
      <c r="E7" s="16">
        <v>6</v>
      </c>
      <c r="F7" s="16" t="s">
        <v>117</v>
      </c>
    </row>
    <row r="8" spans="1:6" x14ac:dyDescent="0.2">
      <c r="A8" s="15" t="s">
        <v>118</v>
      </c>
      <c r="C8" s="15" t="s">
        <v>119</v>
      </c>
      <c r="E8" s="16">
        <v>7</v>
      </c>
      <c r="F8" s="16" t="s">
        <v>120</v>
      </c>
    </row>
    <row r="9" spans="1:6" x14ac:dyDescent="0.2">
      <c r="A9" s="15" t="s">
        <v>121</v>
      </c>
      <c r="C9" s="102" t="s">
        <v>122</v>
      </c>
      <c r="E9" s="16">
        <v>8</v>
      </c>
      <c r="F9" s="16" t="s">
        <v>123</v>
      </c>
    </row>
    <row r="10" spans="1:6" x14ac:dyDescent="0.2">
      <c r="A10" s="15" t="s">
        <v>124</v>
      </c>
      <c r="C10" s="15" t="s">
        <v>125</v>
      </c>
      <c r="E10" s="16">
        <v>9</v>
      </c>
      <c r="F10" s="16" t="s">
        <v>126</v>
      </c>
    </row>
    <row r="11" spans="1:6" x14ac:dyDescent="0.2">
      <c r="A11" s="15" t="s">
        <v>127</v>
      </c>
      <c r="C11" s="15" t="s">
        <v>128</v>
      </c>
      <c r="E11" s="16">
        <v>10</v>
      </c>
      <c r="F11" s="16" t="s">
        <v>129</v>
      </c>
    </row>
    <row r="12" spans="1:6" x14ac:dyDescent="0.2">
      <c r="A12" s="15" t="s">
        <v>130</v>
      </c>
      <c r="C12" s="15" t="s">
        <v>131</v>
      </c>
      <c r="E12" s="16">
        <v>11</v>
      </c>
      <c r="F12" s="16" t="s">
        <v>132</v>
      </c>
    </row>
    <row r="13" spans="1:6" x14ac:dyDescent="0.2">
      <c r="A13" s="15" t="s">
        <v>133</v>
      </c>
      <c r="C13" s="15" t="s">
        <v>134</v>
      </c>
      <c r="E13" s="16">
        <v>12</v>
      </c>
      <c r="F13" s="16" t="s">
        <v>135</v>
      </c>
    </row>
    <row r="14" spans="1:6" x14ac:dyDescent="0.2">
      <c r="A14" s="15" t="s">
        <v>136</v>
      </c>
      <c r="C14" s="15" t="s">
        <v>137</v>
      </c>
      <c r="E14" s="16">
        <v>13</v>
      </c>
      <c r="F14" s="16" t="s">
        <v>138</v>
      </c>
    </row>
    <row r="15" spans="1:6" x14ac:dyDescent="0.2">
      <c r="A15" s="15" t="s">
        <v>139</v>
      </c>
      <c r="C15" s="15" t="s">
        <v>140</v>
      </c>
      <c r="E15" s="16">
        <v>14</v>
      </c>
      <c r="F15" s="16" t="s">
        <v>141</v>
      </c>
    </row>
    <row r="16" spans="1:6" x14ac:dyDescent="0.2">
      <c r="A16" s="15" t="s">
        <v>142</v>
      </c>
      <c r="C16" s="15" t="s">
        <v>143</v>
      </c>
      <c r="E16" s="16">
        <v>15</v>
      </c>
      <c r="F16" s="16" t="s">
        <v>144</v>
      </c>
    </row>
    <row r="17" spans="1:6" x14ac:dyDescent="0.2">
      <c r="A17" s="17" t="s">
        <v>145</v>
      </c>
      <c r="C17" s="15" t="s">
        <v>146</v>
      </c>
      <c r="E17" s="16">
        <v>16</v>
      </c>
      <c r="F17" s="16" t="s">
        <v>147</v>
      </c>
    </row>
    <row r="18" spans="1:6" ht="36" x14ac:dyDescent="0.2">
      <c r="A18" s="104" t="s">
        <v>67</v>
      </c>
      <c r="C18" s="15" t="s">
        <v>148</v>
      </c>
      <c r="E18" s="16">
        <v>17</v>
      </c>
      <c r="F18" s="16" t="s">
        <v>149</v>
      </c>
    </row>
    <row r="19" spans="1:6" ht="36" x14ac:dyDescent="0.2">
      <c r="A19" s="104" t="s">
        <v>68</v>
      </c>
      <c r="C19" s="15" t="s">
        <v>150</v>
      </c>
      <c r="E19" s="16">
        <v>18</v>
      </c>
      <c r="F19" s="16" t="s">
        <v>151</v>
      </c>
    </row>
    <row r="20" spans="1:6" ht="24" x14ac:dyDescent="0.2">
      <c r="A20" s="104" t="s">
        <v>69</v>
      </c>
      <c r="C20" s="15" t="s">
        <v>152</v>
      </c>
      <c r="E20" s="16">
        <v>19</v>
      </c>
      <c r="F20" s="16" t="s">
        <v>153</v>
      </c>
    </row>
    <row r="21" spans="1:6" x14ac:dyDescent="0.2">
      <c r="A21" s="104" t="s">
        <v>70</v>
      </c>
      <c r="C21" s="15" t="s">
        <v>154</v>
      </c>
      <c r="E21" s="16">
        <v>20</v>
      </c>
      <c r="F21" s="16" t="s">
        <v>155</v>
      </c>
    </row>
    <row r="22" spans="1:6" ht="24" x14ac:dyDescent="0.2">
      <c r="A22" s="104" t="s">
        <v>297</v>
      </c>
      <c r="C22" s="15" t="s">
        <v>156</v>
      </c>
      <c r="E22" s="16">
        <v>55</v>
      </c>
      <c r="F22" s="16" t="s">
        <v>157</v>
      </c>
    </row>
    <row r="23" spans="1:6" ht="25.5" x14ac:dyDescent="0.2">
      <c r="A23" s="104" t="s">
        <v>71</v>
      </c>
      <c r="C23" s="18" t="s">
        <v>158</v>
      </c>
      <c r="E23" s="16">
        <v>66</v>
      </c>
      <c r="F23" s="16" t="s">
        <v>159</v>
      </c>
    </row>
    <row r="24" spans="1:6" ht="24" x14ac:dyDescent="0.2">
      <c r="A24" s="104" t="s">
        <v>72</v>
      </c>
      <c r="C24" s="15" t="s">
        <v>160</v>
      </c>
      <c r="E24" s="16">
        <v>77</v>
      </c>
      <c r="F24" s="16" t="s">
        <v>161</v>
      </c>
    </row>
    <row r="25" spans="1:6" ht="36" x14ac:dyDescent="0.2">
      <c r="A25" s="104" t="s">
        <v>73</v>
      </c>
      <c r="C25" s="15" t="s">
        <v>162</v>
      </c>
      <c r="E25" s="16">
        <v>88</v>
      </c>
      <c r="F25" s="16" t="s">
        <v>163</v>
      </c>
    </row>
    <row r="26" spans="1:6" x14ac:dyDescent="0.2">
      <c r="A26" s="17" t="s">
        <v>164</v>
      </c>
      <c r="C26" s="15" t="s">
        <v>165</v>
      </c>
      <c r="E26" s="16">
        <v>98</v>
      </c>
      <c r="F26" s="16" t="s">
        <v>166</v>
      </c>
    </row>
    <row r="27" spans="1:6" ht="28.5" x14ac:dyDescent="0.2">
      <c r="A27" s="105" t="s">
        <v>298</v>
      </c>
      <c r="C27" s="15" t="s">
        <v>167</v>
      </c>
      <c r="E27" s="106"/>
      <c r="F27" s="106"/>
    </row>
    <row r="28" spans="1:6" ht="14.25" x14ac:dyDescent="0.2">
      <c r="A28" s="105" t="s">
        <v>299</v>
      </c>
      <c r="C28" s="15" t="s">
        <v>168</v>
      </c>
    </row>
    <row r="29" spans="1:6" ht="42.75" x14ac:dyDescent="0.2">
      <c r="A29" s="105" t="s">
        <v>300</v>
      </c>
      <c r="C29" s="15" t="s">
        <v>169</v>
      </c>
    </row>
    <row r="30" spans="1:6" ht="14.25" x14ac:dyDescent="0.2">
      <c r="A30" s="105" t="s">
        <v>301</v>
      </c>
      <c r="C30" s="15" t="s">
        <v>170</v>
      </c>
    </row>
    <row r="31" spans="1:6" ht="28.5" x14ac:dyDescent="0.2">
      <c r="A31" s="105" t="s">
        <v>302</v>
      </c>
      <c r="C31" s="15" t="s">
        <v>171</v>
      </c>
    </row>
    <row r="32" spans="1:6" x14ac:dyDescent="0.2">
      <c r="A32" s="102" t="s">
        <v>303</v>
      </c>
      <c r="C32" s="15" t="s">
        <v>172</v>
      </c>
    </row>
    <row r="33" spans="1:4" ht="75" x14ac:dyDescent="0.2">
      <c r="A33" s="107" t="s">
        <v>304</v>
      </c>
      <c r="C33" s="102" t="s">
        <v>173</v>
      </c>
    </row>
    <row r="34" spans="1:4" ht="30" x14ac:dyDescent="0.2">
      <c r="A34" s="108" t="s">
        <v>248</v>
      </c>
      <c r="C34" s="15" t="s">
        <v>119</v>
      </c>
    </row>
    <row r="35" spans="1:4" x14ac:dyDescent="0.2">
      <c r="A35" s="109" t="s">
        <v>305</v>
      </c>
      <c r="C35" s="15" t="s">
        <v>174</v>
      </c>
    </row>
    <row r="36" spans="1:4" ht="24" x14ac:dyDescent="0.2">
      <c r="A36" s="110" t="s">
        <v>306</v>
      </c>
      <c r="C36" s="15" t="s">
        <v>175</v>
      </c>
    </row>
    <row r="37" spans="1:4" ht="24" x14ac:dyDescent="0.2">
      <c r="A37" s="110" t="s">
        <v>307</v>
      </c>
      <c r="C37" s="15" t="s">
        <v>176</v>
      </c>
      <c r="D37" s="20"/>
    </row>
    <row r="38" spans="1:4" ht="36" x14ac:dyDescent="0.2">
      <c r="A38" s="111" t="s">
        <v>308</v>
      </c>
      <c r="C38" s="15" t="s">
        <v>177</v>
      </c>
      <c r="D38" s="21"/>
    </row>
    <row r="39" spans="1:4" ht="37.5" customHeight="1" x14ac:dyDescent="0.2">
      <c r="A39" s="108"/>
      <c r="C39" s="15" t="s">
        <v>178</v>
      </c>
      <c r="D39" s="21"/>
    </row>
    <row r="40" spans="1:4" x14ac:dyDescent="0.2">
      <c r="C40" s="15" t="s">
        <v>179</v>
      </c>
      <c r="D40" s="21"/>
    </row>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$A$13:$A$42</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Metas_Magnitud</vt:lpstr>
      <vt:lpstr>Anualización</vt:lpstr>
      <vt:lpstr>1</vt:lpstr>
      <vt:lpstr>Act_1</vt:lpstr>
      <vt:lpstr>2</vt:lpstr>
      <vt:lpstr>Act_2</vt:lpstr>
      <vt:lpstr>3 PAAC</vt:lpstr>
      <vt:lpstr>Act_3_PAAC</vt:lpstr>
      <vt:lpstr>VARIABLE</vt:lpstr>
      <vt:lpstr>ODS</vt:lpstr>
      <vt:lpstr>'1'!Área_de_impresión</vt:lpstr>
      <vt:lpstr>'2'!Área_de_impresión</vt:lpstr>
      <vt:lpstr>'1'!Títulos_a_imprimir</vt:lpstr>
      <vt:lpstr>'2'!Títulos_a_imprimir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User</cp:lastModifiedBy>
  <cp:lastPrinted>2019-02-14T22:02:37Z</cp:lastPrinted>
  <dcterms:created xsi:type="dcterms:W3CDTF">2014-11-26T14:33:56Z</dcterms:created>
  <dcterms:modified xsi:type="dcterms:W3CDTF">2020-07-08T12:52:24Z</dcterms:modified>
</cp:coreProperties>
</file>