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Publicar\"/>
    </mc:Choice>
  </mc:AlternateContent>
  <bookViews>
    <workbookView xWindow="-38160" yWindow="-1515" windowWidth="36075" windowHeight="19680" tabRatio="453"/>
  </bookViews>
  <sheets>
    <sheet name="Sección 1. Metas - Magnitud" sheetId="13" r:id="rId1"/>
    <sheet name="Anualización" sheetId="27" r:id="rId2"/>
    <sheet name="1_PAAC" sheetId="18" r:id="rId3"/>
    <sheet name="ACT_1" sheetId="23" r:id="rId4"/>
    <sheet name="2_PAAC" sheetId="25" r:id="rId5"/>
    <sheet name="ACT_2" sheetId="26" r:id="rId6"/>
    <sheet name="3_MIPG" sheetId="30" r:id="rId7"/>
    <sheet name="ACT_3" sheetId="31" r:id="rId8"/>
    <sheet name="Variables1" sheetId="29" r:id="rId9"/>
    <sheet name="ODS" sheetId="28" r:id="rId10"/>
    <sheet name="Variables" sheetId="21" state="hidden" r:id="rId11"/>
  </sheets>
  <externalReferences>
    <externalReference r:id="rId12"/>
    <externalReference r:id="rId13"/>
    <externalReference r:id="rId14"/>
  </externalReferences>
  <definedNames>
    <definedName name="_xlnm._FilterDatabase" localSheetId="3" hidden="1">ACT_1!$A$14:$J$26</definedName>
    <definedName name="_xlnm.Print_Area" localSheetId="2">'1_PAAC'!$A$1:$H$57</definedName>
    <definedName name="_xlnm.Print_Area" localSheetId="4">'2_PAAC'!$A$1:$H$57</definedName>
    <definedName name="_xlnm.Print_Area" localSheetId="6">'3_MIPG'!$A$1:$H$57</definedName>
    <definedName name="CONDICION_POBLACIONAL" localSheetId="3">[1]Variables!$C$1:$C$24</definedName>
    <definedName name="CONDICION_POBLACIONAL" localSheetId="1">[2]Variables!$C$1:$C$24</definedName>
    <definedName name="CONDICION_POBLACIONAL" localSheetId="10">[2]Variables!$C$1:$C$24</definedName>
    <definedName name="CONDICION_POBLACIONAL">[2]Variables!$C$1:$C$24</definedName>
    <definedName name="GRUPO_ETAREO" localSheetId="3">[1]Variables!$A$1:$A$8</definedName>
    <definedName name="GRUPO_ETAREO" localSheetId="1">[2]Variables!$A$1:$A$8</definedName>
    <definedName name="GRUPO_ETAREO" localSheetId="10">[2]Variables!$A$1:$A$8</definedName>
    <definedName name="GRUPO_ETAREO">[2]Variables!$A$1:$A$8</definedName>
    <definedName name="GRUPO_ETAREOS" localSheetId="6">#REF!</definedName>
    <definedName name="GRUPO_ETAREOS" localSheetId="3">#REF!</definedName>
    <definedName name="GRUPO_ETAREOS" localSheetId="7">#REF!</definedName>
    <definedName name="GRUPO_ETAREOS">#REF!</definedName>
    <definedName name="GRUPO_ETARIO" localSheetId="6">#REF!</definedName>
    <definedName name="GRUPO_ETARIO" localSheetId="3">#REF!</definedName>
    <definedName name="GRUPO_ETARIO" localSheetId="7">#REF!</definedName>
    <definedName name="GRUPO_ETARIO">#REF!</definedName>
    <definedName name="GRUPO_ETNICO" localSheetId="6">#REF!</definedName>
    <definedName name="GRUPO_ETNICO" localSheetId="3">#REF!</definedName>
    <definedName name="GRUPO_ETNICO" localSheetId="7">#REF!</definedName>
    <definedName name="GRUPO_ETNICO">#REF!</definedName>
    <definedName name="GRUPOETNICO" localSheetId="6">#REF!</definedName>
    <definedName name="GRUPOETNICO" localSheetId="3">#REF!</definedName>
    <definedName name="GRUPOETNICO" localSheetId="7">#REF!</definedName>
    <definedName name="GRUPOETNICO">#REF!</definedName>
    <definedName name="GRUPOS_ETNICOS" localSheetId="3">[1]Variables!$H$1:$H$8</definedName>
    <definedName name="GRUPOS_ETNICOS" localSheetId="1">[2]Variables!$H$1:$H$8</definedName>
    <definedName name="GRUPOS_ETNICOS" localSheetId="10">[2]Variables!$H$1:$H$8</definedName>
    <definedName name="GRUPOS_ETNICOS">[2]Variables!$H$1:$H$8</definedName>
    <definedName name="LOCALIDAD" localSheetId="6">#REF!</definedName>
    <definedName name="LOCALIDAD" localSheetId="3">#REF!</definedName>
    <definedName name="LOCALIDAD" localSheetId="7">#REF!</definedName>
    <definedName name="LOCALIDAD">#REF!</definedName>
    <definedName name="LOCALIZACION" localSheetId="6">#REF!</definedName>
    <definedName name="LOCALIZACION" localSheetId="3">#REF!</definedName>
    <definedName name="LOCALIZACION" localSheetId="7">#REF!</definedName>
    <definedName name="LOCALIZACION">#REF!</definedName>
    <definedName name="_xlnm.Print_Titles" localSheetId="2">'1_PAAC'!$1:$6</definedName>
    <definedName name="_xlnm.Print_Titles" localSheetId="4">'2_PAAC'!$1:$6</definedName>
    <definedName name="_xlnm.Print_Titles" localSheetId="6">'3_MIPG'!$1:$6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3" l="1"/>
  <c r="K12" i="27"/>
  <c r="L12" i="27" s="1"/>
  <c r="L11" i="27"/>
  <c r="I14" i="13" l="1"/>
  <c r="Q12" i="13"/>
  <c r="T11" i="13"/>
  <c r="S11" i="13"/>
  <c r="R11" i="13"/>
  <c r="Q11" i="13"/>
  <c r="P11" i="13"/>
  <c r="O11" i="13"/>
  <c r="N11" i="13"/>
  <c r="M11" i="13"/>
  <c r="L11" i="13"/>
  <c r="K11" i="13"/>
  <c r="J11" i="13"/>
  <c r="I11" i="13"/>
  <c r="V17" i="13"/>
  <c r="V14" i="13"/>
  <c r="V11" i="13"/>
  <c r="H30" i="25"/>
  <c r="H31" i="25"/>
  <c r="H32" i="25"/>
  <c r="H33" i="25"/>
  <c r="H34" i="25"/>
  <c r="H35" i="25"/>
  <c r="H36" i="25"/>
  <c r="H37" i="25"/>
  <c r="H38" i="25"/>
  <c r="H39" i="25"/>
  <c r="H40" i="25"/>
  <c r="H29" i="25"/>
  <c r="G30" i="25"/>
  <c r="G31" i="25"/>
  <c r="G32" i="25"/>
  <c r="G33" i="25"/>
  <c r="G34" i="25"/>
  <c r="G35" i="25"/>
  <c r="G36" i="25"/>
  <c r="G37" i="25"/>
  <c r="G38" i="25"/>
  <c r="G39" i="25"/>
  <c r="G40" i="25"/>
  <c r="G29" i="25"/>
  <c r="F30" i="25"/>
  <c r="F31" i="25"/>
  <c r="F32" i="25"/>
  <c r="F33" i="25"/>
  <c r="F34" i="25"/>
  <c r="F35" i="25"/>
  <c r="F36" i="25"/>
  <c r="F37" i="25"/>
  <c r="F38" i="25"/>
  <c r="F39" i="25"/>
  <c r="F40" i="25"/>
  <c r="G30" i="18"/>
  <c r="G31" i="18"/>
  <c r="G32" i="18"/>
  <c r="G33" i="18"/>
  <c r="G34" i="18"/>
  <c r="G35" i="18"/>
  <c r="G36" i="18"/>
  <c r="G37" i="18"/>
  <c r="G38" i="18"/>
  <c r="G39" i="18"/>
  <c r="G40" i="18"/>
  <c r="G29" i="18"/>
  <c r="F54" i="30" l="1"/>
  <c r="B33" i="25"/>
  <c r="D40" i="25"/>
  <c r="D37" i="25"/>
  <c r="D34" i="25"/>
  <c r="D33" i="25"/>
  <c r="C32" i="25"/>
  <c r="H14" i="26"/>
  <c r="F20" i="26" l="1"/>
  <c r="F19" i="26"/>
  <c r="F18" i="26"/>
  <c r="F17" i="26"/>
  <c r="F15" i="26"/>
  <c r="F16" i="26"/>
  <c r="F14" i="26"/>
  <c r="T18" i="13" l="1"/>
  <c r="S18" i="13"/>
  <c r="R18" i="13"/>
  <c r="Q18" i="13"/>
  <c r="P18" i="13"/>
  <c r="O18" i="13"/>
  <c r="N18" i="13"/>
  <c r="M18" i="13"/>
  <c r="L18" i="13"/>
  <c r="K18" i="13"/>
  <c r="J18" i="13"/>
  <c r="I18" i="13"/>
  <c r="T17" i="13"/>
  <c r="S17" i="13"/>
  <c r="R17" i="13"/>
  <c r="Q17" i="13"/>
  <c r="P17" i="13"/>
  <c r="O17" i="13"/>
  <c r="N17" i="13"/>
  <c r="M17" i="13"/>
  <c r="L17" i="13"/>
  <c r="J17" i="13"/>
  <c r="K17" i="13"/>
  <c r="T14" i="13"/>
  <c r="S14" i="13"/>
  <c r="R14" i="13"/>
  <c r="Q14" i="13"/>
  <c r="P14" i="13"/>
  <c r="O14" i="13"/>
  <c r="N14" i="13"/>
  <c r="M14" i="13"/>
  <c r="L14" i="13"/>
  <c r="K14" i="13"/>
  <c r="J14" i="13"/>
  <c r="T15" i="13"/>
  <c r="T16" i="13" s="1"/>
  <c r="S15" i="13"/>
  <c r="R15" i="13"/>
  <c r="Q15" i="13"/>
  <c r="P15" i="13"/>
  <c r="O15" i="13"/>
  <c r="N15" i="13"/>
  <c r="M15" i="13"/>
  <c r="L15" i="13"/>
  <c r="K15" i="13"/>
  <c r="J15" i="13"/>
  <c r="I15" i="13"/>
  <c r="G14" i="13"/>
  <c r="F17" i="13"/>
  <c r="H15" i="13"/>
  <c r="H14" i="13"/>
  <c r="D14" i="13"/>
  <c r="Q16" i="13" l="1"/>
  <c r="R16" i="13"/>
  <c r="J16" i="13"/>
  <c r="N16" i="13"/>
  <c r="K16" i="13"/>
  <c r="O16" i="13"/>
  <c r="S16" i="13"/>
  <c r="M16" i="13"/>
  <c r="L16" i="13"/>
  <c r="U15" i="13"/>
  <c r="P16" i="13"/>
  <c r="H16" i="31" l="1"/>
  <c r="C6" i="31"/>
  <c r="F40" i="30"/>
  <c r="F39" i="30"/>
  <c r="F38" i="30"/>
  <c r="C38" i="30"/>
  <c r="C39" i="30" s="1"/>
  <c r="C40" i="30" s="1"/>
  <c r="F37" i="30"/>
  <c r="F36" i="30"/>
  <c r="F35" i="30"/>
  <c r="C35" i="30"/>
  <c r="C36" i="30" s="1"/>
  <c r="F34" i="30"/>
  <c r="F33" i="30"/>
  <c r="F32" i="30"/>
  <c r="C32" i="30"/>
  <c r="C33" i="30" s="1"/>
  <c r="F31" i="30"/>
  <c r="F30" i="30"/>
  <c r="F29" i="30"/>
  <c r="E29" i="30"/>
  <c r="E30" i="30" s="1"/>
  <c r="E31" i="30" s="1"/>
  <c r="E32" i="30" s="1"/>
  <c r="E33" i="30" s="1"/>
  <c r="E34" i="30" s="1"/>
  <c r="E35" i="30" s="1"/>
  <c r="E36" i="30" s="1"/>
  <c r="E37" i="30" s="1"/>
  <c r="E38" i="30" s="1"/>
  <c r="E39" i="30" s="1"/>
  <c r="E40" i="30" s="1"/>
  <c r="C29" i="30"/>
  <c r="C30" i="30" s="1"/>
  <c r="G35" i="30" l="1"/>
  <c r="H35" i="30" s="1"/>
  <c r="G38" i="30"/>
  <c r="H38" i="30" s="1"/>
  <c r="G39" i="30"/>
  <c r="H39" i="30" s="1"/>
  <c r="G36" i="30"/>
  <c r="H36" i="30" s="1"/>
  <c r="C37" i="30"/>
  <c r="G37" i="30" s="1"/>
  <c r="H37" i="30" s="1"/>
  <c r="C34" i="30"/>
  <c r="G34" i="30" s="1"/>
  <c r="H34" i="30" s="1"/>
  <c r="G33" i="30"/>
  <c r="H33" i="30" s="1"/>
  <c r="C31" i="30"/>
  <c r="G31" i="30" s="1"/>
  <c r="H31" i="30" s="1"/>
  <c r="G30" i="30"/>
  <c r="H30" i="30" s="1"/>
  <c r="G40" i="30"/>
  <c r="H40" i="30" s="1"/>
  <c r="G32" i="30"/>
  <c r="H32" i="30" s="1"/>
  <c r="G29" i="30"/>
  <c r="H29" i="30" s="1"/>
  <c r="U18" i="13"/>
  <c r="T12" i="13"/>
  <c r="S12" i="13"/>
  <c r="R12" i="13"/>
  <c r="P12" i="13"/>
  <c r="O12" i="13"/>
  <c r="N12" i="13"/>
  <c r="M12" i="13"/>
  <c r="L12" i="13"/>
  <c r="K12" i="13"/>
  <c r="J12" i="13"/>
  <c r="I12" i="13"/>
  <c r="P23" i="29"/>
  <c r="O23" i="29"/>
  <c r="N23" i="29"/>
  <c r="U12" i="13" l="1"/>
  <c r="C26" i="23"/>
  <c r="F26" i="23"/>
  <c r="H21" i="26"/>
  <c r="E29" i="25"/>
  <c r="E30" i="25" s="1"/>
  <c r="E31" i="25" s="1"/>
  <c r="E32" i="25" s="1"/>
  <c r="E33" i="25" s="1"/>
  <c r="E34" i="25" s="1"/>
  <c r="E35" i="25" s="1"/>
  <c r="E36" i="25" s="1"/>
  <c r="E37" i="25" s="1"/>
  <c r="E38" i="25" s="1"/>
  <c r="E39" i="25" s="1"/>
  <c r="E40" i="25" s="1"/>
  <c r="F40" i="18" l="1"/>
  <c r="F39" i="18"/>
  <c r="F38" i="18"/>
  <c r="F37" i="18"/>
  <c r="F36" i="18"/>
  <c r="F35" i="18"/>
  <c r="F34" i="18"/>
  <c r="C33" i="25" l="1"/>
  <c r="C34" i="25" l="1"/>
  <c r="N19" i="13"/>
  <c r="O19" i="13"/>
  <c r="P19" i="13"/>
  <c r="Q19" i="13"/>
  <c r="R19" i="13"/>
  <c r="S19" i="13"/>
  <c r="T19" i="13"/>
  <c r="C35" i="25" l="1"/>
  <c r="F14" i="13"/>
  <c r="D17" i="13"/>
  <c r="D11" i="13"/>
  <c r="C36" i="25" l="1"/>
  <c r="F54" i="25"/>
  <c r="F30" i="18"/>
  <c r="F31" i="18"/>
  <c r="F32" i="18"/>
  <c r="F33" i="18"/>
  <c r="F29" i="18"/>
  <c r="B12" i="27"/>
  <c r="F29" i="25"/>
  <c r="C6" i="26"/>
  <c r="C12" i="27"/>
  <c r="C11" i="27"/>
  <c r="H26" i="23"/>
  <c r="M19" i="13"/>
  <c r="L19" i="13"/>
  <c r="I19" i="13"/>
  <c r="H18" i="13"/>
  <c r="H17" i="13"/>
  <c r="C10" i="26"/>
  <c r="C29" i="25"/>
  <c r="N23" i="21"/>
  <c r="O23" i="21"/>
  <c r="P23" i="21"/>
  <c r="C29" i="18"/>
  <c r="C30" i="18"/>
  <c r="E29" i="18"/>
  <c r="E30" i="18" s="1"/>
  <c r="E31" i="18" s="1"/>
  <c r="E32" i="18" s="1"/>
  <c r="E33" i="18" s="1"/>
  <c r="E34" i="18" s="1"/>
  <c r="E35" i="18" s="1"/>
  <c r="E36" i="18" s="1"/>
  <c r="E37" i="18" s="1"/>
  <c r="E38" i="18" s="1"/>
  <c r="E39" i="18" s="1"/>
  <c r="E40" i="18" s="1"/>
  <c r="F11" i="13"/>
  <c r="B11" i="27" s="1"/>
  <c r="G11" i="13"/>
  <c r="H11" i="13"/>
  <c r="H12" i="13"/>
  <c r="I13" i="13"/>
  <c r="J19" i="13"/>
  <c r="K19" i="13"/>
  <c r="U17" i="13"/>
  <c r="C37" i="25" l="1"/>
  <c r="H30" i="18"/>
  <c r="C30" i="25"/>
  <c r="U19" i="13"/>
  <c r="H29" i="18"/>
  <c r="C31" i="18"/>
  <c r="C38" i="25" l="1"/>
  <c r="H31" i="18"/>
  <c r="K13" i="13"/>
  <c r="I16" i="13"/>
  <c r="U14" i="13"/>
  <c r="U16" i="13" s="1"/>
  <c r="J13" i="13"/>
  <c r="M12" i="27"/>
  <c r="C31" i="25"/>
  <c r="C32" i="18"/>
  <c r="C39" i="25" l="1"/>
  <c r="H32" i="18"/>
  <c r="C33" i="18"/>
  <c r="C40" i="25" l="1"/>
  <c r="H33" i="18"/>
  <c r="M13" i="13"/>
  <c r="C34" i="18"/>
  <c r="L13" i="13"/>
  <c r="C35" i="18" l="1"/>
  <c r="N13" i="13"/>
  <c r="H34" i="18"/>
  <c r="U11" i="13"/>
  <c r="U13" i="13" s="1"/>
  <c r="K11" i="27" l="1"/>
  <c r="M11" i="27"/>
  <c r="C36" i="18"/>
  <c r="O13" i="13"/>
  <c r="H35" i="18"/>
  <c r="C37" i="18" l="1"/>
  <c r="P13" i="13"/>
  <c r="H36" i="18"/>
  <c r="C38" i="18" l="1"/>
  <c r="Q13" i="13"/>
  <c r="H37" i="18"/>
  <c r="C39" i="18" l="1"/>
  <c r="R13" i="13"/>
  <c r="H38" i="18"/>
  <c r="C40" i="18" l="1"/>
  <c r="S13" i="13"/>
  <c r="H39" i="18"/>
  <c r="T13" i="13" l="1"/>
  <c r="H40" i="18"/>
</calcChain>
</file>

<file path=xl/sharedStrings.xml><?xml version="1.0" encoding="utf-8"?>
<sst xmlns="http://schemas.openxmlformats.org/spreadsheetml/2006/main" count="1082" uniqueCount="573">
  <si>
    <t>No.</t>
  </si>
  <si>
    <t>PLAN ESTRATÉGICO SDM</t>
  </si>
  <si>
    <t>Mar</t>
  </si>
  <si>
    <t>Abr</t>
  </si>
  <si>
    <t>May</t>
  </si>
  <si>
    <t>Ene</t>
  </si>
  <si>
    <t>Feb</t>
  </si>
  <si>
    <t>NOMBRE DEL INDICADOR</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</si>
  <si>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</si>
  <si>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</si>
  <si>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</si>
  <si>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</si>
  <si>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</si>
  <si>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</si>
  <si>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</si>
  <si>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</si>
  <si>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</si>
  <si>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</si>
  <si>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</si>
  <si>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</si>
  <si>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</si>
  <si>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</si>
  <si>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</si>
  <si>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</si>
  <si>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</si>
  <si>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</si>
  <si>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</si>
  <si>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</si>
  <si>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</si>
  <si>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</si>
  <si>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</si>
  <si>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</si>
  <si>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</si>
  <si>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</si>
  <si>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</si>
  <si>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</si>
  <si>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</si>
  <si>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</si>
  <si>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</si>
  <si>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</si>
  <si>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</si>
  <si>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</si>
  <si>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</si>
  <si>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</si>
  <si>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</si>
  <si>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</si>
  <si>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</si>
  <si>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</si>
  <si>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</si>
  <si>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</si>
  <si>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</si>
  <si>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</si>
  <si>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</si>
  <si>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</si>
  <si>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</si>
  <si>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</si>
  <si>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</si>
  <si>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</si>
  <si>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</si>
  <si>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</si>
  <si>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</si>
  <si>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</si>
  <si>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</si>
  <si>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</si>
  <si>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</si>
  <si>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</si>
  <si>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</si>
  <si>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</si>
  <si>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</si>
  <si>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</si>
  <si>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</si>
  <si>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</si>
  <si>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</si>
  <si>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</si>
  <si>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</si>
  <si>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</si>
  <si>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</si>
  <si>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</si>
  <si>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</si>
  <si>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</si>
  <si>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</si>
  <si>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</si>
  <si>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</si>
  <si>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</si>
  <si>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</si>
  <si>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</si>
  <si>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</si>
  <si>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</si>
  <si>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</si>
  <si>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</si>
  <si>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</si>
  <si>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</si>
  <si>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</si>
  <si>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</si>
  <si>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</si>
  <si>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</si>
  <si>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</si>
  <si>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</si>
  <si>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</si>
  <si>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</si>
  <si>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</si>
  <si>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</si>
  <si>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</si>
  <si>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</si>
  <si>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</si>
  <si>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</si>
  <si>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</si>
  <si>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</si>
  <si>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</si>
  <si>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</si>
  <si>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</si>
  <si>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</si>
  <si>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</si>
  <si>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</si>
  <si>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</si>
  <si>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</si>
  <si>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</si>
  <si>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</si>
  <si>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</si>
  <si>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</si>
  <si>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</si>
  <si>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</si>
  <si>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</si>
  <si>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 de Cumplimiento = (Numerador / Denominador )*100</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</si>
  <si>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</si>
  <si>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</si>
  <si>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</si>
  <si>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</si>
  <si>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</si>
  <si>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</si>
  <si>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</si>
  <si>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</si>
  <si>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</si>
  <si>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</si>
  <si>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</si>
  <si>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</si>
  <si>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</si>
  <si>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</si>
  <si>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1. Orientar las acciones de la Secretaría Distrital de Movilidad hacia la visión cero, es decir, la reducción sustancial de víctimas fatales y lesionadas en siniestros de tránsito</t>
  </si>
  <si>
    <t>55-59</t>
  </si>
  <si>
    <t xml:space="preserve">2. Fomentar la cultura ciudadana y el respeto entre todos los usuarios de todas las formas de transporte, protegiendo en especial los actores vulnerables y los modos activos </t>
  </si>
  <si>
    <t>60-64</t>
  </si>
  <si>
    <t>3. Propender por la sostenibilidad ambiental, económica y social de la movilidad en una visión integral de planeción de ciudad y movilidad</t>
  </si>
  <si>
    <t>65-69</t>
  </si>
  <si>
    <t>4. Ser ejemplo en la rendición de cuentas a la ciudadanía</t>
  </si>
  <si>
    <t>70-74</t>
  </si>
  <si>
    <t>5. Ser transparente, incluyente, equitativa en género y garantista de la participación e involucramiento ciudadanos y del sectro privado</t>
  </si>
  <si>
    <t>75-79</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</si>
  <si>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</si>
  <si>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</si>
  <si>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</si>
  <si>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Ser referente mundial al contar con un equipo humano comprometido y competente.</t>
  </si>
  <si>
    <t>Formato de Hoja de Vida Indicador</t>
  </si>
  <si>
    <t xml:space="preserve">CODIGO: PE01-PR01-F03 </t>
  </si>
  <si>
    <t>HOJA DE VIDA INDICADOR</t>
  </si>
  <si>
    <t>SECRETARÍA DISTRITAL DE MOVILIDAD</t>
  </si>
  <si>
    <t>SECCIÓN 1. Identificación del Indicador</t>
  </si>
  <si>
    <t>Constante</t>
  </si>
  <si>
    <t>Apoyo</t>
  </si>
  <si>
    <t>3. Fuente PMR</t>
  </si>
  <si>
    <t>NO</t>
  </si>
  <si>
    <t>4. Dependencia responsable</t>
  </si>
  <si>
    <t>5. Meta con territorialización</t>
  </si>
  <si>
    <t>6. Proyecto</t>
  </si>
  <si>
    <t>7. Código del Proyecto</t>
  </si>
  <si>
    <t>8. Proceso</t>
  </si>
  <si>
    <t>9. Código del proceso</t>
  </si>
  <si>
    <t>10. Objetivo estratégico</t>
  </si>
  <si>
    <t>11. Meta Producto</t>
  </si>
  <si>
    <t>12. Nombre del indicador</t>
  </si>
  <si>
    <t>13. Tipología</t>
  </si>
  <si>
    <t>Eficacia</t>
  </si>
  <si>
    <t>14. Fecha de programación</t>
  </si>
  <si>
    <t>15. Tipo anualización</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</si>
  <si>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</si>
  <si>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</si>
  <si>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</si>
  <si>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</si>
  <si>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</si>
  <si>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</si>
  <si>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</si>
  <si>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</si>
  <si>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</si>
  <si>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21. Unidad de medida (de la variable)</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</si>
  <si>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</si>
  <si>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</si>
  <si>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</si>
  <si>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</si>
  <si>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</si>
  <si>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</si>
  <si>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</si>
  <si>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</si>
  <si>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</si>
  <si>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</si>
  <si>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</si>
  <si>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</si>
  <si>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</si>
  <si>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</si>
  <si>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</si>
  <si>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</si>
  <si>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</si>
  <si>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</si>
  <si>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</si>
  <si>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</si>
  <si>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</si>
  <si>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</si>
  <si>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</si>
  <si>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</si>
  <si>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</si>
  <si>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</si>
  <si>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</si>
  <si>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</si>
  <si>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</si>
  <si>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</si>
  <si>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</si>
  <si>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</si>
  <si>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</si>
  <si>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</si>
  <si>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</si>
  <si>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</si>
  <si>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</si>
  <si>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</si>
  <si>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</si>
  <si>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DIRECCIÓN ADMINISTRATIVA Y FINANCIERA</t>
  </si>
  <si>
    <t>Dirección Administrativa y Financiera</t>
  </si>
  <si>
    <t>PA01</t>
  </si>
  <si>
    <t>SUBSECRETARÍA RESPONSABLE:</t>
  </si>
  <si>
    <t>ORDENADOR DEL GASTO:</t>
  </si>
  <si>
    <t>Sección No. 2: EJECUCIÓN</t>
  </si>
  <si>
    <t>1. NÚMERO</t>
  </si>
  <si>
    <t>2. ACTIVIDADES PRIMARIAS</t>
  </si>
  <si>
    <t>4. No.</t>
  </si>
  <si>
    <t>5. ACTIVIDADES SECUNDARIAS</t>
  </si>
  <si>
    <t>TOTAL</t>
  </si>
  <si>
    <t>Registros Administrativos</t>
  </si>
  <si>
    <t>Porcentaje de avance alcanzado / Porcentaje de avance definido</t>
  </si>
  <si>
    <t>Porcentaje de avance definido</t>
  </si>
  <si>
    <t>Porcentaje de avance alcanzado</t>
  </si>
  <si>
    <t>Corresponde a la sumatoria de las actividades ponderadas efectivamente adelantadas en el periodo de reporte</t>
  </si>
  <si>
    <t>Corresponde al porcentaje estimado de avance en actividades para alcanzar en la vigencia</t>
  </si>
  <si>
    <t xml:space="preserve">ESTIMACIONES DE POBLACIÓN 1985-2005  (4) Y PROYECCIONES DE POBLACIÓN 2005-2020 NACIONAL, DEPARTAMENTAL Y MUNICIPAL POR SEXO, GRUPOS QUINQUENALES DE EDAD </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</si>
  <si>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</si>
  <si>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</si>
  <si>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</si>
  <si>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</si>
  <si>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</si>
  <si>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</si>
  <si>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</si>
  <si>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</si>
  <si>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</si>
  <si>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</si>
  <si>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</si>
  <si>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</si>
  <si>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</si>
  <si>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SUBSECRETARÍA DE GESTIÓN CORPORATIVA</t>
  </si>
  <si>
    <t>META POA ASOCIADA</t>
  </si>
  <si>
    <t>3. PONDERACIÓN
ACTIVIDAD PRIMARIA</t>
  </si>
  <si>
    <t>6. PONDERACIÓN
ACTIVIDAD SECUNDARIA</t>
  </si>
  <si>
    <t>7. FECHA ESTIMADA DE  EJECUCIÓN</t>
  </si>
  <si>
    <t>8. AVANCE PONDERADO</t>
  </si>
  <si>
    <t>9. FECHA EJECUCIÓN</t>
  </si>
  <si>
    <t>10. OBSERVACIONES</t>
  </si>
  <si>
    <t>TOTAL MAGNITUD VIGENCIA</t>
  </si>
  <si>
    <r>
      <t>Formato de Anexo de Ac</t>
    </r>
    <r>
      <rPr>
        <b/>
        <sz val="10"/>
        <color indexed="8"/>
        <rFont val="Arial"/>
        <family val="2"/>
      </rPr>
      <t>tividades</t>
    </r>
  </si>
  <si>
    <t>PILAR / EJES</t>
  </si>
  <si>
    <t>02- Pilar Democracia Urbana</t>
  </si>
  <si>
    <t>04- Eje Transversal Nuevo Ordenamiento Territorial</t>
  </si>
  <si>
    <t>07- Eje Transversal Gobierno legítimo, fortalecimiento local y eficiencia</t>
  </si>
  <si>
    <t>CODIGO Y NOMBRE DEL PROYECTO DE INVERSIÓN O DEL POA SIN INVERSIÓN</t>
  </si>
  <si>
    <t>Se han fortalecido los procesos misionales y de apoyo a la gestión al interior de la entidad.</t>
  </si>
  <si>
    <t>3. PONDERACIÓN</t>
  </si>
  <si>
    <t>6. PONDERACIÓN</t>
  </si>
  <si>
    <t>7. FECHA DE EJECUCIÓN PROGRAMADA</t>
  </si>
  <si>
    <r>
      <t>Verificar el cumplimiento de los compromisos adquiridos por la Oficina Asesora de Planeación</t>
    </r>
    <r>
      <rPr>
        <sz val="9"/>
        <color indexed="10"/>
        <rFont val="Arial"/>
        <family val="2"/>
      </rPr>
      <t xml:space="preserve"> </t>
    </r>
    <r>
      <rPr>
        <sz val="9"/>
        <rFont val="Arial"/>
        <family val="2"/>
      </rPr>
      <t>en el P.A.A.C. de la vigencia</t>
    </r>
  </si>
  <si>
    <t>(Total actividades ejecutadas / Total actividades programadas)*100</t>
  </si>
  <si>
    <t xml:space="preserve">Total actividades ejecutadas </t>
  </si>
  <si>
    <t>Total actividades programadas</t>
  </si>
  <si>
    <t>Cantidad</t>
  </si>
  <si>
    <t>Corresponde a las actividades efectivamente realizadas y evidenciadas</t>
  </si>
  <si>
    <t>Corresponde a las actividades registradas en cada componente del P.A.A.C. donde participa la SPS</t>
  </si>
  <si>
    <t>Componente gestión del Riesgo</t>
  </si>
  <si>
    <t>Realizar el 100% de las actividades programadas en el Plan Anticorrupción y de Atención al Ciudadano de la vigencia por la Dirección Administrativa</t>
  </si>
  <si>
    <t>Monitoreo a corte de abril de los riesgos de la Dirección Administrativa y Financiera</t>
  </si>
  <si>
    <t>Dirección Adiminstrativa y Financiera</t>
  </si>
  <si>
    <t>1. Código Meta</t>
  </si>
  <si>
    <t>2.  Descripción Meta</t>
  </si>
  <si>
    <t>Dirigir el 100% de las actividades necesarias para la gestión administrativa de la Secretaría Distrital de Movilidad</t>
  </si>
  <si>
    <t>Verificar que desde la Dirección Administrativa y Financiera se adelanten las actividades que, dentro de su competencia contribuya a la gestión administrativa en la entidad</t>
  </si>
  <si>
    <t>2 - Dirigir el 100% de las actividades necesarias para la gestión administrativa de la Secretaría Distrital de Movilidad</t>
  </si>
  <si>
    <t>IDENTIFICACIÓN DE PROCESOS CONTRACTUALES ASOCIADOS A LA GESTIÓN ADMINISTRATIVA</t>
  </si>
  <si>
    <t>SEGUIMIENTO A LOS PROCESOS CONTRACTUALES ASOCIADOS A LA GESTIÓN ADMINISTRATIVA</t>
  </si>
  <si>
    <t>SEGUIMIENTO A LAS MEDIDAS DE RACIONALIZACIÓN DEL GASTO</t>
  </si>
  <si>
    <t>Seguimiento semestral de la articulación con los instrumentos de divulgación</t>
  </si>
  <si>
    <t xml:space="preserve">SISTEMA INTEGRADO DE GESTION DISTRITAL BAJO EL ESTÁNDAR MIPG
</t>
  </si>
  <si>
    <t>Formato de programación y seguimiento al Plan Operativo Anual de gestión sin inversión</t>
  </si>
  <si>
    <t>VERSIÓN 1.0</t>
  </si>
  <si>
    <t>CÓDIGO: PE01-PR01-F07</t>
  </si>
  <si>
    <t>SISTEMA INTEGRADO DE GESTION DISTRITAL  BAJO EL ESTÁNDAR MIPG</t>
  </si>
  <si>
    <t>SISTEMA INTEGRADO DE GESTION DISTRITAL BAJO EL ESTÁNDAR MIPG</t>
  </si>
  <si>
    <t>EJECUCIÓN DE CONTRATOS ASOCIADOS A LA GESTIÓN ADMINISTRATIVA</t>
  </si>
  <si>
    <t>GENERACIÓN DE ALERTAS FRENTE A LA EJECUCIÓN DE RESERVAS PRESUPUESTALES Y PASIVOS EXIGIBLES</t>
  </si>
  <si>
    <t>Articulación del Sistema
Integrado de Gestión o
herramientas de
planeación con el PGD</t>
  </si>
  <si>
    <t>Articulación de 
instrumentos de
divulgación de
información con el PGD</t>
  </si>
  <si>
    <t>Código: PE01-PR01-F02</t>
  </si>
  <si>
    <t>SUBSECRETARIA RESPONSABLE:</t>
  </si>
  <si>
    <t>PROGRAMACIÓN CUATRIENIO</t>
  </si>
  <si>
    <t>TIPO DE ANUALIZACIÓN</t>
  </si>
  <si>
    <t xml:space="preserve">VARIABLE </t>
  </si>
  <si>
    <t>MAGNITUD CUATRIENIO</t>
  </si>
  <si>
    <t>SUBSECRETARIA DE GESTIÓN CORPORATIVA</t>
  </si>
  <si>
    <t>VIGENCIA 2016</t>
  </si>
  <si>
    <t>VIGENCIA 2017</t>
  </si>
  <si>
    <t>VIGENCIA 2018</t>
  </si>
  <si>
    <t>VIGENCIA 2019</t>
  </si>
  <si>
    <t>VIGENCIA 2020</t>
  </si>
  <si>
    <t>N.A</t>
  </si>
  <si>
    <t>MAGNITUD META - Vigencia</t>
  </si>
  <si>
    <t>POA GESTIÓN SIN INVERSIÓN DIRECCIÓN GESTIÓN ADMINISTRATIVA Y FINANCIERA</t>
  </si>
  <si>
    <t>En cumplimiento del Estatuto Anticorrupción se implementan los diferentes componentes que permiten afianzar la gestión de la SDM en el marco de la transparencia y la aplicación de los principios y valores éticos, generando confianza en los grupos de valor y partes interesadas de la entidad</t>
  </si>
  <si>
    <r>
      <t>SEGUIMIENTO PLAN OPERATIVO ANUAL - POA                                         VIGENCIA:</t>
    </r>
    <r>
      <rPr>
        <b/>
        <u/>
        <sz val="11"/>
        <rFont val="Arial"/>
        <family val="2"/>
      </rPr>
      <t>2020</t>
    </r>
  </si>
  <si>
    <t>Enero de 2020</t>
  </si>
  <si>
    <r>
      <t>Sección No. 1: PROGRAMACIÓN  VIGENCIA _</t>
    </r>
    <r>
      <rPr>
        <b/>
        <u/>
        <sz val="11"/>
        <color indexed="56"/>
        <rFont val="Calibri"/>
        <family val="2"/>
      </rPr>
      <t>2020</t>
    </r>
  </si>
  <si>
    <r>
      <t>Sección No. 1: PROGRAMACIÓN  VIGENCIA _</t>
    </r>
    <r>
      <rPr>
        <b/>
        <u/>
        <sz val="11"/>
        <color indexed="56"/>
        <rFont val="Calibri"/>
        <family val="2"/>
      </rPr>
      <t>2020</t>
    </r>
    <r>
      <rPr>
        <b/>
        <sz val="11"/>
        <color indexed="56"/>
        <rFont val="Calibri"/>
        <family val="2"/>
      </rPr>
      <t>_</t>
    </r>
  </si>
  <si>
    <t>OBJETIVO ESTRATÉGICO, DE CALIDAD Y ANTISOBORNO</t>
  </si>
  <si>
    <t>OBJETIVO Y META DE DESARROLLO SOSTENIBLE_ODS</t>
  </si>
  <si>
    <t>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No aplica</t>
  </si>
  <si>
    <t xml:space="preserve">4. Ser ejemplo en la rendición de cuentas a la ciudadanía
Calidad: 2. Prestar servicios eficientes, oportunos y de calidad a la ciudadanía, tanto en gestión como en trámites de la movilidad.
Antisoborno: 3. Mitigar los riesgos de soborno o corrupción, a través de un efectivo y oportuno proceso de identificación, valoración e implementación de controles antisoborno. </t>
  </si>
  <si>
    <t>Porcentaje dirigido de actividades necesarias para la gestión administrativa de la Secretaría Distrital de Movilidad</t>
  </si>
  <si>
    <t>EJECUCIÓN</t>
  </si>
  <si>
    <t>Magnitud Ejecutado vigencia</t>
  </si>
  <si>
    <t>Avance Transcurrido PDD</t>
  </si>
  <si>
    <t>% cumplimiento cuatrienio</t>
  </si>
  <si>
    <t>Porcentaje realizado de las actividades programadas en el Plan Anticorrupción y de Atención al Ciudadano de la vigencia por la Dirección Administrativa</t>
  </si>
  <si>
    <t>Jun</t>
  </si>
  <si>
    <t>Jul</t>
  </si>
  <si>
    <t>Ago</t>
  </si>
  <si>
    <t>Sep</t>
  </si>
  <si>
    <t>Oct</t>
  </si>
  <si>
    <t>Nov</t>
  </si>
  <si>
    <t>Dic</t>
  </si>
  <si>
    <t>Junio</t>
  </si>
  <si>
    <t>Julio</t>
  </si>
  <si>
    <t>Agosto</t>
  </si>
  <si>
    <t>Septiembre</t>
  </si>
  <si>
    <t>Octubre</t>
  </si>
  <si>
    <t>Noviembre</t>
  </si>
  <si>
    <t>Diciembre</t>
  </si>
  <si>
    <t>Monitoreo a corte de agosto de los riesgos de la Dirección Administrativa y Financiera</t>
  </si>
  <si>
    <t>Monitoreo del comportamiento de los riesgos de corrupción de la Dirección Administrativa y Financiera</t>
  </si>
  <si>
    <t>Seguimiento semestral de la articulación con el MIPG</t>
  </si>
  <si>
    <t>Identificación de necesidades contractuales del segundo semestre</t>
  </si>
  <si>
    <t>Seguimiento bisemestral a traves de mesas de trabajo</t>
  </si>
  <si>
    <t>Seguimiento cada cuatro meses frente al estado de ejecución de los contratos asociados a la gestión administrativa por parte de los supervisores  - Primer corte</t>
  </si>
  <si>
    <t>Seguimiento cada cuatro meses frente al estado de ejecución de los contratos asociados a la gestión administrativa por parte de los supervisores . Segundo corte</t>
  </si>
  <si>
    <t>Seguimiento cada cuatro meses frente al estado de ejecución de los contratos asociados a la gestión administrativa por parte de los supervisores. Tercer corte</t>
  </si>
  <si>
    <t xml:space="preserve">Información a los Ordenadores del Gastos sobre la  ejecución de Reservas Presupuestales y Pasivos Exigibles de la respectiva Unidad Ejecutora - Primer Semestre </t>
  </si>
  <si>
    <t xml:space="preserve">Información a los Ordenadores del Gastos sobre la  ejecución de Reservas Presupuestales y Pasivos Exigibles de la respectiva Unidad Ejecutora - Segundo Semestre </t>
  </si>
  <si>
    <t>Seguimiento a la implementación de medidas de austeridad del gasto - Primer Semestre</t>
  </si>
  <si>
    <t>Seguimiento a la implementación de medidas de austeridad del gasto - Segundo Semestre</t>
  </si>
  <si>
    <t>Identificación de necesidades contractuales del primer semestre</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</si>
  <si>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</si>
  <si>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</si>
  <si>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</si>
  <si>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</si>
  <si>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</si>
  <si>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</si>
  <si>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</si>
  <si>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</si>
  <si>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</si>
  <si>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</si>
  <si>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</si>
  <si>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</si>
  <si>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</si>
  <si>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</si>
  <si>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</si>
  <si>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</si>
  <si>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</si>
  <si>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</si>
  <si>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</si>
  <si>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</si>
  <si>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</si>
  <si>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</si>
  <si>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</si>
  <si>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</si>
  <si>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</si>
  <si>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</si>
  <si>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</si>
  <si>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</si>
  <si>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</si>
  <si>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</si>
  <si>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</si>
  <si>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</si>
  <si>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</si>
  <si>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</si>
  <si>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</si>
  <si>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</si>
  <si>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</si>
  <si>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</si>
  <si>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</si>
  <si>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</si>
  <si>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</si>
  <si>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</si>
  <si>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</si>
  <si>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</si>
  <si>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</si>
  <si>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</si>
  <si>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</si>
  <si>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</si>
  <si>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</si>
  <si>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</si>
  <si>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</si>
  <si>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</si>
  <si>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</si>
  <si>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</si>
  <si>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</si>
  <si>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</si>
  <si>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</si>
  <si>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</si>
  <si>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</si>
  <si>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</si>
  <si>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</si>
  <si>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</si>
  <si>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</si>
  <si>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</si>
  <si>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</si>
  <si>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</si>
  <si>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</si>
  <si>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</si>
  <si>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</si>
  <si>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</si>
  <si>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</si>
  <si>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</si>
  <si>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</si>
  <si>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</si>
  <si>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</si>
  <si>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</si>
  <si>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</si>
  <si>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</si>
  <si>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</si>
  <si>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</si>
  <si>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</si>
  <si>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</si>
  <si>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</si>
  <si>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</si>
  <si>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</si>
  <si>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</si>
  <si>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</si>
  <si>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</si>
  <si>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</si>
  <si>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</si>
  <si>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</si>
  <si>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</si>
  <si>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</si>
  <si>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</si>
  <si>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</si>
  <si>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</si>
  <si>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</si>
  <si>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</si>
  <si>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</si>
  <si>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</si>
  <si>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</si>
  <si>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</si>
  <si>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</si>
  <si>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</si>
  <si>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</si>
  <si>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</si>
  <si>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</si>
  <si>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</si>
  <si>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</si>
  <si>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</si>
  <si>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</si>
  <si>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</si>
  <si>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</si>
  <si>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</si>
  <si>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</si>
  <si>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</si>
  <si>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</si>
  <si>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</si>
  <si>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</si>
  <si>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</si>
  <si>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</si>
  <si>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</si>
  <si>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</si>
  <si>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</si>
  <si>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</si>
  <si>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</si>
  <si>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</si>
  <si>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</si>
  <si>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</si>
  <si>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</si>
  <si>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</si>
  <si>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</si>
  <si>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</si>
  <si>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</si>
  <si>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</si>
  <si>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</si>
  <si>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</si>
  <si>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</si>
  <si>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</si>
  <si>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</si>
  <si>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</si>
  <si>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</si>
  <si>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</si>
  <si>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</si>
  <si>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</si>
  <si>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</si>
  <si>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</si>
  <si>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</si>
  <si>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</si>
  <si>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</si>
  <si>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</si>
  <si>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</si>
  <si>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</si>
  <si>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</si>
  <si>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</si>
  <si>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</si>
  <si>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</si>
  <si>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</si>
  <si>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</si>
  <si>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</si>
  <si>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</si>
  <si>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</si>
  <si>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</si>
  <si>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</si>
  <si>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</si>
  <si>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</si>
  <si>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</si>
  <si>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</si>
  <si>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</si>
  <si>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</si>
  <si>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</si>
  <si>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</si>
  <si>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</si>
  <si>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</si>
  <si>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</si>
  <si>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</si>
  <si>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</si>
  <si>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</si>
  <si>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</si>
  <si>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</si>
  <si>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</si>
  <si>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</si>
  <si>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</si>
  <si>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</si>
  <si>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</si>
  <si>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</si>
  <si>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VERSIÓN: 3</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</si>
  <si>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</si>
  <si>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</si>
  <si>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</si>
  <si>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</si>
  <si>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Realizar el 100% del seguimiento de las actividades enmarcadas en el cumplimiento del Plan de adecuación y sostenibilidad MIPG 2020</t>
  </si>
  <si>
    <t>Porcentaje realizado del seguimiento de las actividades realizadas por la Subdirección Administrativa y Subdirección Financiera del Plan de adecuación y sostenibilidad MIPG 2020 de la vigencia por la Dirección Administrativa</t>
  </si>
  <si>
    <t>Paula Tatiana Arenas González</t>
  </si>
  <si>
    <t>Paula Tatiana Arenas González ( E )</t>
  </si>
  <si>
    <t>Paula Tatiana Arenas González  ( E )</t>
  </si>
  <si>
    <t>Monitoreo a corte de junio de las actividades del Plan de adecuación y sostenibilidad MIPG 2020</t>
  </si>
  <si>
    <t>Monitoreo a corte de diciembre de las actividades del Plan de adecuación y sostenibilidad MIPG 2020</t>
  </si>
  <si>
    <t>Componente seguimiento del MIPG</t>
  </si>
  <si>
    <t>En cumplimiento de la adopcición del Modelo Estandar de Planeación y Gestión MIPG se realiza seguimiento al cumplimiento de las actividades del Plan de Adecuación</t>
  </si>
  <si>
    <t>Se identificaron las necesidades contractuales, tal y como se puede evidenciar en el Plan Anual de Adquisiciones - SDM_2020</t>
  </si>
  <si>
    <t>Se realizaron reuniones virtuales de manera periodica, con el fin de llevar a cabo el seguimiento a los procesos contractuales de la SGC.</t>
  </si>
  <si>
    <t>Conforme a las actividades planeadas para el periodo en referencia, se llevo a cabo tanto la identificación de las necesidades contractuales para el primer semestre como el seguimiento a la ejecución de los contratos del área.</t>
  </si>
  <si>
    <t>Se cumplio con el 100% de las actividades propuestas.</t>
  </si>
  <si>
    <t>Los seguimientos fueron realizados de manera virtual, en atención a que desde el mes de marzo de 2020 los colaboradores de la Entidad realizan trabajo en casa por motivo de la pandemia por COVIC-19.</t>
  </si>
  <si>
    <t>Viviana Espejo -  Jhoan Matallana</t>
  </si>
  <si>
    <t>(E) Paula Tatiana Arenas González</t>
  </si>
  <si>
    <t>Se realizaron las actividades necesarias en relación a Plan Anticorrupción y de Atención al Ciudadano, por parte de la Dirección Administrativa y Financiera. Se adjunta Drive con las evidencias.</t>
  </si>
  <si>
    <t>Se realizó la verificación de las actividades correspondientes al Plan Anticorrupcción y de Atención al Ciudadano dentro del periodo reportado, en referencia con la Dirección Administrativa y Financiera.</t>
  </si>
  <si>
    <t>Se logro cumplir con el 100% de las actitividades de seguimiento en relación a Plan Anticorrupción y de Atención al Ciudadano, por parte de la Dirección Administrativa y Financiera.</t>
  </si>
  <si>
    <t xml:space="preserve">(E) Paula Tatiana Arenas González  </t>
  </si>
  <si>
    <t>No aplica seguimiento para el periodo de la referencia.</t>
  </si>
  <si>
    <t>Versión: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</si>
</sst>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_-* #,##0.00\ &quot;€&quot;_-;\-* #,##0.00\ &quot;€&quot;_-;_-* &quot;-&quot;??\ &quot;€&quot;_-;_-@_-"/>
    <numFmt numFmtId="167" formatCode="_ * #,##0.00_ ;_ * \-#,##0.00_ ;_ * &quot;-&quot;??_ ;_ @_ "/>
    <numFmt numFmtId="168" formatCode="0.0%"/>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sz val="12"/>
      <name val="Arial"/>
      <family val="2"/>
    </font>
    <font>
      <b/>
      <sz val="12"/>
      <name val="Arial"/>
      <family val="2"/>
    </font>
    <font>
      <b/>
      <sz val="9"/>
      <color indexed="9"/>
      <name val="Arial"/>
      <family val="2"/>
    </font>
    <font>
      <b/>
      <sz val="10"/>
      <color indexed="9"/>
      <name val="Arial"/>
      <family val="2"/>
    </font>
    <font>
      <u/>
      <sz val="7"/>
      <color indexed="12"/>
      <name val="Arial"/>
      <family val="2"/>
    </font>
    <font>
      <u/>
      <sz val="11"/>
      <name val="Arial"/>
      <family val="2"/>
    </font>
    <font>
      <b/>
      <u/>
      <sz val="11"/>
      <name val="Arial"/>
      <family val="2"/>
    </font>
    <font>
      <u/>
      <sz val="9"/>
      <name val="Arial"/>
      <family val="2"/>
    </font>
    <font>
      <b/>
      <u/>
      <sz val="11"/>
      <color indexed="56"/>
      <name val="Calibri"/>
      <family val="2"/>
    </font>
    <font>
      <b/>
      <sz val="11"/>
      <color indexed="56"/>
      <name val="Calibri"/>
      <family val="2"/>
    </font>
    <font>
      <b/>
      <sz val="10"/>
      <color indexed="8"/>
      <name val="Arial"/>
      <family val="2"/>
    </font>
    <font>
      <sz val="9"/>
      <color indexed="10"/>
      <name val="Arial"/>
      <family val="2"/>
    </font>
    <font>
      <b/>
      <sz val="8"/>
      <name val="Arial"/>
      <family val="2"/>
    </font>
    <font>
      <sz val="8"/>
      <name val="Arial"/>
      <family val="2"/>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9"/>
      <color theme="1"/>
      <name val="Arial"/>
      <family val="2"/>
    </font>
    <font>
      <sz val="12"/>
      <color theme="1"/>
      <name val="Arial"/>
      <family val="2"/>
    </font>
    <font>
      <sz val="9"/>
      <color theme="4"/>
      <name val="Arial"/>
      <family val="2"/>
    </font>
    <font>
      <b/>
      <sz val="11"/>
      <color theme="1"/>
      <name val="Calibri"/>
      <family val="2"/>
    </font>
    <font>
      <sz val="9"/>
      <color rgb="FFFF0000"/>
      <name val="Arial"/>
      <family val="2"/>
    </font>
    <font>
      <sz val="11"/>
      <name val="Calibri"/>
      <family val="2"/>
      <scheme val="minor"/>
    </font>
    <font>
      <sz val="8"/>
      <color theme="1"/>
      <name val="Calibri"/>
      <family val="2"/>
      <scheme val="minor"/>
    </font>
    <font>
      <b/>
      <sz val="8"/>
      <color theme="1"/>
      <name val="Arial"/>
      <family val="2"/>
    </font>
    <font>
      <sz val="8"/>
      <color theme="1"/>
      <name val="Arial"/>
      <family val="2"/>
    </font>
    <font>
      <b/>
      <sz val="12"/>
      <color theme="1"/>
      <name val="Arial"/>
      <family val="2"/>
    </font>
    <font>
      <b/>
      <sz val="9"/>
      <color theme="1"/>
      <name val="Arial"/>
      <family val="2"/>
    </font>
    <font>
      <sz val="10"/>
      <color theme="1"/>
      <name val="Arial"/>
      <family val="2"/>
    </font>
    <font>
      <b/>
      <sz val="10"/>
      <color theme="1"/>
      <name val="Arial"/>
      <family val="2"/>
    </font>
    <font>
      <b/>
      <sz val="11"/>
      <color theme="1"/>
      <name val="Arial"/>
      <family val="2"/>
    </font>
    <font>
      <b/>
      <sz val="9"/>
      <color theme="4"/>
      <name val="Arial"/>
      <family val="2"/>
    </font>
    <font>
      <sz val="11"/>
      <color theme="1"/>
      <name val="Arial"/>
      <family val="2"/>
    </font>
    <font>
      <sz val="10"/>
      <color rgb="FFFF0000"/>
      <name val="Arial"/>
      <family val="2"/>
    </font>
    <font>
      <b/>
      <sz val="14"/>
      <color theme="1"/>
      <name val="Arial"/>
      <family val="2"/>
    </font>
    <font>
      <b/>
      <sz val="11"/>
      <color theme="3" tint="-0.499984740745262"/>
      <name val="Calibri"/>
      <family val="2"/>
      <scheme val="minor"/>
    </font>
    <font>
      <b/>
      <sz val="9"/>
      <color rgb="FFFF0000"/>
      <name val="Arial"/>
      <family val="2"/>
    </font>
    <font>
      <sz val="9"/>
      <color rgb="FF747474"/>
      <name val="Arial"/>
      <family val="2"/>
    </font>
    <font>
      <b/>
      <sz val="9"/>
      <color rgb="FF747474"/>
      <name val="Arial"/>
      <family val="2"/>
    </font>
    <font>
      <b/>
      <sz val="9"/>
      <color theme="1"/>
      <name val="Calibri"/>
      <family val="2"/>
      <scheme val="minor"/>
    </font>
    <font>
      <sz val="9"/>
      <color theme="1"/>
      <name val="Calibri"/>
      <family val="2"/>
      <scheme val="minor"/>
    </font>
    <font>
      <sz val="9"/>
      <color rgb="FF000000"/>
      <name val="Arial"/>
      <family val="2"/>
    </font>
  </fonts>
  <fills count="1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right/>
      <top style="thin">
        <color indexed="64"/>
      </top>
      <bottom/>
      <diagonal/>
    </border>
    <border>
      <left style="thin">
        <color indexed="64"/>
      </left>
      <right style="thin">
        <color indexed="64"/>
      </right>
      <top/>
      <bottom/>
      <diagonal/>
    </border>
  </borders>
  <cellStyleXfs count="17">
    <xf numFmtId="0" fontId="0" fillId="0" borderId="0"/>
    <xf numFmtId="167" fontId="3" fillId="0" borderId="0" applyFont="0" applyFill="0" applyBorder="0" applyAlignment="0" applyProtection="0"/>
    <xf numFmtId="0" fontId="13" fillId="0" borderId="0" applyNumberFormat="0" applyFill="0" applyBorder="0" applyAlignment="0" applyProtection="0">
      <alignment vertical="top"/>
      <protection locked="0"/>
    </xf>
    <xf numFmtId="165"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7" fontId="2"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23" fillId="0" borderId="0" applyFont="0" applyFill="0" applyBorder="0" applyAlignment="0" applyProtection="0"/>
    <xf numFmtId="9" fontId="2" fillId="0" borderId="0" applyFont="0" applyFill="0" applyBorder="0" applyAlignment="0" applyProtection="0"/>
  </cellStyleXfs>
  <cellXfs count="376">
    <xf numFmtId="0" fontId="0" fillId="0" borderId="0" xfId="0"/>
    <xf numFmtId="0" fontId="0" fillId="0" borderId="0" xfId="0" applyFill="1" applyProtection="1"/>
    <xf numFmtId="0" fontId="0" fillId="0" borderId="0" xfId="0" applyFont="1" applyBorder="1" applyAlignment="1" applyProtection="1"/>
    <xf numFmtId="0" fontId="26" fillId="0" borderId="0" xfId="0" applyFont="1" applyBorder="1" applyAlignment="1" applyProtection="1">
      <alignment horizontal="center" vertical="center" wrapText="1"/>
    </xf>
    <xf numFmtId="0" fontId="0" fillId="0" borderId="0" xfId="0" applyBorder="1" applyProtection="1"/>
    <xf numFmtId="0" fontId="0" fillId="0" borderId="0" xfId="0" applyProtection="1"/>
    <xf numFmtId="0" fontId="2" fillId="0" borderId="0" xfId="14"/>
    <xf numFmtId="0" fontId="2" fillId="0" borderId="0" xfId="14" applyAlignment="1">
      <alignment vertical="center"/>
    </xf>
    <xf numFmtId="3" fontId="4" fillId="2" borderId="0" xfId="14" applyNumberFormat="1" applyFont="1" applyFill="1" applyBorder="1" applyAlignment="1">
      <alignment vertical="center"/>
    </xf>
    <xf numFmtId="0" fontId="2" fillId="0" borderId="1" xfId="11" applyBorder="1" applyAlignment="1">
      <alignment vertical="center"/>
    </xf>
    <xf numFmtId="0" fontId="2" fillId="0" borderId="1" xfId="14" applyBorder="1" applyAlignment="1">
      <alignment vertical="center"/>
    </xf>
    <xf numFmtId="0" fontId="2" fillId="0" borderId="1" xfId="14" applyBorder="1" applyAlignment="1">
      <alignment horizontal="center" vertical="center"/>
    </xf>
    <xf numFmtId="0" fontId="5" fillId="5" borderId="1" xfId="11" applyFont="1" applyFill="1" applyBorder="1" applyAlignment="1">
      <alignment horizontal="center" vertical="center"/>
    </xf>
    <xf numFmtId="0" fontId="2" fillId="0" borderId="0" xfId="11"/>
    <xf numFmtId="0" fontId="5" fillId="5" borderId="1" xfId="11" applyFont="1" applyFill="1" applyBorder="1" applyAlignment="1">
      <alignment horizontal="center" wrapText="1"/>
    </xf>
    <xf numFmtId="0" fontId="2" fillId="0" borderId="1" xfId="11" applyBorder="1" applyAlignment="1">
      <alignment wrapText="1"/>
    </xf>
    <xf numFmtId="0" fontId="5" fillId="5" borderId="1" xfId="11" applyFont="1" applyFill="1" applyBorder="1" applyAlignment="1">
      <alignment horizontal="center" vertical="center" wrapText="1"/>
    </xf>
    <xf numFmtId="0" fontId="2" fillId="0" borderId="1" xfId="11" applyBorder="1"/>
    <xf numFmtId="3" fontId="5" fillId="0" borderId="1" xfId="11" applyNumberFormat="1" applyFont="1" applyFill="1" applyBorder="1" applyAlignment="1">
      <alignment horizontal="right"/>
    </xf>
    <xf numFmtId="0" fontId="5" fillId="0" borderId="1" xfId="11" applyFont="1" applyFill="1" applyBorder="1" applyAlignment="1">
      <alignment horizontal="center"/>
    </xf>
    <xf numFmtId="0" fontId="6" fillId="0" borderId="1" xfId="11" applyFont="1" applyFill="1" applyBorder="1" applyAlignment="1">
      <alignment horizontal="center"/>
    </xf>
    <xf numFmtId="3" fontId="6" fillId="0" borderId="1" xfId="11" applyNumberFormat="1" applyFont="1" applyFill="1" applyBorder="1" applyAlignment="1"/>
    <xf numFmtId="0" fontId="4" fillId="5" borderId="1" xfId="14" applyFont="1" applyFill="1" applyBorder="1" applyAlignment="1">
      <alignment horizontal="center" vertical="center"/>
    </xf>
    <xf numFmtId="0" fontId="2" fillId="0" borderId="1" xfId="14" applyBorder="1"/>
    <xf numFmtId="0" fontId="4" fillId="5" borderId="1" xfId="14" applyFont="1" applyFill="1" applyBorder="1" applyAlignment="1">
      <alignment horizontal="center"/>
    </xf>
    <xf numFmtId="0" fontId="2" fillId="0" borderId="1" xfId="14" applyBorder="1" applyAlignment="1">
      <alignment vertical="center" wrapText="1"/>
    </xf>
    <xf numFmtId="3" fontId="2" fillId="0" borderId="1" xfId="11" applyNumberFormat="1" applyBorder="1"/>
    <xf numFmtId="0" fontId="2" fillId="0" borderId="0" xfId="14" applyBorder="1" applyAlignment="1">
      <alignment horizontal="center" vertical="center"/>
    </xf>
    <xf numFmtId="0" fontId="2" fillId="0" borderId="0" xfId="14" applyAlignment="1">
      <alignment horizontal="center" vertical="center"/>
    </xf>
    <xf numFmtId="0" fontId="4" fillId="0" borderId="0" xfId="14" applyFont="1" applyBorder="1" applyAlignment="1">
      <alignment vertical="center"/>
    </xf>
    <xf numFmtId="0" fontId="2" fillId="0" borderId="0" xfId="14" applyBorder="1" applyAlignment="1">
      <alignment vertical="center"/>
    </xf>
    <xf numFmtId="0" fontId="27" fillId="0" borderId="0" xfId="0" applyFont="1" applyFill="1" applyProtection="1"/>
    <xf numFmtId="0" fontId="27" fillId="0" borderId="0" xfId="0" applyFont="1" applyFill="1" applyAlignment="1" applyProtection="1">
      <alignment horizontal="center" vertical="center"/>
    </xf>
    <xf numFmtId="10" fontId="8" fillId="6" borderId="1" xfId="8" applyNumberFormat="1" applyFont="1" applyFill="1" applyBorder="1" applyAlignment="1" applyProtection="1">
      <alignment horizontal="center" vertical="center" wrapText="1"/>
    </xf>
    <xf numFmtId="0" fontId="28" fillId="0" borderId="0" xfId="0" applyFont="1" applyProtection="1"/>
    <xf numFmtId="0" fontId="4" fillId="7" borderId="0" xfId="11" applyFont="1" applyFill="1" applyBorder="1" applyAlignment="1">
      <alignment horizontal="center" vertical="center"/>
    </xf>
    <xf numFmtId="0" fontId="11" fillId="3" borderId="2" xfId="13" applyFont="1" applyFill="1" applyBorder="1" applyAlignment="1">
      <alignment horizontal="center" vertical="center"/>
    </xf>
    <xf numFmtId="0" fontId="11" fillId="3" borderId="3" xfId="13" applyFont="1" applyFill="1" applyBorder="1" applyAlignment="1">
      <alignment horizontal="center" vertical="center"/>
    </xf>
    <xf numFmtId="0" fontId="11" fillId="3" borderId="4" xfId="13" applyFont="1" applyFill="1" applyBorder="1" applyAlignment="1">
      <alignment horizontal="center" vertical="center"/>
    </xf>
    <xf numFmtId="0" fontId="11" fillId="3" borderId="5" xfId="13" applyFont="1" applyFill="1" applyBorder="1" applyAlignment="1">
      <alignment horizontal="center" vertical="center" wrapText="1"/>
    </xf>
    <xf numFmtId="0" fontId="11" fillId="3" borderId="6" xfId="13" applyFont="1" applyFill="1" applyBorder="1" applyAlignment="1">
      <alignment horizontal="center" vertical="center" wrapText="1"/>
    </xf>
    <xf numFmtId="0" fontId="11" fillId="3" borderId="7" xfId="13" applyFont="1" applyFill="1" applyBorder="1" applyAlignment="1">
      <alignment horizontal="center" vertical="center" wrapText="1"/>
    </xf>
    <xf numFmtId="0" fontId="5" fillId="4" borderId="8" xfId="13" applyFont="1" applyFill="1" applyBorder="1"/>
    <xf numFmtId="0" fontId="6" fillId="4" borderId="9" xfId="13" applyFont="1" applyFill="1" applyBorder="1" applyAlignment="1">
      <alignment horizontal="center"/>
    </xf>
    <xf numFmtId="0" fontId="6" fillId="4" borderId="0" xfId="13" applyFont="1" applyFill="1" applyBorder="1" applyAlignment="1">
      <alignment horizontal="center"/>
    </xf>
    <xf numFmtId="0" fontId="6" fillId="4" borderId="10" xfId="13" applyFont="1" applyFill="1" applyBorder="1" applyAlignment="1">
      <alignment horizontal="center"/>
    </xf>
    <xf numFmtId="0" fontId="6" fillId="0" borderId="11" xfId="13" applyFont="1" applyFill="1" applyBorder="1" applyAlignment="1">
      <alignment horizontal="center"/>
    </xf>
    <xf numFmtId="3" fontId="6" fillId="0" borderId="5" xfId="13" applyNumberFormat="1" applyFont="1" applyFill="1" applyBorder="1" applyAlignment="1"/>
    <xf numFmtId="3" fontId="6" fillId="0" borderId="6" xfId="13" applyNumberFormat="1" applyFont="1" applyFill="1" applyBorder="1" applyAlignment="1"/>
    <xf numFmtId="3" fontId="6" fillId="0" borderId="7" xfId="13" applyNumberFormat="1" applyFont="1" applyFill="1" applyBorder="1" applyAlignment="1"/>
    <xf numFmtId="0" fontId="6" fillId="0" borderId="12" xfId="13" applyFont="1" applyFill="1" applyBorder="1" applyAlignment="1">
      <alignment horizontal="center"/>
    </xf>
    <xf numFmtId="3" fontId="6" fillId="0" borderId="13" xfId="13" applyNumberFormat="1" applyFont="1" applyFill="1" applyBorder="1" applyAlignment="1"/>
    <xf numFmtId="3" fontId="6" fillId="0" borderId="14" xfId="13" applyNumberFormat="1" applyFont="1" applyFill="1" applyBorder="1" applyAlignment="1"/>
    <xf numFmtId="3" fontId="6" fillId="0" borderId="15" xfId="13" applyNumberFormat="1" applyFont="1" applyFill="1" applyBorder="1" applyAlignment="1"/>
    <xf numFmtId="0" fontId="2" fillId="0" borderId="0" xfId="14" applyFont="1"/>
    <xf numFmtId="0" fontId="2" fillId="0" borderId="1" xfId="14" applyFont="1" applyBorder="1" applyAlignment="1">
      <alignment vertical="center"/>
    </xf>
    <xf numFmtId="0" fontId="2" fillId="0" borderId="0" xfId="14" applyFont="1" applyAlignment="1">
      <alignment vertical="center"/>
    </xf>
    <xf numFmtId="0" fontId="2" fillId="0" borderId="0" xfId="14" applyFont="1" applyBorder="1" applyAlignment="1">
      <alignment horizontal="center" vertical="center"/>
    </xf>
    <xf numFmtId="0" fontId="2" fillId="0" borderId="1" xfId="11" applyFont="1" applyFill="1" applyBorder="1" applyAlignment="1">
      <alignment horizontal="center"/>
    </xf>
    <xf numFmtId="3" fontId="2" fillId="0" borderId="1" xfId="11" applyNumberFormat="1" applyFont="1" applyFill="1" applyBorder="1" applyAlignment="1"/>
    <xf numFmtId="0" fontId="2" fillId="0" borderId="0" xfId="11" applyFont="1"/>
    <xf numFmtId="0" fontId="12" fillId="3" borderId="2" xfId="13" applyFont="1" applyFill="1" applyBorder="1" applyAlignment="1">
      <alignment horizontal="centerContinuous" vertical="center"/>
    </xf>
    <xf numFmtId="0" fontId="12" fillId="3" borderId="3" xfId="13" applyFont="1" applyFill="1" applyBorder="1" applyAlignment="1">
      <alignment horizontal="centerContinuous" vertical="center"/>
    </xf>
    <xf numFmtId="0" fontId="12" fillId="3" borderId="4" xfId="13" applyFont="1" applyFill="1" applyBorder="1" applyAlignment="1">
      <alignment horizontal="centerContinuous" vertical="center"/>
    </xf>
    <xf numFmtId="0" fontId="2" fillId="0" borderId="0" xfId="14" applyFont="1" applyAlignment="1">
      <alignment horizontal="center" vertical="center"/>
    </xf>
    <xf numFmtId="0" fontId="12" fillId="3" borderId="5" xfId="13" applyFont="1" applyFill="1" applyBorder="1" applyAlignment="1">
      <alignment horizontal="center" vertical="center" wrapText="1"/>
    </xf>
    <xf numFmtId="0" fontId="12" fillId="3" borderId="6" xfId="13" applyFont="1" applyFill="1" applyBorder="1" applyAlignment="1">
      <alignment horizontal="center" vertical="center" wrapText="1"/>
    </xf>
    <xf numFmtId="0" fontId="12" fillId="3" borderId="7" xfId="13" applyFont="1" applyFill="1" applyBorder="1" applyAlignment="1">
      <alignment horizontal="center" vertical="center" wrapText="1"/>
    </xf>
    <xf numFmtId="0" fontId="4" fillId="4" borderId="8" xfId="13" applyFont="1" applyFill="1" applyBorder="1"/>
    <xf numFmtId="0" fontId="2" fillId="4" borderId="9" xfId="13" applyFont="1" applyFill="1" applyBorder="1" applyAlignment="1">
      <alignment horizontal="center"/>
    </xf>
    <xf numFmtId="0" fontId="2" fillId="4" borderId="0" xfId="13" applyFont="1" applyFill="1" applyBorder="1" applyAlignment="1">
      <alignment horizontal="center"/>
    </xf>
    <xf numFmtId="0" fontId="2" fillId="4" borderId="10" xfId="13" applyFont="1" applyFill="1" applyBorder="1" applyAlignment="1">
      <alignment horizontal="center"/>
    </xf>
    <xf numFmtId="0" fontId="4" fillId="0" borderId="11" xfId="13" applyFont="1" applyFill="1" applyBorder="1" applyAlignment="1">
      <alignment horizontal="center"/>
    </xf>
    <xf numFmtId="3" fontId="4" fillId="0" borderId="5" xfId="13" applyNumberFormat="1" applyFont="1" applyFill="1" applyBorder="1" applyAlignment="1">
      <alignment horizontal="right"/>
    </xf>
    <xf numFmtId="3" fontId="4" fillId="0" borderId="6" xfId="13" applyNumberFormat="1" applyFont="1" applyFill="1" applyBorder="1" applyAlignment="1">
      <alignment horizontal="right"/>
    </xf>
    <xf numFmtId="3" fontId="4" fillId="0" borderId="7" xfId="13" applyNumberFormat="1" applyFont="1" applyFill="1" applyBorder="1" applyAlignment="1">
      <alignment horizontal="right"/>
    </xf>
    <xf numFmtId="0" fontId="2" fillId="0" borderId="11" xfId="13" applyFont="1" applyFill="1" applyBorder="1" applyAlignment="1">
      <alignment horizontal="center"/>
    </xf>
    <xf numFmtId="3" fontId="2" fillId="0" borderId="5" xfId="13" applyNumberFormat="1" applyFont="1" applyFill="1" applyBorder="1" applyAlignment="1"/>
    <xf numFmtId="3" fontId="2" fillId="0" borderId="6" xfId="13" applyNumberFormat="1" applyFont="1" applyFill="1" applyBorder="1" applyAlignment="1"/>
    <xf numFmtId="3" fontId="2" fillId="0" borderId="7" xfId="13" applyNumberFormat="1" applyFont="1" applyFill="1" applyBorder="1" applyAlignment="1"/>
    <xf numFmtId="0" fontId="4" fillId="0" borderId="0" xfId="12" applyFont="1" applyFill="1" applyBorder="1" applyAlignment="1" applyProtection="1">
      <alignment horizontal="center" vertical="center"/>
    </xf>
    <xf numFmtId="168" fontId="9" fillId="8" borderId="1" xfId="0" applyNumberFormat="1" applyFont="1" applyFill="1" applyBorder="1" applyAlignment="1" applyProtection="1">
      <alignment horizontal="justify" vertical="center" wrapText="1"/>
    </xf>
    <xf numFmtId="0" fontId="6" fillId="2" borderId="1" xfId="12" applyFont="1" applyFill="1" applyBorder="1" applyAlignment="1" applyProtection="1">
      <alignment vertical="center" wrapText="1"/>
      <protection locked="0"/>
    </xf>
    <xf numFmtId="0" fontId="25"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0" fontId="29" fillId="7" borderId="1" xfId="16" applyNumberFormat="1" applyFont="1" applyFill="1" applyBorder="1" applyAlignment="1" applyProtection="1">
      <alignment horizontal="center" vertical="center" wrapText="1"/>
      <protection locked="0"/>
    </xf>
    <xf numFmtId="0" fontId="0" fillId="0" borderId="1" xfId="0" applyBorder="1" applyAlignment="1">
      <alignment vertical="center" wrapText="1"/>
    </xf>
    <xf numFmtId="17" fontId="0" fillId="0" borderId="1" xfId="0" applyNumberFormat="1" applyBorder="1" applyAlignment="1">
      <alignment horizontal="center" vertical="center" wrapText="1"/>
    </xf>
    <xf numFmtId="0" fontId="25" fillId="9" borderId="1" xfId="0" applyFont="1" applyFill="1" applyBorder="1" applyAlignment="1">
      <alignment horizontal="center" vertical="center" wrapText="1"/>
    </xf>
    <xf numFmtId="9" fontId="30" fillId="10" borderId="1" xfId="15" applyFont="1" applyFill="1" applyBorder="1" applyAlignment="1">
      <alignment horizontal="center" vertical="center" wrapText="1"/>
    </xf>
    <xf numFmtId="0" fontId="4" fillId="5" borderId="1" xfId="11" applyFont="1" applyFill="1" applyBorder="1" applyAlignment="1">
      <alignment horizontal="center" vertical="center"/>
    </xf>
    <xf numFmtId="0" fontId="4" fillId="5" borderId="1" xfId="11" applyFont="1" applyFill="1" applyBorder="1" applyAlignment="1">
      <alignment horizontal="center" vertical="center"/>
    </xf>
    <xf numFmtId="0" fontId="5" fillId="7" borderId="1" xfId="13" applyFont="1" applyFill="1" applyBorder="1" applyAlignment="1">
      <alignment horizontal="center"/>
    </xf>
    <xf numFmtId="3" fontId="5" fillId="7" borderId="1" xfId="8" applyNumberFormat="1" applyFont="1" applyFill="1" applyBorder="1" applyAlignment="1">
      <alignment horizontal="right"/>
    </xf>
    <xf numFmtId="0" fontId="6" fillId="7" borderId="1" xfId="13" applyFont="1" applyFill="1" applyBorder="1" applyAlignment="1">
      <alignment horizontal="center"/>
    </xf>
    <xf numFmtId="3" fontId="6" fillId="7" borderId="1" xfId="8" applyNumberFormat="1" applyFont="1" applyFill="1" applyBorder="1" applyAlignment="1"/>
    <xf numFmtId="0" fontId="6" fillId="0" borderId="1" xfId="11" applyFont="1" applyFill="1" applyBorder="1" applyAlignment="1">
      <alignment wrapText="1"/>
    </xf>
    <xf numFmtId="0" fontId="2" fillId="0" borderId="1" xfId="11" applyFont="1" applyBorder="1" applyAlignment="1">
      <alignment vertical="center" wrapText="1"/>
    </xf>
    <xf numFmtId="0" fontId="23" fillId="0" borderId="1" xfId="11" applyFont="1" applyBorder="1" applyAlignment="1">
      <alignment wrapText="1"/>
    </xf>
    <xf numFmtId="0" fontId="23" fillId="0" borderId="1" xfId="11" applyFont="1" applyBorder="1" applyAlignment="1">
      <alignment horizontal="justify" wrapText="1"/>
    </xf>
    <xf numFmtId="0" fontId="25" fillId="10" borderId="16" xfId="0" applyFont="1" applyFill="1" applyBorder="1" applyAlignment="1">
      <alignment horizontal="center" vertical="center" wrapText="1"/>
    </xf>
    <xf numFmtId="10" fontId="30" fillId="10" borderId="1" xfId="15" applyNumberFormat="1" applyFont="1" applyFill="1" applyBorder="1" applyAlignment="1">
      <alignment horizontal="center" vertical="center" wrapText="1"/>
    </xf>
    <xf numFmtId="10" fontId="25" fillId="9" borderId="1" xfId="15" applyNumberFormat="1" applyFont="1" applyFill="1" applyBorder="1" applyAlignment="1">
      <alignment horizontal="center" vertical="center" wrapText="1"/>
    </xf>
    <xf numFmtId="0" fontId="25" fillId="9" borderId="1" xfId="0" applyFont="1" applyFill="1" applyBorder="1" applyAlignment="1">
      <alignment vertical="center" wrapText="1"/>
    </xf>
    <xf numFmtId="10" fontId="0" fillId="0" borderId="0" xfId="0" applyNumberFormat="1"/>
    <xf numFmtId="14" fontId="31" fillId="0" borderId="1" xfId="12" applyNumberFormat="1" applyFont="1" applyFill="1" applyBorder="1" applyAlignment="1" applyProtection="1">
      <alignment vertical="center" wrapText="1"/>
      <protection locked="0"/>
    </xf>
    <xf numFmtId="0" fontId="0"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0" fillId="0" borderId="0" xfId="0" applyAlignment="1">
      <alignment vertical="center"/>
    </xf>
    <xf numFmtId="0" fontId="33" fillId="7" borderId="0" xfId="0" applyFont="1" applyFill="1" applyBorder="1" applyProtection="1"/>
    <xf numFmtId="0" fontId="33" fillId="0" borderId="0" xfId="0" applyFont="1" applyProtection="1"/>
    <xf numFmtId="0" fontId="34" fillId="0" borderId="0" xfId="0" applyFont="1" applyProtection="1"/>
    <xf numFmtId="0" fontId="21" fillId="6" borderId="1" xfId="0" applyFont="1" applyFill="1" applyBorder="1" applyAlignment="1" applyProtection="1">
      <alignment horizontal="center" vertical="center" wrapText="1"/>
    </xf>
    <xf numFmtId="0" fontId="35" fillId="0" borderId="0" xfId="0" applyFont="1" applyProtection="1"/>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xf>
    <xf numFmtId="0" fontId="35" fillId="0" borderId="0" xfId="0" applyFont="1" applyAlignment="1" applyProtection="1">
      <alignment horizontal="right" vertical="center"/>
    </xf>
    <xf numFmtId="9" fontId="35" fillId="0" borderId="1" xfId="0" applyNumberFormat="1" applyFont="1" applyBorder="1" applyAlignment="1" applyProtection="1">
      <alignment horizontal="center" vertical="center" wrapText="1"/>
    </xf>
    <xf numFmtId="0" fontId="22" fillId="8" borderId="1" xfId="0" applyFont="1" applyFill="1" applyBorder="1" applyAlignment="1" applyProtection="1">
      <alignment horizontal="center" vertical="center" wrapText="1"/>
    </xf>
    <xf numFmtId="17" fontId="0" fillId="0" borderId="1" xfId="0" applyNumberFormat="1" applyBorder="1" applyAlignment="1">
      <alignment vertical="center" wrapText="1"/>
    </xf>
    <xf numFmtId="0" fontId="0" fillId="0" borderId="16" xfId="0" applyBorder="1" applyAlignment="1">
      <alignment vertical="center" wrapText="1"/>
    </xf>
    <xf numFmtId="0" fontId="0" fillId="0" borderId="1" xfId="0" applyFont="1" applyFill="1" applyBorder="1" applyAlignment="1">
      <alignment vertical="center" wrapText="1"/>
    </xf>
    <xf numFmtId="0" fontId="8" fillId="6" borderId="1" xfId="8" applyFont="1" applyFill="1" applyBorder="1" applyAlignment="1" applyProtection="1">
      <alignment horizontal="center" vertical="center" wrapText="1"/>
    </xf>
    <xf numFmtId="10" fontId="23" fillId="0" borderId="1" xfId="15" applyNumberFormat="1" applyFont="1" applyFill="1" applyBorder="1" applyAlignment="1">
      <alignment horizontal="center" vertical="center"/>
    </xf>
    <xf numFmtId="10" fontId="28" fillId="0" borderId="1" xfId="15" applyNumberFormat="1" applyFont="1" applyBorder="1" applyAlignment="1" applyProtection="1">
      <alignment horizontal="center" vertical="center" wrapText="1"/>
      <protection locked="0"/>
    </xf>
    <xf numFmtId="10" fontId="36" fillId="0" borderId="1" xfId="0" applyNumberFormat="1" applyFont="1" applyBorder="1" applyAlignment="1" applyProtection="1">
      <alignment horizontal="center" vertical="center"/>
      <protection locked="0"/>
    </xf>
    <xf numFmtId="0" fontId="37" fillId="0" borderId="1" xfId="0" applyFont="1" applyBorder="1" applyAlignment="1" applyProtection="1">
      <alignment vertical="center" wrapText="1"/>
    </xf>
    <xf numFmtId="168" fontId="10" fillId="8" borderId="1" xfId="0" applyNumberFormat="1" applyFont="1" applyFill="1" applyBorder="1" applyAlignment="1" applyProtection="1">
      <alignment horizontal="justify" vertical="center" wrapText="1"/>
    </xf>
    <xf numFmtId="3" fontId="28" fillId="0" borderId="1" xfId="3" applyNumberFormat="1" applyFont="1" applyBorder="1" applyAlignment="1" applyProtection="1">
      <alignment horizontal="center" vertical="center" wrapText="1"/>
      <protection locked="0"/>
    </xf>
    <xf numFmtId="3" fontId="36" fillId="0" borderId="1" xfId="0" applyNumberFormat="1" applyFont="1" applyBorder="1" applyAlignment="1" applyProtection="1">
      <alignment horizontal="center" vertical="center"/>
      <protection locked="0"/>
    </xf>
    <xf numFmtId="0" fontId="0" fillId="7" borderId="0" xfId="0" applyFill="1" applyAlignment="1">
      <alignment vertical="center"/>
    </xf>
    <xf numFmtId="0" fontId="38" fillId="7" borderId="0" xfId="0" applyFont="1" applyFill="1" applyBorder="1" applyAlignment="1" applyProtection="1">
      <alignment horizontal="center"/>
      <protection locked="0"/>
    </xf>
    <xf numFmtId="0" fontId="39" fillId="7" borderId="0" xfId="0" applyFont="1" applyFill="1" applyBorder="1" applyAlignment="1" applyProtection="1">
      <alignment horizontal="center" vertical="center" wrapText="1"/>
      <protection locked="0"/>
    </xf>
    <xf numFmtId="0" fontId="25" fillId="7" borderId="0" xfId="0" applyFont="1" applyFill="1" applyBorder="1" applyAlignment="1">
      <alignment horizontal="center"/>
    </xf>
    <xf numFmtId="0" fontId="0" fillId="7" borderId="0" xfId="0" applyFill="1"/>
    <xf numFmtId="0" fontId="0" fillId="7" borderId="0" xfId="0" applyFill="1" applyAlignment="1">
      <alignment horizontal="center"/>
    </xf>
    <xf numFmtId="0" fontId="37" fillId="7" borderId="1" xfId="0" applyFont="1" applyFill="1" applyBorder="1" applyAlignment="1" applyProtection="1">
      <alignment horizontal="justify" vertical="center" wrapText="1"/>
    </xf>
    <xf numFmtId="0" fontId="37" fillId="7" borderId="1" xfId="0" applyFont="1" applyFill="1" applyBorder="1" applyAlignment="1" applyProtection="1">
      <alignment vertical="center" wrapText="1"/>
    </xf>
    <xf numFmtId="0" fontId="30" fillId="10" borderId="1" xfId="4" applyNumberFormat="1" applyFont="1" applyFill="1" applyBorder="1" applyAlignment="1">
      <alignment horizontal="center" vertical="center" wrapText="1"/>
    </xf>
    <xf numFmtId="9" fontId="30" fillId="10" borderId="1" xfId="15" applyFont="1" applyFill="1" applyBorder="1" applyAlignment="1">
      <alignment vertical="center" wrapText="1"/>
    </xf>
    <xf numFmtId="17" fontId="32" fillId="0" borderId="1"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wrapText="1"/>
    </xf>
    <xf numFmtId="0" fontId="27" fillId="0" borderId="0" xfId="0" applyFont="1" applyProtection="1"/>
    <xf numFmtId="0" fontId="38" fillId="0" borderId="0" xfId="0" applyFont="1" applyProtection="1"/>
    <xf numFmtId="0" fontId="39" fillId="0" borderId="0" xfId="12" applyFont="1" applyFill="1" applyBorder="1" applyAlignment="1" applyProtection="1">
      <alignment horizontal="center" vertical="center"/>
    </xf>
    <xf numFmtId="0" fontId="40" fillId="0" borderId="0" xfId="12" applyFont="1" applyFill="1" applyBorder="1" applyAlignment="1" applyProtection="1">
      <alignment horizontal="center" vertical="center"/>
    </xf>
    <xf numFmtId="0" fontId="7" fillId="0" borderId="0" xfId="12" applyFont="1" applyFill="1" applyBorder="1" applyAlignment="1" applyProtection="1">
      <alignment horizontal="center" vertical="top" wrapText="1"/>
    </xf>
    <xf numFmtId="0" fontId="5" fillId="9" borderId="1" xfId="12" applyFont="1" applyFill="1" applyBorder="1" applyAlignment="1" applyProtection="1">
      <alignment vertical="center" wrapText="1"/>
    </xf>
    <xf numFmtId="0" fontId="7" fillId="0" borderId="0" xfId="12" applyFont="1" applyFill="1" applyBorder="1" applyAlignment="1" applyProtection="1">
      <alignment horizontal="center" vertical="center"/>
    </xf>
    <xf numFmtId="1" fontId="8" fillId="0" borderId="0" xfId="6" applyNumberFormat="1" applyFont="1" applyFill="1" applyBorder="1" applyAlignment="1" applyProtection="1">
      <alignment horizontal="center" vertical="center" wrapText="1"/>
    </xf>
    <xf numFmtId="0" fontId="8" fillId="0" borderId="0" xfId="16" applyNumberFormat="1" applyFont="1" applyFill="1" applyBorder="1" applyAlignment="1" applyProtection="1">
      <alignment horizontal="center" vertical="center" wrapText="1"/>
    </xf>
    <xf numFmtId="0" fontId="7" fillId="0" borderId="0" xfId="12" applyFont="1" applyFill="1" applyBorder="1" applyAlignment="1" applyProtection="1">
      <alignment horizontal="left" vertical="center" wrapText="1"/>
    </xf>
    <xf numFmtId="0" fontId="7" fillId="0" borderId="0" xfId="12" applyFont="1" applyFill="1" applyBorder="1" applyAlignment="1" applyProtection="1">
      <alignment horizontal="center" vertical="center" wrapText="1"/>
    </xf>
    <xf numFmtId="0" fontId="8" fillId="0" borderId="0" xfId="12" applyFont="1" applyFill="1" applyBorder="1" applyAlignment="1" applyProtection="1">
      <alignment horizontal="center" vertical="center" wrapText="1"/>
    </xf>
    <xf numFmtId="0" fontId="14" fillId="0" borderId="0" xfId="12" applyFont="1" applyFill="1" applyBorder="1" applyAlignment="1" applyProtection="1">
      <alignment horizontal="center" vertical="center"/>
    </xf>
    <xf numFmtId="9" fontId="8" fillId="0" borderId="0" xfId="16" applyFont="1" applyFill="1" applyBorder="1" applyAlignment="1" applyProtection="1">
      <alignment horizontal="center" vertical="center"/>
    </xf>
    <xf numFmtId="168" fontId="7" fillId="0" borderId="0" xfId="16" applyNumberFormat="1" applyFont="1" applyFill="1" applyBorder="1" applyAlignment="1" applyProtection="1">
      <alignment horizontal="center" vertical="center" wrapText="1"/>
    </xf>
    <xf numFmtId="168" fontId="7" fillId="0" borderId="0" xfId="16" applyNumberFormat="1" applyFont="1" applyFill="1" applyBorder="1" applyAlignment="1" applyProtection="1">
      <alignment horizontal="center" vertical="top" wrapText="1"/>
    </xf>
    <xf numFmtId="9" fontId="7" fillId="0" borderId="0" xfId="16" applyFont="1" applyFill="1" applyBorder="1" applyAlignment="1" applyProtection="1">
      <alignment horizontal="center" vertical="center" wrapText="1"/>
    </xf>
    <xf numFmtId="9" fontId="7" fillId="0" borderId="0" xfId="16" applyFont="1" applyFill="1" applyBorder="1" applyAlignment="1" applyProtection="1">
      <alignment horizontal="center" vertical="top" wrapText="1"/>
    </xf>
    <xf numFmtId="0" fontId="5" fillId="9" borderId="1" xfId="12" applyFont="1" applyFill="1" applyBorder="1" applyAlignment="1" applyProtection="1">
      <alignment vertical="top" wrapText="1"/>
    </xf>
    <xf numFmtId="0" fontId="5" fillId="9" borderId="1" xfId="0" applyFont="1" applyFill="1" applyBorder="1" applyAlignment="1" applyProtection="1">
      <alignment horizontal="center" vertical="center" wrapText="1"/>
    </xf>
    <xf numFmtId="10" fontId="6" fillId="2" borderId="1" xfId="16" applyNumberFormat="1" applyFont="1" applyFill="1" applyBorder="1" applyAlignment="1" applyProtection="1">
      <alignment horizontal="center" vertical="center"/>
    </xf>
    <xf numFmtId="10" fontId="6" fillId="7" borderId="1" xfId="16" applyNumberFormat="1" applyFont="1" applyFill="1" applyBorder="1" applyAlignment="1" applyProtection="1">
      <alignment horizontal="center" vertical="center" wrapText="1"/>
    </xf>
    <xf numFmtId="9" fontId="41" fillId="0" borderId="1" xfId="15" applyFont="1" applyBorder="1" applyAlignment="1" applyProtection="1">
      <alignment horizontal="center" vertical="center" wrapText="1"/>
    </xf>
    <xf numFmtId="9" fontId="29" fillId="0" borderId="1" xfId="15" applyFont="1" applyBorder="1" applyAlignment="1" applyProtection="1">
      <alignment horizontal="center" vertical="center" wrapText="1"/>
    </xf>
    <xf numFmtId="9" fontId="27" fillId="0" borderId="1" xfId="15" applyFont="1" applyBorder="1" applyAlignment="1" applyProtection="1">
      <alignment horizontal="center" vertical="center" wrapText="1"/>
    </xf>
    <xf numFmtId="9" fontId="42" fillId="0" borderId="0" xfId="15" applyFont="1" applyFill="1" applyBorder="1" applyAlignment="1" applyProtection="1">
      <alignment horizontal="center" vertical="center" wrapText="1"/>
    </xf>
    <xf numFmtId="0" fontId="43" fillId="0" borderId="0" xfId="12"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4" fillId="0" borderId="0" xfId="12" applyFont="1" applyFill="1" applyBorder="1" applyAlignment="1" applyProtection="1">
      <alignment horizontal="center" vertical="center" wrapText="1"/>
    </xf>
    <xf numFmtId="0" fontId="2" fillId="0" borderId="0" xfId="12" applyFont="1" applyFill="1" applyBorder="1" applyAlignment="1" applyProtection="1">
      <alignment horizontal="center" vertical="center"/>
    </xf>
    <xf numFmtId="0" fontId="2" fillId="0" borderId="0" xfId="12" applyFont="1" applyFill="1" applyBorder="1" applyAlignment="1" applyProtection="1">
      <alignment vertical="center" wrapText="1"/>
    </xf>
    <xf numFmtId="0" fontId="39" fillId="0" borderId="0" xfId="0" applyFont="1" applyAlignment="1" applyProtection="1">
      <alignment horizontal="center"/>
    </xf>
    <xf numFmtId="0" fontId="39" fillId="0" borderId="0" xfId="0" applyFont="1" applyProtection="1"/>
    <xf numFmtId="0" fontId="38" fillId="0" borderId="0" xfId="0" applyFont="1" applyFill="1" applyProtection="1"/>
    <xf numFmtId="10" fontId="29" fillId="2" borderId="1" xfId="16" applyNumberFormat="1" applyFont="1" applyFill="1" applyBorder="1" applyAlignment="1" applyProtection="1">
      <alignment horizontal="center" vertical="center"/>
      <protection locked="0"/>
    </xf>
    <xf numFmtId="0" fontId="27" fillId="0" borderId="0" xfId="0" applyFont="1" applyAlignment="1" applyProtection="1">
      <alignment vertical="center"/>
    </xf>
    <xf numFmtId="0" fontId="38" fillId="0" borderId="0" xfId="0" applyFont="1" applyAlignment="1" applyProtection="1">
      <alignment vertical="center"/>
    </xf>
    <xf numFmtId="10" fontId="41" fillId="0" borderId="1" xfId="15" applyNumberFormat="1" applyFont="1" applyBorder="1" applyAlignment="1" applyProtection="1">
      <alignment horizontal="center" vertical="center" wrapText="1"/>
    </xf>
    <xf numFmtId="10" fontId="29" fillId="0" borderId="1" xfId="15" applyNumberFormat="1" applyFont="1" applyBorder="1" applyAlignment="1" applyProtection="1">
      <alignment horizontal="center" vertical="center" wrapText="1"/>
    </xf>
    <xf numFmtId="10" fontId="27" fillId="0" borderId="1" xfId="15" applyNumberFormat="1" applyFont="1" applyBorder="1" applyAlignment="1" applyProtection="1">
      <alignment horizontal="center" vertical="center" wrapText="1"/>
    </xf>
    <xf numFmtId="0" fontId="0" fillId="0" borderId="1" xfId="0" applyBorder="1" applyAlignment="1">
      <alignment horizontal="center" vertical="center" wrapText="1"/>
    </xf>
    <xf numFmtId="10" fontId="23" fillId="0" borderId="1" xfId="15" applyNumberFormat="1" applyFont="1" applyBorder="1" applyAlignment="1">
      <alignment horizontal="center" vertical="center"/>
    </xf>
    <xf numFmtId="0" fontId="21" fillId="6" borderId="23" xfId="0" applyFont="1" applyFill="1" applyBorder="1" applyAlignment="1" applyProtection="1">
      <alignment horizontal="center" vertical="center" wrapText="1"/>
    </xf>
    <xf numFmtId="0" fontId="5" fillId="9" borderId="1" xfId="12" applyFont="1" applyFill="1" applyBorder="1" applyAlignment="1" applyProtection="1">
      <alignment horizontal="justify" vertical="center" wrapText="1"/>
    </xf>
    <xf numFmtId="0" fontId="5" fillId="9" borderId="1" xfId="12" applyFont="1" applyFill="1" applyBorder="1" applyAlignment="1" applyProtection="1">
      <alignment horizontal="left" vertical="center" wrapText="1"/>
    </xf>
    <xf numFmtId="0" fontId="5" fillId="9" borderId="1" xfId="12" applyFont="1" applyFill="1" applyBorder="1" applyAlignment="1" applyProtection="1">
      <alignment horizontal="center" vertical="center" wrapText="1"/>
    </xf>
    <xf numFmtId="0" fontId="6" fillId="7" borderId="1" xfId="12" applyFont="1" applyFill="1" applyBorder="1" applyAlignment="1" applyProtection="1">
      <alignment horizontal="center" vertical="center"/>
    </xf>
    <xf numFmtId="0" fontId="5" fillId="9" borderId="1" xfId="12" applyFont="1" applyFill="1" applyBorder="1" applyAlignment="1" applyProtection="1">
      <alignment horizontal="center" vertical="center"/>
    </xf>
    <xf numFmtId="0" fontId="5" fillId="9" borderId="1" xfId="12" applyFont="1" applyFill="1" applyBorder="1" applyAlignment="1" applyProtection="1">
      <alignment horizontal="center" vertical="center"/>
    </xf>
    <xf numFmtId="0" fontId="4" fillId="5" borderId="1" xfId="11" applyFont="1" applyFill="1" applyBorder="1" applyAlignment="1">
      <alignment horizontal="center" vertical="center"/>
    </xf>
    <xf numFmtId="0" fontId="0" fillId="0" borderId="1" xfId="0" applyBorder="1"/>
    <xf numFmtId="1" fontId="29" fillId="0" borderId="1" xfId="15" applyNumberFormat="1" applyFont="1" applyFill="1" applyBorder="1" applyAlignment="1" applyProtection="1">
      <alignment horizontal="center" vertical="center" wrapText="1"/>
      <protection locked="0"/>
    </xf>
    <xf numFmtId="1" fontId="6" fillId="2" borderId="1" xfId="15" applyNumberFormat="1" applyFont="1" applyFill="1" applyBorder="1" applyAlignment="1" applyProtection="1">
      <alignment horizontal="center" vertical="center"/>
    </xf>
    <xf numFmtId="0" fontId="0" fillId="0" borderId="0" xfId="0" applyFill="1"/>
    <xf numFmtId="0" fontId="0" fillId="0" borderId="0" xfId="0" applyBorder="1"/>
    <xf numFmtId="0" fontId="47" fillId="0" borderId="0" xfId="0" applyFont="1" applyAlignment="1">
      <alignment horizontal="center" vertical="center"/>
    </xf>
    <xf numFmtId="0" fontId="47" fillId="0" borderId="0" xfId="0" applyFont="1" applyAlignment="1">
      <alignment horizontal="left" vertical="center" wrapText="1" indent="1"/>
    </xf>
    <xf numFmtId="0" fontId="47" fillId="0" borderId="0" xfId="0" applyFont="1" applyFill="1" applyAlignment="1">
      <alignment horizontal="left" vertical="center" indent="1"/>
    </xf>
    <xf numFmtId="0" fontId="47" fillId="7" borderId="0" xfId="0" applyFont="1" applyFill="1" applyAlignment="1">
      <alignment horizontal="left" vertical="center" indent="1"/>
    </xf>
    <xf numFmtId="0" fontId="47" fillId="7" borderId="1" xfId="0" applyFont="1" applyFill="1" applyBorder="1" applyAlignment="1">
      <alignment horizontal="center" vertical="center"/>
    </xf>
    <xf numFmtId="0" fontId="47" fillId="7" borderId="1" xfId="0" applyFont="1" applyFill="1" applyBorder="1" applyAlignment="1">
      <alignment horizontal="left" vertical="center" wrapText="1" indent="1"/>
    </xf>
    <xf numFmtId="0" fontId="41" fillId="7" borderId="1" xfId="0" applyFont="1" applyFill="1" applyBorder="1" applyAlignment="1">
      <alignment horizontal="center" vertical="center"/>
    </xf>
    <xf numFmtId="0" fontId="41" fillId="7" borderId="1" xfId="0" applyFont="1" applyFill="1" applyBorder="1" applyAlignment="1">
      <alignment horizontal="left" vertical="center" wrapText="1" indent="1"/>
    </xf>
    <xf numFmtId="0" fontId="47" fillId="0" borderId="1" xfId="0" applyFont="1" applyFill="1" applyBorder="1" applyAlignment="1">
      <alignment horizontal="left" vertical="center" wrapText="1" indent="1"/>
    </xf>
    <xf numFmtId="0" fontId="0" fillId="7" borderId="0" xfId="0" applyFill="1" applyBorder="1"/>
    <xf numFmtId="0" fontId="47" fillId="7" borderId="0" xfId="0" applyFont="1" applyFill="1" applyAlignment="1">
      <alignment horizontal="center" vertical="center"/>
    </xf>
    <xf numFmtId="0" fontId="47" fillId="7" borderId="0" xfId="0" applyFont="1" applyFill="1" applyAlignment="1">
      <alignment horizontal="left" vertical="center" wrapText="1" indent="1"/>
    </xf>
    <xf numFmtId="0" fontId="0" fillId="0" borderId="23" xfId="0" applyBorder="1"/>
    <xf numFmtId="0" fontId="49" fillId="5" borderId="1" xfId="0" applyFont="1" applyFill="1" applyBorder="1" applyAlignment="1">
      <alignment horizontal="center" vertical="center"/>
    </xf>
    <xf numFmtId="0" fontId="50" fillId="0" borderId="1" xfId="0" applyFont="1" applyBorder="1" applyAlignment="1">
      <alignment horizontal="justify" vertical="center"/>
    </xf>
    <xf numFmtId="0" fontId="51" fillId="0" borderId="1" xfId="0" applyFont="1" applyBorder="1" applyAlignment="1">
      <alignment horizontal="justify" vertical="center"/>
    </xf>
    <xf numFmtId="0" fontId="0" fillId="0" borderId="1" xfId="0" applyFont="1" applyBorder="1" applyAlignment="1">
      <alignment vertical="center" wrapText="1"/>
    </xf>
    <xf numFmtId="0" fontId="5" fillId="9" borderId="1" xfId="12" applyFont="1" applyFill="1" applyBorder="1" applyAlignment="1" applyProtection="1">
      <alignment horizontal="justify" vertical="center" wrapText="1"/>
    </xf>
    <xf numFmtId="0" fontId="5" fillId="9" borderId="1" xfId="12" applyFont="1" applyFill="1" applyBorder="1" applyAlignment="1" applyProtection="1">
      <alignment horizontal="left" vertical="center" wrapText="1"/>
    </xf>
    <xf numFmtId="0" fontId="5" fillId="9" borderId="1" xfId="12" applyFont="1" applyFill="1" applyBorder="1" applyAlignment="1" applyProtection="1">
      <alignment horizontal="center" vertical="center" wrapText="1"/>
    </xf>
    <xf numFmtId="0" fontId="6" fillId="7" borderId="1" xfId="12" applyFont="1" applyFill="1" applyBorder="1" applyAlignment="1" applyProtection="1">
      <alignment horizontal="center" vertical="center"/>
    </xf>
    <xf numFmtId="0" fontId="5" fillId="9" borderId="1" xfId="12" applyFont="1" applyFill="1" applyBorder="1" applyAlignment="1" applyProtection="1">
      <alignment horizontal="center" vertical="center"/>
    </xf>
    <xf numFmtId="10" fontId="23" fillId="0" borderId="1" xfId="15" applyNumberFormat="1" applyFont="1" applyFill="1" applyBorder="1" applyAlignment="1">
      <alignment horizontal="center" vertical="center"/>
    </xf>
    <xf numFmtId="0" fontId="37" fillId="7" borderId="1" xfId="0" applyFont="1" applyFill="1" applyBorder="1" applyAlignment="1" applyProtection="1">
      <alignment horizontal="justify" vertical="center" wrapText="1"/>
    </xf>
    <xf numFmtId="0" fontId="0" fillId="0" borderId="1" xfId="0" applyBorder="1" applyAlignment="1">
      <alignment horizontal="justify" vertical="center" wrapText="1"/>
    </xf>
    <xf numFmtId="10" fontId="23" fillId="0" borderId="1" xfId="15" applyNumberFormat="1" applyFont="1" applyFill="1" applyBorder="1" applyAlignment="1">
      <alignment vertical="center" wrapText="1"/>
    </xf>
    <xf numFmtId="9" fontId="29" fillId="0" borderId="1" xfId="15" applyFont="1" applyFill="1" applyBorder="1" applyAlignment="1" applyProtection="1">
      <alignment horizontal="center" vertical="center" wrapText="1"/>
      <protection locked="0"/>
    </xf>
    <xf numFmtId="0" fontId="27" fillId="7" borderId="0" xfId="0" applyFont="1" applyFill="1" applyBorder="1" applyAlignment="1" applyProtection="1">
      <alignment horizontal="center"/>
      <protection locked="0"/>
    </xf>
    <xf numFmtId="0" fontId="50" fillId="7" borderId="0" xfId="0" applyFont="1" applyFill="1" applyAlignment="1">
      <alignment horizontal="center"/>
    </xf>
    <xf numFmtId="0" fontId="50" fillId="0" borderId="0" xfId="0" applyFont="1" applyAlignment="1">
      <alignment horizontal="center"/>
    </xf>
    <xf numFmtId="10" fontId="36" fillId="0" borderId="1" xfId="15" applyNumberFormat="1" applyFont="1" applyBorder="1" applyAlignment="1" applyProtection="1">
      <alignment horizontal="center" vertical="center"/>
      <protection locked="0"/>
    </xf>
    <xf numFmtId="10" fontId="35" fillId="0" borderId="1" xfId="15" applyNumberFormat="1" applyFont="1" applyBorder="1" applyAlignment="1" applyProtection="1">
      <alignment horizontal="center" vertical="center"/>
    </xf>
    <xf numFmtId="0" fontId="37" fillId="0" borderId="1" xfId="0" applyFont="1" applyBorder="1" applyAlignment="1" applyProtection="1">
      <alignment horizontal="center" vertical="center" wrapText="1"/>
    </xf>
    <xf numFmtId="0" fontId="8" fillId="11" borderId="1" xfId="0" applyFont="1" applyFill="1" applyBorder="1" applyAlignment="1" applyProtection="1">
      <alignment horizontal="center" vertical="center"/>
    </xf>
    <xf numFmtId="0" fontId="8" fillId="6" borderId="1" xfId="8" applyFont="1" applyFill="1" applyBorder="1" applyAlignment="1" applyProtection="1">
      <alignment horizontal="center" vertical="center" wrapText="1"/>
    </xf>
    <xf numFmtId="0" fontId="28" fillId="7" borderId="1" xfId="15" applyNumberFormat="1" applyFont="1" applyFill="1" applyBorder="1" applyAlignment="1" applyProtection="1">
      <alignment horizontal="justify" vertical="center" wrapText="1"/>
    </xf>
    <xf numFmtId="0" fontId="8" fillId="6" borderId="1"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28" fillId="0" borderId="1" xfId="0" applyFont="1" applyFill="1" applyBorder="1" applyAlignment="1" applyProtection="1">
      <alignment horizontal="justify" vertical="center" wrapText="1"/>
    </xf>
    <xf numFmtId="0" fontId="28" fillId="0" borderId="1" xfId="0" applyFont="1" applyBorder="1" applyAlignment="1" applyProtection="1">
      <alignment horizontal="justify" vertical="center" wrapText="1"/>
    </xf>
    <xf numFmtId="0" fontId="28" fillId="0" borderId="1" xfId="0" applyFont="1" applyBorder="1" applyAlignment="1" applyProtection="1">
      <alignment horizontal="center" vertical="center" wrapText="1"/>
    </xf>
    <xf numFmtId="0" fontId="8" fillId="6" borderId="24" xfId="8" applyFont="1" applyFill="1" applyBorder="1" applyAlignment="1" applyProtection="1">
      <alignment horizontal="center" vertical="center" wrapText="1"/>
    </xf>
    <xf numFmtId="0" fontId="8" fillId="6" borderId="25" xfId="8" applyFont="1" applyFill="1" applyBorder="1" applyAlignment="1" applyProtection="1">
      <alignment horizontal="center" vertical="center" wrapText="1"/>
    </xf>
    <xf numFmtId="0" fontId="8" fillId="6" borderId="16" xfId="8" applyFont="1" applyFill="1" applyBorder="1" applyAlignment="1" applyProtection="1">
      <alignment horizontal="center" vertical="center" wrapText="1"/>
    </xf>
    <xf numFmtId="0" fontId="8" fillId="6" borderId="23" xfId="8" applyFont="1" applyFill="1" applyBorder="1" applyAlignment="1" applyProtection="1">
      <alignment horizontal="center" vertical="center" wrapText="1"/>
    </xf>
    <xf numFmtId="0" fontId="0" fillId="7" borderId="17" xfId="0" applyFill="1" applyBorder="1" applyAlignment="1" applyProtection="1">
      <alignment horizontal="center"/>
    </xf>
    <xf numFmtId="0" fontId="0" fillId="7" borderId="18" xfId="0" applyFill="1" applyBorder="1" applyAlignment="1" applyProtection="1">
      <alignment horizontal="center"/>
    </xf>
    <xf numFmtId="0" fontId="0" fillId="7" borderId="19" xfId="0" applyFill="1" applyBorder="1" applyAlignment="1" applyProtection="1">
      <alignment horizontal="center"/>
    </xf>
    <xf numFmtId="0" fontId="0" fillId="7" borderId="20" xfId="0" applyFill="1" applyBorder="1" applyAlignment="1" applyProtection="1">
      <alignment horizontal="center"/>
    </xf>
    <xf numFmtId="0" fontId="0" fillId="7" borderId="21" xfId="0" applyFill="1" applyBorder="1" applyAlignment="1" applyProtection="1">
      <alignment horizontal="center"/>
    </xf>
    <xf numFmtId="0" fontId="0" fillId="7" borderId="22" xfId="0" applyFill="1" applyBorder="1" applyAlignment="1" applyProtection="1">
      <alignment horizontal="center"/>
    </xf>
    <xf numFmtId="0" fontId="44" fillId="0" borderId="1" xfId="0" applyFont="1" applyFill="1" applyBorder="1" applyAlignment="1" applyProtection="1">
      <alignment horizontal="center" vertical="center"/>
    </xf>
    <xf numFmtId="0" fontId="44" fillId="0" borderId="1" xfId="0" applyFont="1" applyFill="1" applyBorder="1" applyAlignment="1" applyProtection="1">
      <alignment horizontal="center" vertical="center" wrapText="1"/>
    </xf>
    <xf numFmtId="0" fontId="44" fillId="7" borderId="1" xfId="0" applyFont="1" applyFill="1" applyBorder="1" applyAlignment="1" applyProtection="1">
      <alignment horizontal="center" vertical="center"/>
    </xf>
    <xf numFmtId="0" fontId="36" fillId="5" borderId="1" xfId="0" applyFont="1" applyFill="1" applyBorder="1" applyAlignment="1" applyProtection="1">
      <alignment horizontal="justify" vertical="center" wrapText="1"/>
    </xf>
    <xf numFmtId="0" fontId="9" fillId="0" borderId="1" xfId="8" applyFont="1" applyFill="1" applyBorder="1" applyAlignment="1" applyProtection="1">
      <alignment horizontal="justify" vertical="center" wrapText="1"/>
      <protection locked="0"/>
    </xf>
    <xf numFmtId="9" fontId="36" fillId="5" borderId="1" xfId="0" applyNumberFormat="1" applyFont="1" applyFill="1" applyBorder="1" applyAlignment="1" applyProtection="1">
      <alignment horizontal="justify" vertical="center" wrapText="1"/>
    </xf>
    <xf numFmtId="0" fontId="33" fillId="0" borderId="1" xfId="0" applyFont="1" applyFill="1" applyBorder="1" applyAlignment="1" applyProtection="1">
      <alignment horizontal="center"/>
    </xf>
    <xf numFmtId="0" fontId="34" fillId="0" borderId="1" xfId="0" applyFont="1" applyFill="1" applyBorder="1" applyAlignment="1" applyProtection="1">
      <alignment horizontal="center" vertical="center" wrapText="1"/>
    </xf>
    <xf numFmtId="0" fontId="34" fillId="7" borderId="1" xfId="0" applyFont="1" applyFill="1" applyBorder="1" applyAlignment="1" applyProtection="1">
      <alignment horizontal="center" vertical="center"/>
    </xf>
    <xf numFmtId="0" fontId="21" fillId="11" borderId="1" xfId="0" applyFont="1" applyFill="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6" fillId="2" borderId="1" xfId="12" applyFont="1" applyFill="1" applyBorder="1" applyAlignment="1" applyProtection="1">
      <alignment horizontal="center" vertical="center" wrapText="1"/>
      <protection locked="0"/>
    </xf>
    <xf numFmtId="0" fontId="5" fillId="9" borderId="1" xfId="12" applyFont="1" applyFill="1" applyBorder="1" applyAlignment="1" applyProtection="1">
      <alignment horizontal="justify" vertical="center" wrapText="1"/>
    </xf>
    <xf numFmtId="0" fontId="6" fillId="7" borderId="1" xfId="12" applyFont="1" applyFill="1" applyBorder="1" applyAlignment="1" applyProtection="1">
      <alignment horizontal="center" vertical="center"/>
      <protection locked="0"/>
    </xf>
    <xf numFmtId="0" fontId="5" fillId="9" borderId="1" xfId="12" applyFont="1" applyFill="1" applyBorder="1" applyAlignment="1" applyProtection="1">
      <alignment horizontal="left" vertical="center" wrapText="1"/>
    </xf>
    <xf numFmtId="0" fontId="6" fillId="2" borderId="1" xfId="12" applyFont="1" applyFill="1" applyBorder="1" applyAlignment="1" applyProtection="1">
      <alignment horizontal="center" vertical="center"/>
      <protection locked="0"/>
    </xf>
    <xf numFmtId="0" fontId="5" fillId="9" borderId="1" xfId="12" applyFont="1" applyFill="1" applyBorder="1" applyAlignment="1" applyProtection="1">
      <alignment horizontal="justify" vertical="center"/>
    </xf>
    <xf numFmtId="0" fontId="37" fillId="12" borderId="1" xfId="12" applyFont="1" applyFill="1" applyBorder="1" applyAlignment="1" applyProtection="1">
      <alignment horizontal="center" vertical="center"/>
    </xf>
    <xf numFmtId="0" fontId="37" fillId="0" borderId="1" xfId="12" applyFont="1" applyFill="1" applyBorder="1" applyAlignment="1" applyProtection="1">
      <alignment horizontal="center" vertical="center"/>
    </xf>
    <xf numFmtId="0" fontId="27" fillId="7" borderId="1" xfId="0" applyFont="1" applyFill="1" applyBorder="1" applyAlignment="1" applyProtection="1">
      <alignment horizontal="left" vertical="center" wrapText="1"/>
      <protection locked="0"/>
    </xf>
    <xf numFmtId="0" fontId="5" fillId="9" borderId="1" xfId="12" applyFont="1" applyFill="1" applyBorder="1" applyAlignment="1" applyProtection="1">
      <alignment horizontal="center" vertical="center" wrapText="1"/>
    </xf>
    <xf numFmtId="0" fontId="5" fillId="2" borderId="1" xfId="12" applyFont="1" applyFill="1" applyBorder="1" applyAlignment="1" applyProtection="1">
      <alignment horizontal="center" vertical="center" wrapText="1"/>
      <protection locked="0"/>
    </xf>
    <xf numFmtId="0" fontId="6" fillId="2" borderId="1" xfId="12" applyFont="1" applyFill="1" applyBorder="1" applyAlignment="1" applyProtection="1">
      <alignment horizontal="left" vertical="center" wrapText="1"/>
      <protection locked="0"/>
    </xf>
    <xf numFmtId="0" fontId="6" fillId="7" borderId="1" xfId="12" applyFont="1" applyFill="1" applyBorder="1" applyAlignment="1" applyProtection="1">
      <alignment horizontal="center" vertical="center"/>
    </xf>
    <xf numFmtId="0" fontId="6" fillId="0" borderId="1" xfId="12" applyFont="1" applyFill="1" applyBorder="1" applyAlignment="1" applyProtection="1">
      <alignment horizontal="center" vertical="center" wrapText="1"/>
    </xf>
    <xf numFmtId="14" fontId="6" fillId="2" borderId="1" xfId="12" applyNumberFormat="1" applyFont="1" applyFill="1" applyBorder="1" applyAlignment="1" applyProtection="1">
      <alignment horizontal="center" vertical="center" wrapText="1"/>
    </xf>
    <xf numFmtId="0" fontId="6" fillId="7" borderId="1" xfId="12" applyFont="1" applyFill="1" applyBorder="1" applyAlignment="1" applyProtection="1">
      <alignment horizontal="center" vertical="center" wrapText="1"/>
    </xf>
    <xf numFmtId="168" fontId="6" fillId="0" borderId="1" xfId="16" applyNumberFormat="1" applyFont="1" applyFill="1" applyBorder="1" applyAlignment="1" applyProtection="1">
      <alignment horizontal="center" vertical="center" wrapText="1"/>
    </xf>
    <xf numFmtId="9" fontId="6" fillId="2" borderId="1" xfId="16" applyFont="1" applyFill="1" applyBorder="1" applyAlignment="1" applyProtection="1">
      <alignment horizontal="center" vertical="center" wrapText="1"/>
    </xf>
    <xf numFmtId="9" fontId="5" fillId="2" borderId="1" xfId="16" applyFont="1" applyFill="1" applyBorder="1" applyAlignment="1" applyProtection="1">
      <alignment horizontal="center" vertical="center"/>
      <protection locked="0"/>
    </xf>
    <xf numFmtId="0" fontId="5" fillId="12" borderId="1" xfId="12" applyFont="1" applyFill="1" applyBorder="1" applyAlignment="1" applyProtection="1">
      <alignment horizontal="center" vertical="center"/>
    </xf>
    <xf numFmtId="0" fontId="16" fillId="2" borderId="1" xfId="12" applyFont="1" applyFill="1" applyBorder="1" applyAlignment="1" applyProtection="1">
      <alignment horizontal="center" vertical="center"/>
    </xf>
    <xf numFmtId="0" fontId="5" fillId="9" borderId="1" xfId="12" applyFont="1" applyFill="1" applyBorder="1" applyAlignment="1" applyProtection="1">
      <alignment horizontal="center" vertical="center"/>
    </xf>
    <xf numFmtId="9" fontId="5" fillId="9" borderId="1" xfId="16" applyFont="1" applyFill="1" applyBorder="1" applyAlignment="1" applyProtection="1">
      <alignment horizontal="center" vertical="center"/>
    </xf>
    <xf numFmtId="0" fontId="6" fillId="0" borderId="1" xfId="12" applyFont="1" applyBorder="1" applyAlignment="1" applyProtection="1">
      <alignment horizontal="center" vertical="center" wrapText="1"/>
    </xf>
    <xf numFmtId="1" fontId="6" fillId="7" borderId="1" xfId="6" applyNumberFormat="1" applyFont="1" applyFill="1" applyBorder="1" applyAlignment="1" applyProtection="1">
      <alignment horizontal="center" vertical="center" wrapText="1"/>
    </xf>
    <xf numFmtId="9" fontId="6" fillId="2" borderId="1" xfId="16" applyFont="1" applyFill="1" applyBorder="1" applyAlignment="1" applyProtection="1">
      <alignment horizontal="center" vertical="center"/>
    </xf>
    <xf numFmtId="0" fontId="6" fillId="7" borderId="1" xfId="16" applyNumberFormat="1" applyFont="1" applyFill="1" applyBorder="1" applyAlignment="1" applyProtection="1">
      <alignment horizontal="center" vertical="center" wrapText="1"/>
    </xf>
    <xf numFmtId="0" fontId="6" fillId="0" borderId="1" xfId="12" applyFont="1" applyFill="1" applyBorder="1" applyAlignment="1" applyProtection="1">
      <alignment horizontal="center" vertical="center"/>
    </xf>
    <xf numFmtId="49" fontId="6" fillId="2" borderId="1" xfId="12" applyNumberFormat="1" applyFont="1" applyFill="1" applyBorder="1" applyAlignment="1" applyProtection="1">
      <alignment horizontal="center" vertical="center"/>
    </xf>
    <xf numFmtId="0" fontId="40" fillId="0" borderId="1" xfId="12" applyFont="1" applyFill="1" applyBorder="1" applyAlignment="1" applyProtection="1">
      <alignment horizontal="center" vertical="center"/>
    </xf>
    <xf numFmtId="0" fontId="8" fillId="2" borderId="1" xfId="12" applyFont="1" applyFill="1" applyBorder="1" applyAlignment="1" applyProtection="1">
      <alignment horizontal="center" vertical="center"/>
    </xf>
    <xf numFmtId="0" fontId="40" fillId="7" borderId="1" xfId="0" applyFont="1" applyFill="1" applyBorder="1" applyAlignment="1" applyProtection="1">
      <alignment horizontal="center" vertical="center" wrapText="1"/>
    </xf>
    <xf numFmtId="0" fontId="38" fillId="0" borderId="1" xfId="0" applyFont="1" applyBorder="1" applyAlignment="1" applyProtection="1">
      <alignment horizontal="center"/>
    </xf>
    <xf numFmtId="0" fontId="40" fillId="0" borderId="1" xfId="0" applyFont="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0" fontId="23" fillId="0" borderId="1" xfId="15" applyNumberFormat="1" applyFont="1" applyFill="1" applyBorder="1" applyAlignment="1">
      <alignment horizontal="center" vertical="center"/>
    </xf>
    <xf numFmtId="10" fontId="23" fillId="0" borderId="16" xfId="15" applyNumberFormat="1" applyFont="1" applyFill="1" applyBorder="1" applyAlignment="1">
      <alignment horizontal="center" vertical="center"/>
    </xf>
    <xf numFmtId="10" fontId="23" fillId="0" borderId="23" xfId="15" applyNumberFormat="1" applyFont="1" applyFill="1" applyBorder="1" applyAlignment="1">
      <alignment horizontal="center" vertical="center"/>
    </xf>
    <xf numFmtId="0" fontId="50" fillId="0" borderId="1" xfId="0" applyFont="1" applyBorder="1" applyAlignment="1">
      <alignment horizontal="center" vertical="center"/>
    </xf>
    <xf numFmtId="0" fontId="0" fillId="0" borderId="1" xfId="0" applyBorder="1" applyAlignment="1">
      <alignment horizontal="justify" vertical="center" wrapText="1"/>
    </xf>
    <xf numFmtId="10" fontId="23" fillId="0" borderId="1" xfId="15" applyNumberFormat="1" applyFont="1" applyBorder="1" applyAlignment="1">
      <alignment horizontal="center" vertical="center"/>
    </xf>
    <xf numFmtId="0" fontId="50" fillId="0" borderId="16" xfId="0" applyFont="1" applyBorder="1" applyAlignment="1">
      <alignment horizontal="center" vertical="center"/>
    </xf>
    <xf numFmtId="0" fontId="50" fillId="0" borderId="23" xfId="0" applyFont="1" applyBorder="1" applyAlignment="1">
      <alignment horizontal="center" vertical="center"/>
    </xf>
    <xf numFmtId="0" fontId="0" fillId="0" borderId="16" xfId="0" applyBorder="1" applyAlignment="1">
      <alignment horizontal="justify" vertical="center" wrapText="1"/>
    </xf>
    <xf numFmtId="0" fontId="0" fillId="0" borderId="23" xfId="0" applyBorder="1" applyAlignment="1">
      <alignment horizontal="justify" vertical="center" wrapText="1"/>
    </xf>
    <xf numFmtId="0" fontId="25" fillId="10" borderId="24" xfId="0" applyFont="1" applyFill="1" applyBorder="1" applyAlignment="1">
      <alignment horizontal="center" vertical="center" wrapText="1"/>
    </xf>
    <xf numFmtId="0" fontId="25" fillId="10" borderId="26" xfId="0" applyFont="1" applyFill="1" applyBorder="1" applyAlignment="1">
      <alignment horizontal="center" vertical="center" wrapText="1"/>
    </xf>
    <xf numFmtId="9" fontId="30" fillId="10" borderId="24" xfId="15" applyFont="1" applyFill="1" applyBorder="1" applyAlignment="1">
      <alignment horizontal="center" vertical="center" wrapText="1"/>
    </xf>
    <xf numFmtId="9" fontId="30" fillId="10" borderId="26" xfId="15" applyFont="1" applyFill="1" applyBorder="1" applyAlignment="1">
      <alignment horizontal="center" vertical="center" wrapText="1"/>
    </xf>
    <xf numFmtId="0" fontId="39" fillId="7" borderId="1" xfId="0" applyFont="1" applyFill="1" applyBorder="1" applyAlignment="1" applyProtection="1">
      <alignment horizontal="center" vertical="center" wrapText="1"/>
      <protection locked="0"/>
    </xf>
    <xf numFmtId="0" fontId="25" fillId="7" borderId="1" xfId="0" applyFont="1" applyFill="1" applyBorder="1" applyAlignment="1">
      <alignment horizontal="center" vertical="center"/>
    </xf>
    <xf numFmtId="0" fontId="38" fillId="7" borderId="1" xfId="0" applyFont="1" applyFill="1" applyBorder="1" applyAlignment="1" applyProtection="1">
      <alignment horizontal="center" vertical="center"/>
      <protection locked="0"/>
    </xf>
    <xf numFmtId="0" fontId="24" fillId="13" borderId="1" xfId="0" applyFont="1" applyFill="1" applyBorder="1" applyAlignment="1">
      <alignment horizontal="center" vertical="center"/>
    </xf>
    <xf numFmtId="0" fontId="25" fillId="9" borderId="16" xfId="0" applyFont="1" applyFill="1" applyBorder="1" applyAlignment="1">
      <alignment horizontal="center" vertical="center" wrapText="1"/>
    </xf>
    <xf numFmtId="0" fontId="25" fillId="9" borderId="23"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37" fillId="7" borderId="1" xfId="0" applyFont="1" applyFill="1" applyBorder="1" applyAlignment="1" applyProtection="1">
      <alignment horizontal="center" vertical="center" wrapText="1"/>
    </xf>
    <xf numFmtId="0" fontId="45" fillId="14" borderId="24" xfId="0" applyFont="1" applyFill="1" applyBorder="1" applyAlignment="1">
      <alignment horizontal="center" vertical="center"/>
    </xf>
    <xf numFmtId="0" fontId="45" fillId="14" borderId="25" xfId="0" applyFont="1" applyFill="1" applyBorder="1" applyAlignment="1">
      <alignment horizontal="center" vertical="center"/>
    </xf>
    <xf numFmtId="0" fontId="45" fillId="14" borderId="26" xfId="0" applyFont="1" applyFill="1" applyBorder="1" applyAlignment="1">
      <alignment horizontal="center" vertical="center"/>
    </xf>
    <xf numFmtId="0" fontId="49" fillId="10" borderId="1" xfId="0" applyFont="1" applyFill="1" applyBorder="1" applyAlignment="1">
      <alignment horizontal="center" vertical="center" wrapText="1"/>
    </xf>
    <xf numFmtId="0" fontId="38" fillId="0" borderId="1" xfId="0" applyFont="1" applyBorder="1" applyAlignment="1" applyProtection="1">
      <alignment horizontal="center" vertical="center"/>
    </xf>
    <xf numFmtId="9" fontId="6" fillId="0" borderId="1" xfId="16" applyFont="1" applyFill="1" applyBorder="1" applyAlignment="1" applyProtection="1">
      <alignment horizontal="center" vertical="center"/>
    </xf>
    <xf numFmtId="0" fontId="6" fillId="0" borderId="1" xfId="16" applyNumberFormat="1" applyFont="1" applyFill="1" applyBorder="1" applyAlignment="1" applyProtection="1">
      <alignment horizontal="center" vertical="center" wrapText="1"/>
    </xf>
    <xf numFmtId="0" fontId="27" fillId="7" borderId="1" xfId="0" applyFont="1" applyFill="1" applyBorder="1" applyAlignment="1" applyProtection="1">
      <alignment horizontal="left" vertical="center"/>
      <protection locked="0"/>
    </xf>
    <xf numFmtId="0" fontId="31" fillId="0" borderId="1" xfId="12" applyFont="1" applyFill="1" applyBorder="1" applyAlignment="1" applyProtection="1">
      <alignment horizontal="center" vertical="center" wrapText="1"/>
      <protection locked="0"/>
    </xf>
    <xf numFmtId="0" fontId="46" fillId="0" borderId="1" xfId="12" applyFont="1" applyFill="1" applyBorder="1" applyAlignment="1" applyProtection="1">
      <alignment horizontal="center" vertical="center" wrapText="1"/>
      <protection locked="0"/>
    </xf>
    <xf numFmtId="0" fontId="6" fillId="0" borderId="1" xfId="12" applyFont="1" applyFill="1" applyBorder="1" applyAlignment="1" applyProtection="1">
      <alignment horizontal="center" vertical="center"/>
      <protection locked="0"/>
    </xf>
    <xf numFmtId="10" fontId="23" fillId="0" borderId="16" xfId="15" applyNumberFormat="1" applyFont="1" applyFill="1" applyBorder="1" applyAlignment="1">
      <alignment horizontal="center" vertical="center" wrapText="1"/>
    </xf>
    <xf numFmtId="10" fontId="23" fillId="0" borderId="23" xfId="15"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6" xfId="0" applyFont="1" applyBorder="1" applyAlignment="1">
      <alignment horizontal="center" vertical="center" wrapText="1"/>
    </xf>
    <xf numFmtId="0" fontId="0" fillId="0" borderId="23" xfId="0" applyFont="1" applyBorder="1" applyAlignment="1">
      <alignment horizontal="center" vertical="center" wrapText="1"/>
    </xf>
    <xf numFmtId="10" fontId="23" fillId="0" borderId="37" xfId="15" applyNumberFormat="1" applyFont="1" applyFill="1" applyBorder="1" applyAlignment="1">
      <alignment horizontal="center" vertical="center" wrapText="1"/>
    </xf>
    <xf numFmtId="0" fontId="24" fillId="13" borderId="19" xfId="0" applyFont="1" applyFill="1" applyBorder="1" applyAlignment="1">
      <alignment horizontal="center"/>
    </xf>
    <xf numFmtId="0" fontId="24" fillId="13" borderId="0" xfId="0" applyFont="1" applyFill="1" applyBorder="1" applyAlignment="1">
      <alignment horizontal="center"/>
    </xf>
    <xf numFmtId="0" fontId="5" fillId="7" borderId="1" xfId="0" applyFont="1" applyFill="1" applyBorder="1" applyAlignment="1" applyProtection="1">
      <alignment horizontal="center" vertical="center" wrapText="1"/>
    </xf>
    <xf numFmtId="0" fontId="37" fillId="7" borderId="1" xfId="0" applyFont="1" applyFill="1" applyBorder="1" applyAlignment="1" applyProtection="1">
      <alignment horizontal="justify" vertical="center" wrapText="1"/>
    </xf>
    <xf numFmtId="0" fontId="45" fillId="14" borderId="24" xfId="0" applyFont="1" applyFill="1" applyBorder="1" applyAlignment="1">
      <alignment horizontal="center"/>
    </xf>
    <xf numFmtId="0" fontId="45" fillId="14" borderId="25" xfId="0" applyFont="1" applyFill="1" applyBorder="1" applyAlignment="1">
      <alignment horizontal="center"/>
    </xf>
    <xf numFmtId="0" fontId="45" fillId="14" borderId="26" xfId="0" applyFont="1" applyFill="1" applyBorder="1" applyAlignment="1">
      <alignment horizontal="center"/>
    </xf>
    <xf numFmtId="0" fontId="6" fillId="7" borderId="1"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left" vertical="center"/>
      <protection locked="0"/>
    </xf>
    <xf numFmtId="10" fontId="23" fillId="0" borderId="1" xfId="15" applyNumberFormat="1" applyFont="1" applyFill="1" applyBorder="1" applyAlignment="1">
      <alignment horizontal="center" vertical="center" wrapText="1"/>
    </xf>
    <xf numFmtId="0" fontId="4" fillId="0" borderId="30" xfId="13" applyFont="1" applyFill="1" applyBorder="1" applyAlignment="1">
      <alignment horizontal="center" vertical="center" wrapText="1"/>
    </xf>
    <xf numFmtId="0" fontId="4" fillId="0" borderId="31" xfId="13" applyFont="1" applyFill="1" applyBorder="1" applyAlignment="1">
      <alignment horizontal="center" vertical="center" wrapText="1"/>
    </xf>
    <xf numFmtId="0" fontId="4" fillId="0" borderId="32" xfId="13" applyFont="1" applyFill="1" applyBorder="1" applyAlignment="1">
      <alignment horizontal="center" vertical="center" wrapText="1"/>
    </xf>
    <xf numFmtId="49" fontId="12" fillId="3" borderId="33" xfId="13" applyNumberFormat="1" applyFont="1" applyFill="1" applyBorder="1" applyAlignment="1">
      <alignment horizontal="center" vertical="center" wrapText="1"/>
    </xf>
    <xf numFmtId="49" fontId="12" fillId="3" borderId="11" xfId="13" applyNumberFormat="1" applyFont="1" applyFill="1" applyBorder="1" applyAlignment="1">
      <alignment horizontal="center" vertical="center" wrapText="1"/>
    </xf>
    <xf numFmtId="3" fontId="4" fillId="5" borderId="26" xfId="14" applyNumberFormat="1" applyFont="1" applyFill="1" applyBorder="1" applyAlignment="1">
      <alignment horizontal="center" vertical="center"/>
    </xf>
    <xf numFmtId="3" fontId="4" fillId="5" borderId="1" xfId="14" applyNumberFormat="1" applyFont="1" applyFill="1" applyBorder="1" applyAlignment="1">
      <alignment horizontal="center" vertical="center"/>
    </xf>
    <xf numFmtId="0" fontId="4" fillId="5" borderId="1" xfId="11" applyFont="1" applyFill="1" applyBorder="1" applyAlignment="1">
      <alignment horizontal="center" vertical="center"/>
    </xf>
    <xf numFmtId="0" fontId="4" fillId="0" borderId="1" xfId="13" applyFont="1" applyBorder="1" applyAlignment="1">
      <alignment horizontal="center" vertical="center" wrapText="1"/>
    </xf>
    <xf numFmtId="49" fontId="5" fillId="5" borderId="1" xfId="11" applyNumberFormat="1" applyFont="1" applyFill="1" applyBorder="1" applyAlignment="1">
      <alignment horizontal="center" vertical="center" wrapText="1"/>
    </xf>
    <xf numFmtId="49" fontId="11" fillId="3" borderId="34" xfId="13" applyNumberFormat="1" applyFont="1" applyFill="1" applyBorder="1" applyAlignment="1">
      <alignment horizontal="center" vertical="center" wrapText="1"/>
    </xf>
    <xf numFmtId="49" fontId="11" fillId="3" borderId="35" xfId="13" applyNumberFormat="1" applyFont="1" applyFill="1" applyBorder="1" applyAlignment="1">
      <alignment horizontal="center" vertical="center" wrapText="1"/>
    </xf>
    <xf numFmtId="0" fontId="4" fillId="0" borderId="27" xfId="13" applyFont="1" applyBorder="1" applyAlignment="1">
      <alignment horizontal="center" vertical="center" wrapText="1"/>
    </xf>
    <xf numFmtId="0" fontId="4" fillId="0" borderId="28" xfId="13" applyFont="1" applyBorder="1" applyAlignment="1">
      <alignment horizontal="center" vertical="center" wrapText="1"/>
    </xf>
    <xf numFmtId="0" fontId="4" fillId="0" borderId="29" xfId="13" applyFont="1" applyBorder="1" applyAlignment="1">
      <alignment horizontal="center" vertical="center" wrapText="1"/>
    </xf>
    <xf numFmtId="0" fontId="0" fillId="7" borderId="1" xfId="0" applyFill="1" applyBorder="1" applyAlignment="1">
      <alignment horizontal="center" vertical="center"/>
    </xf>
    <xf numFmtId="0" fontId="48" fillId="15" borderId="1" xfId="0" applyFont="1" applyFill="1" applyBorder="1" applyAlignment="1">
      <alignment horizontal="left" vertical="center"/>
    </xf>
    <xf numFmtId="0" fontId="0" fillId="7" borderId="16" xfId="0" applyFill="1" applyBorder="1" applyAlignment="1">
      <alignment horizontal="center" vertical="center"/>
    </xf>
    <xf numFmtId="0" fontId="0" fillId="7" borderId="37" xfId="0" applyFill="1" applyBorder="1" applyAlignment="1">
      <alignment horizontal="center" vertical="center"/>
    </xf>
    <xf numFmtId="0" fontId="0" fillId="7" borderId="23" xfId="0" applyFill="1" applyBorder="1" applyAlignment="1">
      <alignment horizontal="center" vertical="center"/>
    </xf>
    <xf numFmtId="0" fontId="48" fillId="15" borderId="17" xfId="0" applyFont="1" applyFill="1" applyBorder="1" applyAlignment="1">
      <alignment horizontal="left" vertical="center"/>
    </xf>
    <xf numFmtId="0" fontId="48" fillId="15" borderId="36" xfId="0" applyFont="1" applyFill="1" applyBorder="1" applyAlignment="1">
      <alignment horizontal="left" vertical="center"/>
    </xf>
    <xf numFmtId="0" fontId="48" fillId="16" borderId="1" xfId="0" applyFont="1" applyFill="1" applyBorder="1" applyAlignment="1">
      <alignment horizontal="left" vertical="center"/>
    </xf>
    <xf numFmtId="0" fontId="48" fillId="16" borderId="24" xfId="0" applyFont="1" applyFill="1" applyBorder="1" applyAlignment="1">
      <alignment horizontal="left" vertical="center"/>
    </xf>
    <xf numFmtId="0" fontId="48" fillId="16" borderId="26" xfId="0" applyFont="1" applyFill="1" applyBorder="1" applyAlignment="1">
      <alignment horizontal="left" vertical="center"/>
    </xf>
    <xf numFmtId="0" fontId="48" fillId="17" borderId="24" xfId="0" applyFont="1" applyFill="1" applyBorder="1" applyAlignment="1">
      <alignment horizontal="left" vertical="center"/>
    </xf>
    <xf numFmtId="0" fontId="48" fillId="17" borderId="26" xfId="0" applyFont="1" applyFill="1" applyBorder="1" applyAlignment="1">
      <alignment horizontal="left" vertical="center"/>
    </xf>
    <xf numFmtId="0" fontId="48" fillId="17" borderId="17" xfId="0" applyFont="1" applyFill="1" applyBorder="1" applyAlignment="1">
      <alignment horizontal="left" vertical="center"/>
    </xf>
    <xf numFmtId="0" fontId="48" fillId="17" borderId="36" xfId="0" applyFont="1" applyFill="1" applyBorder="1" applyAlignment="1">
      <alignment horizontal="left" vertical="center"/>
    </xf>
    <xf numFmtId="0" fontId="48" fillId="17" borderId="1" xfId="0" applyFont="1" applyFill="1" applyBorder="1" applyAlignment="1">
      <alignment horizontal="left" vertical="center"/>
    </xf>
    <xf numFmtId="0" fontId="35" fillId="0" borderId="1" xfId="0" applyFont="1" applyBorder="1" applyAlignment="1" applyProtection="1">
      <alignment horizontal="justify" vertical="center" wrapText="1"/>
    </xf>
  </cellXfs>
  <cellStyles count="17">
    <cellStyle name="Coma 2" xfId="1"/>
    <cellStyle name="Hipervínculo 2" xfId="2"/>
    <cellStyle name="Millares" xfId="3" builtinId="3"/>
    <cellStyle name="Millares [0]" xfId="4" builtinId="6"/>
    <cellStyle name="Millares 2" xfId="5"/>
    <cellStyle name="Millares 3" xfId="6"/>
    <cellStyle name="Moneda 2" xfId="7"/>
    <cellStyle name="Normal" xfId="0" builtinId="0"/>
    <cellStyle name="Normal 2" xfId="8"/>
    <cellStyle name="Normal 2 2" xfId="9"/>
    <cellStyle name="Normal 3" xfId="10"/>
    <cellStyle name="Normal 3 2" xfId="11"/>
    <cellStyle name="Normal 4" xfId="12"/>
    <cellStyle name="Normal 8" xfId="13"/>
    <cellStyle name="Normal_573_2009_ Actualizado 22_12_2009" xfId="14"/>
    <cellStyle name="Porcentaje" xfId="15" builtinId="5"/>
    <cellStyle name="Porcentual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'1_PAAC'!$B$21:$D$21</c:f>
              <c:strCache>
                <c:ptCount val="1"/>
                <c:pt idx="0">
                  <c:v>Porcentaje de avance alcanzado</c:v>
                </c:pt>
              </c:strCache>
            </c:strRef>
          </c:tx>
          <c:spPr>
            <a:ln w="38100" cap="flat" cmpd="dbl" algn="ctr">
              <a:solidFill>
                <a:schemeClr val="accent1"/>
              </a:solidFill>
              <a:miter lim="800000"/>
            </a:ln>
            <a:effectLst/>
          </c:spPr>
          <c:marker>
            <c:symbol val="none"/>
          </c:marker>
          <c:cat>
            <c:strRef>
              <c:f>'1_PAAC'!$A$29:$A$40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'1_PAAC'!$C$29:$C$40</c:f>
              <c:numCache>
                <c:formatCode>0.00%</c:formatCode>
                <c:ptCount val="12"/>
                <c:pt idx="0">
                  <c:v>0</c:v>
                </c:pt>
                <c:pt idx="1">
                  <c:v>0</c:v>
                </c:pt>
                <c:pt idx="2">
                  <c:v>0</c:v>
                </c:pt>
                <c:pt idx="3">
                  <c:v>0.1</c:v>
                </c:pt>
                <c:pt idx="4">
                  <c:v>0.15000000000000002</c:v>
                </c:pt>
                <c:pt idx="5">
                  <c:v>0.15000000000000002</c:v>
                </c:pt>
                <c:pt idx="6">
                  <c:v>0.15000000000000002</c:v>
                </c:pt>
                <c:pt idx="7">
                  <c:v>0.15000000000000002</c:v>
                </c:pt>
                <c:pt idx="8">
                  <c:v>0.15000000000000002</c:v>
                </c:pt>
                <c:pt idx="9">
                  <c:v>0.15000000000000002</c:v>
                </c:pt>
                <c:pt idx="10">
                  <c:v>0.15000000000000002</c:v>
                </c:pt>
                <c:pt idx="11">
                  <c:v>0.15000000000000002</c:v>
                </c:pt>
              </c:numCache>
            </c:numRef>
          </c:val>
          <c:smooth val="0"/>
          <c:extLst>
            <c:ext xmlns:c16="http://schemas.microsoft.com/office/drawing/2014/chart" uri="{C3380CC4-5D6E-409C-BE32-E72D297353CC}">
              <c16:uniqueId val="{00000000-1E82-423C-A6B1-60EE1E3F4DA1}"/>
            </c:ext>
          </c:extLst>
        </c:ser>
        <c:ser>
          <c:idx val="1"/>
          <c:order val="1"/>
          <c:tx>
            <c:strRef>
              <c:f>'1_PAAC'!$E$21:$H$21</c:f>
              <c:strCache>
                <c:ptCount val="1"/>
                <c:pt idx="0">
                  <c:v>Porcentaje de avance definido</c:v>
                </c:pt>
              </c:strCache>
            </c:strRef>
          </c:tx>
          <c:spPr>
            <a:ln w="38100" cap="flat" cmpd="sng" algn="ctr">
              <a:solidFill>
                <a:schemeClr val="accent2"/>
              </a:solidFill>
              <a:miter lim="800000"/>
            </a:ln>
            <a:effectLst/>
          </c:spPr>
          <c:marker>
            <c:symbol val="none"/>
          </c:marker>
          <c:cat>
            <c:strRef>
              <c:f>'1_PAAC'!$A$29:$A$40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'1_PAAC'!$E$29:$E$40</c:f>
              <c:numCache>
                <c:formatCode>0.00%</c:formatCode>
                <c:ptCount val="12"/>
                <c:pt idx="0">
                  <c:v>0</c:v>
                </c:pt>
                <c:pt idx="1">
                  <c:v>0.05</c:v>
                </c:pt>
                <c:pt idx="2">
                  <c:v>0.05</c:v>
                </c:pt>
                <c:pt idx="3">
                  <c:v>0.15000000000000002</c:v>
                </c:pt>
                <c:pt idx="4">
                  <c:v>0.15000000000000002</c:v>
                </c:pt>
                <c:pt idx="5">
                  <c:v>0.5</c:v>
                </c:pt>
                <c:pt idx="6">
                  <c:v>0.5</c:v>
                </c:pt>
                <c:pt idx="7">
                  <c:v>0.6</c:v>
                </c:pt>
                <c:pt idx="8">
                  <c:v>0.6</c:v>
                </c:pt>
                <c:pt idx="9">
                  <c:v>0.6</c:v>
                </c:pt>
                <c:pt idx="10">
                  <c:v>0.6</c:v>
                </c:pt>
                <c:pt idx="11">
                  <c:v>1</c:v>
                </c:pt>
              </c:numCache>
            </c:numRef>
          </c:val>
          <c:smooth val="0"/>
          <c:extLst>
            <c:ext xmlns:c16="http://schemas.microsoft.com/office/drawing/2014/chart" uri="{C3380CC4-5D6E-409C-BE32-E72D297353CC}">
              <c16:uniqueId val="{00000001-1E82-423C-A6B1-60EE1E3F4DA1}"/>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'2_PAAC'!$B$21:$D$21</c:f>
              <c:strCache>
                <c:ptCount val="1"/>
                <c:pt idx="0">
                  <c:v>Total actividades ejecutadas </c:v>
                </c:pt>
              </c:strCache>
            </c:strRef>
          </c:tx>
          <c:spPr>
            <a:ln w="38100" cap="flat" cmpd="dbl" algn="ctr">
              <a:solidFill>
                <a:schemeClr val="accent1"/>
              </a:solidFill>
              <a:miter lim="800000"/>
            </a:ln>
            <a:effectLst/>
          </c:spPr>
          <c:marker>
            <c:symbol val="none"/>
          </c:marker>
          <c:cat>
            <c:strRef>
              <c:f>'2_PAAC'!$A$29:$A$40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'2_PAAC'!$C$29:$C$40</c:f>
              <c:numCache>
                <c:formatCode>0</c:formatCode>
                <c:ptCount val="12"/>
                <c:pt idx="0">
                  <c:v>0</c:v>
                </c:pt>
                <c:pt idx="1">
                  <c:v>0</c:v>
                </c:pt>
                <c:pt idx="2">
                  <c:v>0</c:v>
                </c:pt>
                <c:pt idx="3">
                  <c:v>0</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0-03EB-43CE-A92F-D75807204C1D}"/>
            </c:ext>
          </c:extLst>
        </c:ser>
        <c:ser>
          <c:idx val="1"/>
          <c:order val="1"/>
          <c:tx>
            <c:strRef>
              <c:f>'2_PAAC'!$E$21:$H$21</c:f>
              <c:strCache>
                <c:ptCount val="1"/>
                <c:pt idx="0">
                  <c:v>Total actividades programadas</c:v>
                </c:pt>
              </c:strCache>
            </c:strRef>
          </c:tx>
          <c:spPr>
            <a:ln w="38100" cap="flat" cmpd="sng" algn="ctr">
              <a:solidFill>
                <a:schemeClr val="accent2"/>
              </a:solidFill>
              <a:miter lim="800000"/>
            </a:ln>
            <a:effectLst/>
          </c:spPr>
          <c:marker>
            <c:symbol val="none"/>
          </c:marker>
          <c:cat>
            <c:strRef>
              <c:f>'2_PAAC'!$A$29:$A$40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'2_PAAC'!$E$29:$E$40</c:f>
              <c:numCache>
                <c:formatCode>0</c:formatCode>
                <c:ptCount val="12"/>
                <c:pt idx="0">
                  <c:v>0</c:v>
                </c:pt>
                <c:pt idx="1">
                  <c:v>0</c:v>
                </c:pt>
                <c:pt idx="2">
                  <c:v>0</c:v>
                </c:pt>
                <c:pt idx="3">
                  <c:v>0</c:v>
                </c:pt>
                <c:pt idx="4">
                  <c:v>0.16666666666666666</c:v>
                </c:pt>
                <c:pt idx="5">
                  <c:v>0.41666666666666663</c:v>
                </c:pt>
                <c:pt idx="6">
                  <c:v>0.41666666666666663</c:v>
                </c:pt>
                <c:pt idx="7">
                  <c:v>0.41666666666666663</c:v>
                </c:pt>
                <c:pt idx="8">
                  <c:v>0.58333333333333326</c:v>
                </c:pt>
                <c:pt idx="9">
                  <c:v>0.58333333333333326</c:v>
                </c:pt>
                <c:pt idx="10">
                  <c:v>0.58333333333333326</c:v>
                </c:pt>
                <c:pt idx="11">
                  <c:v>0.99999999999999989</c:v>
                </c:pt>
              </c:numCache>
            </c:numRef>
          </c:val>
          <c:smooth val="0"/>
          <c:extLst>
            <c:ext xmlns:c16="http://schemas.microsoft.com/office/drawing/2014/chart" uri="{C3380CC4-5D6E-409C-BE32-E72D297353CC}">
              <c16:uniqueId val="{00000001-03EB-43CE-A92F-D75807204C1D}"/>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'3_MIPG'!$B$21:$D$21</c:f>
              <c:strCache>
                <c:ptCount val="1"/>
                <c:pt idx="0">
                  <c:v>Total actividades ejecutadas </c:v>
                </c:pt>
              </c:strCache>
            </c:strRef>
          </c:tx>
          <c:spPr>
            <a:ln w="38100" cap="flat" cmpd="dbl" algn="ctr">
              <a:solidFill>
                <a:schemeClr val="accent1"/>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'3_MIPG'!$C$29:$C$40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80C-4BF4-BB44-18A19D0D22B5}"/>
            </c:ext>
          </c:extLst>
        </c:ser>
        <c:ser>
          <c:idx val="1"/>
          <c:order val="1"/>
          <c:tx>
            <c:strRef>
              <c:f>'3_MIPG'!$E$21:$H$21</c:f>
              <c:strCache>
                <c:ptCount val="1"/>
                <c:pt idx="0">
                  <c:v>Total actividades programadas</c:v>
                </c:pt>
              </c:strCache>
            </c:strRef>
          </c:tx>
          <c:spPr>
            <a:ln w="38100" cap="flat" cmpd="sng" algn="ctr">
              <a:solidFill>
                <a:schemeClr val="accent2"/>
              </a:solidFill>
              <a:miter lim="800000"/>
            </a:ln>
            <a:effectLst/>
          </c:spPr>
          <c:marker>
            <c:symbol val="none"/>
          </c:marker>
          <c:cat>
            <c:strRef>
              <c:f>'3_MIPG'!$A$29:$A$40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'3_MIPG'!$E$29:$E$40</c:f>
              <c:numCache>
                <c:formatCode>0</c:formatCode>
                <c:ptCount val="12"/>
                <c:pt idx="0">
                  <c:v>0</c:v>
                </c:pt>
                <c:pt idx="1">
                  <c:v>0</c:v>
                </c:pt>
                <c:pt idx="2">
                  <c:v>0</c:v>
                </c:pt>
                <c:pt idx="3">
                  <c:v>0</c:v>
                </c:pt>
                <c:pt idx="4">
                  <c:v>0</c:v>
                </c:pt>
                <c:pt idx="5">
                  <c:v>1</c:v>
                </c:pt>
                <c:pt idx="6">
                  <c:v>1</c:v>
                </c:pt>
                <c:pt idx="7">
                  <c:v>1</c:v>
                </c:pt>
                <c:pt idx="8">
                  <c:v>1</c:v>
                </c:pt>
                <c:pt idx="9">
                  <c:v>1</c:v>
                </c:pt>
                <c:pt idx="10">
                  <c:v>1</c:v>
                </c:pt>
                <c:pt idx="11">
                  <c:v>2</c:v>
                </c:pt>
              </c:numCache>
            </c:numRef>
          </c:val>
          <c:smooth val="0"/>
          <c:extLst>
            <c:ext xmlns:c16="http://schemas.microsoft.com/office/drawing/2014/chart" uri="{C3380CC4-5D6E-409C-BE32-E72D297353CC}">
              <c16:uniqueId val="{00000001-080C-4BF4-BB44-18A19D0D22B5}"/>
            </c:ext>
          </c:extLst>
        </c:ser>
        <c:dLbls>
          <c:showLegendKey val="0"/>
          <c:showVal val="0"/>
          <c:showCatName val="0"/>
          <c:showSerName val="0"/>
          <c:showPercent val="0"/>
          <c:showBubbleSize val="0"/>
        </c:dLbls>
        <c:smooth val="0"/>
        <c:axId val="623369791"/>
        <c:axId val="1"/>
      </c:lineChart>
      <c:catAx>
        <c:axId val="62336979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623369791"/>
        <c:crosses val="autoZero"/>
        <c:crossBetween val="between"/>
      </c:valAx>
      <c:spPr>
        <a:noFill/>
        <a:ln w="25400">
          <a:noFill/>
        </a:ln>
      </c:spPr>
    </c:plotArea>
    <c:legend>
      <c:legendPos val="t"/>
      <c:layout>
        <c:manualLayout>
          <c:xMode val="edge"/>
          <c:yMode val="edge"/>
          <c:x val="3.4270857976500278E-2"/>
          <c:y val="2.3474167444755681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450272</xdr:colOff>
      <xdr:row>0</xdr:row>
      <xdr:rowOff>51954</xdr:rowOff>
    </xdr:from>
    <xdr:to>
      <xdr:col>1</xdr:col>
      <xdr:colOff>1178878</xdr:colOff>
      <xdr:row>3</xdr:row>
      <xdr:rowOff>337704</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50272" y="51954"/>
          <a:ext cx="1334742"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0</xdr:row>
      <xdr:rowOff>57150</xdr:rowOff>
    </xdr:from>
    <xdr:to>
      <xdr:col>1</xdr:col>
      <xdr:colOff>1153767</xdr:colOff>
      <xdr:row>3</xdr:row>
      <xdr:rowOff>342900</xdr:rowOff>
    </xdr:to>
    <xdr:pic>
      <xdr:nvPicPr>
        <xdr:cNvPr id="3" name="Imagen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57150"/>
          <a:ext cx="1334742"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493992</xdr:colOff>
      <xdr:row>42</xdr:row>
      <xdr:rowOff>135403</xdr:rowOff>
    </xdr:from>
    <xdr:to>
      <xdr:col>7</xdr:col>
      <xdr:colOff>654351</xdr:colOff>
      <xdr:row>46</xdr:row>
      <xdr:rowOff>419803</xdr:rowOff>
    </xdr:to>
    <xdr:graphicFrame macro="">
      <xdr:nvGraphicFramePr>
        <xdr:cNvPr id="4" name="Gráfico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259293</xdr:colOff>
      <xdr:row>0</xdr:row>
      <xdr:rowOff>148166</xdr:rowOff>
    </xdr:from>
    <xdr:to>
      <xdr:col>0</xdr:col>
      <xdr:colOff>1333500</xdr:colOff>
      <xdr:row>3</xdr:row>
      <xdr:rowOff>155031</xdr:rowOff>
    </xdr:to>
    <xdr:pic>
      <xdr:nvPicPr>
        <xdr:cNvPr id="5" name="Imagen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59293" y="148166"/>
          <a:ext cx="1074207" cy="114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152400</xdr:rowOff>
    </xdr:from>
    <xdr:to>
      <xdr:col>1</xdr:col>
      <xdr:colOff>751464</xdr:colOff>
      <xdr:row>3</xdr:row>
      <xdr:rowOff>38100</xdr:rowOff>
    </xdr:to>
    <xdr:pic>
      <xdr:nvPicPr>
        <xdr:cNvPr id="3" name="Imagen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04800" y="152400"/>
          <a:ext cx="961014"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190501</xdr:colOff>
      <xdr:row>0</xdr:row>
      <xdr:rowOff>56030</xdr:rowOff>
    </xdr:from>
    <xdr:to>
      <xdr:col>0</xdr:col>
      <xdr:colOff>1525243</xdr:colOff>
      <xdr:row>3</xdr:row>
      <xdr:rowOff>341780</xdr:rowOff>
    </xdr:to>
    <xdr:pic>
      <xdr:nvPicPr>
        <xdr:cNvPr id="4" name="Imagen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90501" y="56030"/>
          <a:ext cx="1334742"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403411</xdr:colOff>
      <xdr:row>42</xdr:row>
      <xdr:rowOff>123265</xdr:rowOff>
    </xdr:from>
    <xdr:to>
      <xdr:col>7</xdr:col>
      <xdr:colOff>563770</xdr:colOff>
      <xdr:row>46</xdr:row>
      <xdr:rowOff>407665</xdr:rowOff>
    </xdr:to>
    <xdr:graphicFrame macro="">
      <xdr:nvGraphicFramePr>
        <xdr:cNvPr id="5" name="Gráfico 5">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1772892</xdr:colOff>
      <xdr:row>3</xdr:row>
      <xdr:rowOff>333375</xdr:rowOff>
    </xdr:to>
    <xdr:pic>
      <xdr:nvPicPr>
        <xdr:cNvPr id="3" name="Imagen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4742"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235325</xdr:colOff>
      <xdr:row>0</xdr:row>
      <xdr:rowOff>190500</xdr:rowOff>
    </xdr:from>
    <xdr:to>
      <xdr:col>0</xdr:col>
      <xdr:colOff>1199030</xdr:colOff>
      <xdr:row>3</xdr:row>
      <xdr:rowOff>79080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35325" y="190500"/>
          <a:ext cx="963705" cy="103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470647</xdr:colOff>
      <xdr:row>42</xdr:row>
      <xdr:rowOff>123265</xdr:rowOff>
    </xdr:from>
    <xdr:to>
      <xdr:col>7</xdr:col>
      <xdr:colOff>631006</xdr:colOff>
      <xdr:row>46</xdr:row>
      <xdr:rowOff>407665</xdr:rowOff>
    </xdr:to>
    <xdr:graphicFrame macro="">
      <xdr:nvGraphicFramePr>
        <xdr:cNvPr id="3" name="Gráfico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1772892</xdr:colOff>
      <xdr:row>3</xdr:row>
      <xdr:rowOff>333375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4742"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Documents%20and%20Settings/AMERICA.MONGE/Configuraci&#243;n%20local/Archivos%20temporales%20de%20Internet/Content.IE5/AQWHVXVJ/Documents%20and%20Settings/Andre/My%20Documents/Downloads/Territorializacion/Formatos%20de%20Territorializacion%20a%2031_12_2009/285_V2.xls?0389C4C4" TargetMode="External"/><Relationship Id="rId1" Type="http://schemas.openxmlformats.org/officeDocument/2006/relationships/externalLinkPath" Target="file:///\\0389C4C4\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nidades%20compartidas/Equipo%20Seguimiento%20OAPI_2019/02_Proyectos%20inversi&#243;n/Seguimiento/Matriz%20para%20correcciones%20P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ítica"/>
      <sheetName val="Corporativa"/>
      <sheetName val="Hoja1"/>
    </sheetNames>
    <sheetDataSet>
      <sheetData sheetId="0" refreshError="1"/>
      <sheetData sheetId="1" refreshError="1">
        <row r="52">
          <cell r="K52" t="str">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ell>
        </row>
        <row r="53">
          <cell r="K53" t="str">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0"/>
  <sheetViews>
    <sheetView showGridLines="0" tabSelected="1" zoomScale="60" zoomScaleNormal="60" workbookViewId="0">
      <selection activeCell="I18" sqref="I18"/>
    </sheetView>
  </sheetViews>
  <sheetFormatPr baseColWidth="10" defaultColWidth="0" defaultRowHeight="15" zeroHeight="1" x14ac:dyDescent="0.25"/>
  <cols>
    <col min="1" max="1" width="9.140625" style="5" customWidth="1"/>
    <col min="2" max="2" width="23.28515625" style="5" customWidth="1"/>
    <col min="3" max="3" width="61.5703125" style="5" customWidth="1"/>
    <col min="4" max="4" width="58.42578125" style="5" customWidth="1"/>
    <col min="5" max="5" width="23.28515625" style="5" customWidth="1"/>
    <col min="6" max="6" width="31.42578125" style="5" customWidth="1"/>
    <col min="7" max="7" width="23.28515625" style="5" customWidth="1"/>
    <col min="8" max="8" width="33.42578125" style="5" customWidth="1"/>
    <col min="9" max="21" width="14.7109375" style="5" customWidth="1"/>
    <col min="22" max="23" width="39.42578125" style="5" customWidth="1"/>
    <col min="24" max="16384" width="0" style="5" hidden="1"/>
  </cols>
  <sheetData>
    <row r="1" spans="1:23" ht="30" customHeight="1" x14ac:dyDescent="0.25">
      <c r="A1" s="243"/>
      <c r="B1" s="244"/>
      <c r="C1" s="250" t="s">
        <v>298</v>
      </c>
      <c r="D1" s="250"/>
      <c r="E1" s="250"/>
      <c r="F1" s="250"/>
      <c r="G1" s="250"/>
      <c r="H1" s="250"/>
      <c r="I1" s="250"/>
      <c r="J1" s="250"/>
      <c r="K1" s="250"/>
      <c r="L1" s="250"/>
      <c r="M1" s="250"/>
      <c r="N1" s="250"/>
      <c r="O1" s="250"/>
      <c r="P1" s="250"/>
      <c r="Q1" s="250"/>
      <c r="R1" s="250"/>
      <c r="S1" s="250"/>
      <c r="T1" s="250"/>
      <c r="U1" s="250"/>
      <c r="V1" s="250"/>
      <c r="W1" s="250"/>
    </row>
    <row r="2" spans="1:23" ht="30" customHeight="1" x14ac:dyDescent="0.25">
      <c r="A2" s="245"/>
      <c r="B2" s="246"/>
      <c r="C2" s="250" t="s">
        <v>8</v>
      </c>
      <c r="D2" s="250"/>
      <c r="E2" s="250"/>
      <c r="F2" s="250"/>
      <c r="G2" s="250"/>
      <c r="H2" s="250"/>
      <c r="I2" s="250"/>
      <c r="J2" s="250"/>
      <c r="K2" s="250"/>
      <c r="L2" s="250"/>
      <c r="M2" s="250"/>
      <c r="N2" s="250"/>
      <c r="O2" s="250"/>
      <c r="P2" s="250"/>
      <c r="Q2" s="250"/>
      <c r="R2" s="250"/>
      <c r="S2" s="250"/>
      <c r="T2" s="250"/>
      <c r="U2" s="250"/>
      <c r="V2" s="250"/>
      <c r="W2" s="250"/>
    </row>
    <row r="3" spans="1:23" ht="30" customHeight="1" x14ac:dyDescent="0.25">
      <c r="A3" s="245"/>
      <c r="B3" s="246"/>
      <c r="C3" s="250" t="s">
        <v>294</v>
      </c>
      <c r="D3" s="250"/>
      <c r="E3" s="250"/>
      <c r="F3" s="250"/>
      <c r="G3" s="250"/>
      <c r="H3" s="250"/>
      <c r="I3" s="250"/>
      <c r="J3" s="250"/>
      <c r="K3" s="250"/>
      <c r="L3" s="250"/>
      <c r="M3" s="250"/>
      <c r="N3" s="250"/>
      <c r="O3" s="250"/>
      <c r="P3" s="250"/>
      <c r="Q3" s="250"/>
      <c r="R3" s="250"/>
      <c r="S3" s="250"/>
      <c r="T3" s="250"/>
      <c r="U3" s="250"/>
      <c r="V3" s="250"/>
      <c r="W3" s="250"/>
    </row>
    <row r="4" spans="1:23" ht="30" customHeight="1" x14ac:dyDescent="0.25">
      <c r="A4" s="247"/>
      <c r="B4" s="248"/>
      <c r="C4" s="249" t="s">
        <v>12</v>
      </c>
      <c r="D4" s="249"/>
      <c r="E4" s="249"/>
      <c r="F4" s="249"/>
      <c r="G4" s="249"/>
      <c r="H4" s="249"/>
      <c r="I4" s="251" t="s">
        <v>546</v>
      </c>
      <c r="J4" s="251"/>
      <c r="K4" s="251"/>
      <c r="L4" s="251"/>
      <c r="M4" s="251"/>
      <c r="N4" s="251"/>
      <c r="O4" s="251"/>
      <c r="P4" s="251"/>
      <c r="Q4" s="251"/>
      <c r="R4" s="251"/>
      <c r="S4" s="251"/>
      <c r="T4" s="251"/>
      <c r="U4" s="251"/>
      <c r="V4" s="251"/>
      <c r="W4" s="251"/>
    </row>
    <row r="5" spans="1:23" ht="30" customHeight="1" x14ac:dyDescent="0.25"/>
    <row r="6" spans="1:23" s="1" customFormat="1" ht="30" customHeight="1" x14ac:dyDescent="0.25">
      <c r="B6" s="127" t="s">
        <v>16</v>
      </c>
      <c r="C6" s="230" t="s">
        <v>223</v>
      </c>
      <c r="D6" s="230"/>
      <c r="E6" s="230"/>
      <c r="F6" s="230"/>
      <c r="G6" s="230"/>
      <c r="H6" s="3"/>
      <c r="I6" s="3"/>
      <c r="J6" s="3"/>
      <c r="K6" s="3"/>
      <c r="L6" s="3"/>
      <c r="M6" s="3"/>
      <c r="N6" s="3"/>
      <c r="O6" s="3"/>
      <c r="P6" s="3"/>
      <c r="Q6" s="3"/>
      <c r="R6" s="3"/>
      <c r="S6" s="3"/>
      <c r="T6" s="3"/>
      <c r="U6" s="4"/>
      <c r="V6" s="2"/>
      <c r="W6" s="2"/>
    </row>
    <row r="7" spans="1:23" s="1" customFormat="1" ht="30" customHeight="1" x14ac:dyDescent="0.25"/>
    <row r="8" spans="1:23" s="31" customFormat="1" ht="30" customHeight="1" x14ac:dyDescent="0.2">
      <c r="A8" s="231" t="s">
        <v>15</v>
      </c>
      <c r="B8" s="231"/>
      <c r="C8" s="231"/>
      <c r="D8" s="231"/>
      <c r="E8" s="231"/>
      <c r="F8" s="231"/>
      <c r="G8" s="231"/>
      <c r="H8" s="231"/>
      <c r="I8" s="231"/>
      <c r="J8" s="231"/>
      <c r="K8" s="231"/>
      <c r="L8" s="231"/>
      <c r="M8" s="231"/>
      <c r="N8" s="231"/>
      <c r="O8" s="231"/>
      <c r="P8" s="231"/>
      <c r="Q8" s="231"/>
      <c r="R8" s="231"/>
      <c r="S8" s="231"/>
      <c r="T8" s="231"/>
      <c r="U8" s="231"/>
      <c r="V8" s="231"/>
      <c r="W8" s="231"/>
    </row>
    <row r="9" spans="1:23" s="32" customFormat="1" ht="38.25" customHeight="1" x14ac:dyDescent="0.25">
      <c r="A9" s="232" t="s">
        <v>0</v>
      </c>
      <c r="B9" s="239" t="s">
        <v>1</v>
      </c>
      <c r="C9" s="240"/>
      <c r="D9" s="241" t="s">
        <v>324</v>
      </c>
      <c r="E9" s="232" t="s">
        <v>11</v>
      </c>
      <c r="F9" s="232" t="s">
        <v>121</v>
      </c>
      <c r="G9" s="232" t="s">
        <v>7</v>
      </c>
      <c r="H9" s="232" t="s">
        <v>122</v>
      </c>
      <c r="I9" s="232" t="s">
        <v>319</v>
      </c>
      <c r="J9" s="232"/>
      <c r="K9" s="232"/>
      <c r="L9" s="232"/>
      <c r="M9" s="232"/>
      <c r="N9" s="232"/>
      <c r="O9" s="232"/>
      <c r="P9" s="232"/>
      <c r="Q9" s="232"/>
      <c r="R9" s="232"/>
      <c r="S9" s="232"/>
      <c r="T9" s="232"/>
      <c r="U9" s="232"/>
      <c r="V9" s="232"/>
      <c r="W9" s="232"/>
    </row>
    <row r="10" spans="1:23" s="32" customFormat="1" ht="46.5" customHeight="1" x14ac:dyDescent="0.25">
      <c r="A10" s="232"/>
      <c r="B10" s="123" t="s">
        <v>14</v>
      </c>
      <c r="C10" s="123" t="s">
        <v>323</v>
      </c>
      <c r="D10" s="242"/>
      <c r="E10" s="232"/>
      <c r="F10" s="232"/>
      <c r="G10" s="232"/>
      <c r="H10" s="232"/>
      <c r="I10" s="33" t="s">
        <v>5</v>
      </c>
      <c r="J10" s="33" t="s">
        <v>6</v>
      </c>
      <c r="K10" s="33" t="s">
        <v>2</v>
      </c>
      <c r="L10" s="33" t="s">
        <v>3</v>
      </c>
      <c r="M10" s="33" t="s">
        <v>4</v>
      </c>
      <c r="N10" s="33" t="s">
        <v>333</v>
      </c>
      <c r="O10" s="33" t="s">
        <v>334</v>
      </c>
      <c r="P10" s="33" t="s">
        <v>335</v>
      </c>
      <c r="Q10" s="33" t="s">
        <v>336</v>
      </c>
      <c r="R10" s="33" t="s">
        <v>337</v>
      </c>
      <c r="S10" s="33" t="s">
        <v>338</v>
      </c>
      <c r="T10" s="33" t="s">
        <v>339</v>
      </c>
      <c r="U10" s="33" t="s">
        <v>9</v>
      </c>
      <c r="V10" s="234" t="s">
        <v>10</v>
      </c>
      <c r="W10" s="234"/>
    </row>
    <row r="11" spans="1:23" s="34" customFormat="1" ht="64.5" customHeight="1" x14ac:dyDescent="0.2">
      <c r="A11" s="238">
        <v>1</v>
      </c>
      <c r="B11" s="235" t="s">
        <v>151</v>
      </c>
      <c r="C11" s="236" t="s">
        <v>325</v>
      </c>
      <c r="D11" s="236" t="str">
        <f>+[3]Corporativa!$K$52</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1" s="237" t="s">
        <v>13</v>
      </c>
      <c r="F11" s="252" t="str">
        <f>+'1_PAAC'!E8</f>
        <v>Dirigir el 100% de las actividades necesarias para la gestión administrativa de la Secretaría Distrital de Movilidad</v>
      </c>
      <c r="G11" s="253" t="str">
        <f>+'1_PAAC'!B14</f>
        <v>Porcentaje dirigido de actividades necesarias para la gestión administrativa de la Secretaría Distrital de Movilidad</v>
      </c>
      <c r="H11" s="81" t="str">
        <f>+'1_PAAC'!B21</f>
        <v>Porcentaje de avance alcanzado</v>
      </c>
      <c r="I11" s="125">
        <f>+'1_PAAC'!B29</f>
        <v>0</v>
      </c>
      <c r="J11" s="125">
        <f>+'1_PAAC'!B30</f>
        <v>0</v>
      </c>
      <c r="K11" s="125">
        <f>+'1_PAAC'!B31</f>
        <v>0</v>
      </c>
      <c r="L11" s="125">
        <f>+'1_PAAC'!B32</f>
        <v>0.1</v>
      </c>
      <c r="M11" s="125">
        <f>+'1_PAAC'!B33</f>
        <v>0.05</v>
      </c>
      <c r="N11" s="125">
        <f>+'1_PAAC'!B34</f>
        <v>0</v>
      </c>
      <c r="O11" s="125">
        <f>+'1_PAAC'!B35</f>
        <v>0</v>
      </c>
      <c r="P11" s="125">
        <f>+'1_PAAC'!B36</f>
        <v>0</v>
      </c>
      <c r="Q11" s="125">
        <f>+'1_PAAC'!B37</f>
        <v>0</v>
      </c>
      <c r="R11" s="125">
        <f>+'1_PAAC'!B38</f>
        <v>0</v>
      </c>
      <c r="S11" s="125">
        <f>+'1_PAAC'!B39</f>
        <v>0</v>
      </c>
      <c r="T11" s="125">
        <f>+'1_PAAC'!B40</f>
        <v>0</v>
      </c>
      <c r="U11" s="126">
        <f>SUM(I11:M11)</f>
        <v>0.15000000000000002</v>
      </c>
      <c r="V11" s="233" t="str">
        <f>'1_PAAC'!B48</f>
        <v>Se cumplio con el 100% de las actividades propuestas.</v>
      </c>
      <c r="W11" s="233"/>
    </row>
    <row r="12" spans="1:23" s="34" customFormat="1" ht="64.5" customHeight="1" x14ac:dyDescent="0.2">
      <c r="A12" s="238"/>
      <c r="B12" s="235"/>
      <c r="C12" s="236"/>
      <c r="D12" s="236"/>
      <c r="E12" s="237"/>
      <c r="F12" s="252"/>
      <c r="G12" s="253"/>
      <c r="H12" s="81" t="str">
        <f>+'1_PAAC'!E21</f>
        <v>Porcentaje de avance definido</v>
      </c>
      <c r="I12" s="125">
        <f>+'1_PAAC'!D29</f>
        <v>0</v>
      </c>
      <c r="J12" s="125">
        <f>+'1_PAAC'!D30</f>
        <v>0.05</v>
      </c>
      <c r="K12" s="125">
        <f>+'1_PAAC'!D31</f>
        <v>0</v>
      </c>
      <c r="L12" s="125">
        <f>+'1_PAAC'!D32</f>
        <v>0.1</v>
      </c>
      <c r="M12" s="125">
        <f>+'1_PAAC'!D33</f>
        <v>0</v>
      </c>
      <c r="N12" s="125">
        <f>+'1_PAAC'!D34</f>
        <v>0.35</v>
      </c>
      <c r="O12" s="125">
        <f>+'1_PAAC'!D35</f>
        <v>0</v>
      </c>
      <c r="P12" s="125">
        <f>+'1_PAAC'!D36</f>
        <v>0.1</v>
      </c>
      <c r="Q12" s="125">
        <f>+'1_PAAC'!D37</f>
        <v>0</v>
      </c>
      <c r="R12" s="125">
        <f>+'1_PAAC'!D38</f>
        <v>0</v>
      </c>
      <c r="S12" s="125">
        <f>+'1_PAAC'!D39</f>
        <v>0</v>
      </c>
      <c r="T12" s="125">
        <f>+'1_PAAC'!D40</f>
        <v>0.4</v>
      </c>
      <c r="U12" s="126">
        <f>+SUM(I12:T12)</f>
        <v>1</v>
      </c>
      <c r="V12" s="233"/>
      <c r="W12" s="233"/>
    </row>
    <row r="13" spans="1:23" s="34" customFormat="1" ht="64.5" customHeight="1" x14ac:dyDescent="0.2">
      <c r="A13" s="238"/>
      <c r="B13" s="235"/>
      <c r="C13" s="236"/>
      <c r="D13" s="236"/>
      <c r="E13" s="237"/>
      <c r="F13" s="252"/>
      <c r="G13" s="253"/>
      <c r="H13" s="128" t="s">
        <v>123</v>
      </c>
      <c r="I13" s="126">
        <f t="shared" ref="I13:U13" si="0">IFERROR(+I11/I12,0)</f>
        <v>0</v>
      </c>
      <c r="J13" s="126">
        <f t="shared" si="0"/>
        <v>0</v>
      </c>
      <c r="K13" s="126">
        <f t="shared" si="0"/>
        <v>0</v>
      </c>
      <c r="L13" s="126">
        <f t="shared" si="0"/>
        <v>1</v>
      </c>
      <c r="M13" s="126">
        <f t="shared" si="0"/>
        <v>0</v>
      </c>
      <c r="N13" s="126">
        <f t="shared" si="0"/>
        <v>0</v>
      </c>
      <c r="O13" s="126">
        <f t="shared" si="0"/>
        <v>0</v>
      </c>
      <c r="P13" s="126">
        <f t="shared" si="0"/>
        <v>0</v>
      </c>
      <c r="Q13" s="126">
        <f t="shared" si="0"/>
        <v>0</v>
      </c>
      <c r="R13" s="126">
        <f t="shared" si="0"/>
        <v>0</v>
      </c>
      <c r="S13" s="126">
        <f t="shared" si="0"/>
        <v>0</v>
      </c>
      <c r="T13" s="126">
        <f t="shared" si="0"/>
        <v>0</v>
      </c>
      <c r="U13" s="126">
        <f t="shared" si="0"/>
        <v>0.15000000000000002</v>
      </c>
      <c r="V13" s="233"/>
      <c r="W13" s="233"/>
    </row>
    <row r="14" spans="1:23" s="34" customFormat="1" ht="64.5" customHeight="1" x14ac:dyDescent="0.2">
      <c r="A14" s="238">
        <v>2</v>
      </c>
      <c r="B14" s="235" t="s">
        <v>151</v>
      </c>
      <c r="C14" s="236" t="s">
        <v>326</v>
      </c>
      <c r="D14" s="236" t="str">
        <f>+[3]Corporativa!$K$53</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4" s="237" t="s">
        <v>13</v>
      </c>
      <c r="F14" s="252" t="str">
        <f>+'2_PAAC'!E8</f>
        <v>Realizar el 100% de las actividades programadas en el Plan Anticorrupción y de Atención al Ciudadano de la vigencia por la Dirección Administrativa</v>
      </c>
      <c r="G14" s="253" t="str">
        <f>+'2_PAAC'!B14</f>
        <v>Porcentaje realizado de las actividades programadas en el Plan Anticorrupción y de Atención al Ciudadano de la vigencia por la Dirección Administrativa</v>
      </c>
      <c r="H14" s="81" t="str">
        <f>+'2_PAAC'!B18</f>
        <v>(Total actividades ejecutadas / Total actividades programadas)*100</v>
      </c>
      <c r="I14" s="125">
        <f>+'2_PAAC'!$B$29</f>
        <v>0</v>
      </c>
      <c r="J14" s="125">
        <f>+'2_PAAC'!$B$30</f>
        <v>0</v>
      </c>
      <c r="K14" s="125">
        <f>+'2_PAAC'!$B$31</f>
        <v>0</v>
      </c>
      <c r="L14" s="125">
        <f>+'2_PAAC'!$B$32</f>
        <v>0</v>
      </c>
      <c r="M14" s="125">
        <f>+'2_PAAC'!$B$33</f>
        <v>0.16666666666666666</v>
      </c>
      <c r="N14" s="125">
        <f>+'2_PAAC'!$B$34</f>
        <v>0</v>
      </c>
      <c r="O14" s="125">
        <f>+'2_PAAC'!$B$35</f>
        <v>0</v>
      </c>
      <c r="P14" s="125">
        <f>+'2_PAAC'!$B$36</f>
        <v>0</v>
      </c>
      <c r="Q14" s="125">
        <f>+'2_PAAC'!$B$37</f>
        <v>0</v>
      </c>
      <c r="R14" s="125">
        <f>+'2_PAAC'!$B$38</f>
        <v>0</v>
      </c>
      <c r="S14" s="125">
        <f>+'2_PAAC'!$B$39</f>
        <v>0</v>
      </c>
      <c r="T14" s="125">
        <f>+'2_PAAC'!$B$40</f>
        <v>0</v>
      </c>
      <c r="U14" s="228">
        <f>SUM(I14:M14)</f>
        <v>0.16666666666666666</v>
      </c>
      <c r="V14" s="233" t="str">
        <f>'2_PAAC'!B48</f>
        <v>Se logro cumplir con el 100% de las actitividades de seguimiento en relación a Plan Anticorrupción y de Atención al Ciudadano, por parte de la Dirección Administrativa y Financiera.</v>
      </c>
      <c r="W14" s="233"/>
    </row>
    <row r="15" spans="1:23" s="34" customFormat="1" ht="64.5" customHeight="1" x14ac:dyDescent="0.2">
      <c r="A15" s="238"/>
      <c r="B15" s="235"/>
      <c r="C15" s="236"/>
      <c r="D15" s="236"/>
      <c r="E15" s="237"/>
      <c r="F15" s="252"/>
      <c r="G15" s="253"/>
      <c r="H15" s="81">
        <f>+'2_PAAC'!E18</f>
        <v>0</v>
      </c>
      <c r="I15" s="125">
        <f>+'2_PAAC'!$D$29</f>
        <v>0</v>
      </c>
      <c r="J15" s="125">
        <f>+'2_PAAC'!$D$30</f>
        <v>0</v>
      </c>
      <c r="K15" s="125">
        <f>+'2_PAAC'!$D$31</f>
        <v>0</v>
      </c>
      <c r="L15" s="125">
        <f>+'2_PAAC'!$D$32</f>
        <v>0</v>
      </c>
      <c r="M15" s="125">
        <f>+'2_PAAC'!$D$33</f>
        <v>0.16666666666666666</v>
      </c>
      <c r="N15" s="125">
        <f>+'2_PAAC'!$D$34</f>
        <v>0.25</v>
      </c>
      <c r="O15" s="125">
        <f>+'2_PAAC'!$D$35</f>
        <v>0</v>
      </c>
      <c r="P15" s="125">
        <f>+'2_PAAC'!$D$36</f>
        <v>0</v>
      </c>
      <c r="Q15" s="125">
        <f>+'2_PAAC'!$D$37</f>
        <v>0.16666666666666666</v>
      </c>
      <c r="R15" s="125">
        <f>+'2_PAAC'!$D$38</f>
        <v>0</v>
      </c>
      <c r="S15" s="125">
        <f>+'2_PAAC'!$D$39</f>
        <v>0</v>
      </c>
      <c r="T15" s="125">
        <f>+'2_PAAC'!$D$40</f>
        <v>0.41666666666666663</v>
      </c>
      <c r="U15" s="228">
        <f>+SUM(I15:T15)</f>
        <v>0.99999999999999989</v>
      </c>
      <c r="V15" s="233"/>
      <c r="W15" s="233"/>
    </row>
    <row r="16" spans="1:23" s="34" customFormat="1" ht="64.5" customHeight="1" x14ac:dyDescent="0.2">
      <c r="A16" s="238"/>
      <c r="B16" s="235"/>
      <c r="C16" s="236"/>
      <c r="D16" s="236"/>
      <c r="E16" s="237"/>
      <c r="F16" s="252"/>
      <c r="G16" s="253"/>
      <c r="H16" s="128" t="s">
        <v>123</v>
      </c>
      <c r="I16" s="126">
        <f t="shared" ref="I16:U16" si="1">IFERROR(+I14/I15,0)</f>
        <v>0</v>
      </c>
      <c r="J16" s="126">
        <f t="shared" si="1"/>
        <v>0</v>
      </c>
      <c r="K16" s="126">
        <f t="shared" si="1"/>
        <v>0</v>
      </c>
      <c r="L16" s="126">
        <f t="shared" si="1"/>
        <v>0</v>
      </c>
      <c r="M16" s="126">
        <f t="shared" si="1"/>
        <v>1</v>
      </c>
      <c r="N16" s="126">
        <f t="shared" si="1"/>
        <v>0</v>
      </c>
      <c r="O16" s="126">
        <f t="shared" si="1"/>
        <v>0</v>
      </c>
      <c r="P16" s="126">
        <f t="shared" si="1"/>
        <v>0</v>
      </c>
      <c r="Q16" s="126">
        <f t="shared" si="1"/>
        <v>0</v>
      </c>
      <c r="R16" s="126">
        <f t="shared" si="1"/>
        <v>0</v>
      </c>
      <c r="S16" s="126">
        <f t="shared" si="1"/>
        <v>0</v>
      </c>
      <c r="T16" s="126">
        <f t="shared" si="1"/>
        <v>0</v>
      </c>
      <c r="U16" s="126">
        <f t="shared" si="1"/>
        <v>0.16666666666666669</v>
      </c>
      <c r="V16" s="233"/>
      <c r="W16" s="233"/>
    </row>
    <row r="17" spans="1:23" s="34" customFormat="1" ht="64.5" customHeight="1" x14ac:dyDescent="0.2">
      <c r="A17" s="238">
        <v>3</v>
      </c>
      <c r="B17" s="235" t="s">
        <v>151</v>
      </c>
      <c r="C17" s="236" t="s">
        <v>326</v>
      </c>
      <c r="D17" s="236" t="str">
        <f>+[3]Corporativa!$K$53</f>
        <v>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v>
      </c>
      <c r="E17" s="237" t="s">
        <v>13</v>
      </c>
      <c r="F17" s="254" t="str">
        <f>'3_MIPG'!E8</f>
        <v>Realizar el 100% del seguimiento de las actividades enmarcadas en el cumplimiento del Plan de adecuación y sostenibilidad MIPG 2020</v>
      </c>
      <c r="G17" s="253"/>
      <c r="H17" s="81" t="str">
        <f>+'2_PAAC'!B21</f>
        <v xml:space="preserve">Total actividades ejecutadas </v>
      </c>
      <c r="I17" s="129">
        <f>'3_MIPG'!B29</f>
        <v>0</v>
      </c>
      <c r="J17" s="129">
        <f>+'3_MIPG'!B30</f>
        <v>0</v>
      </c>
      <c r="K17" s="129">
        <f>+'3_MIPG'!B31</f>
        <v>0</v>
      </c>
      <c r="L17" s="129">
        <f>+'3_MIPG'!B32</f>
        <v>0</v>
      </c>
      <c r="M17" s="129">
        <f>+'3_MIPG'!B33</f>
        <v>0</v>
      </c>
      <c r="N17" s="129">
        <f>+'3_MIPG'!B34</f>
        <v>0</v>
      </c>
      <c r="O17" s="129">
        <f>+'3_MIPG'!B35</f>
        <v>0</v>
      </c>
      <c r="P17" s="129">
        <f>+'3_MIPG'!B36</f>
        <v>0</v>
      </c>
      <c r="Q17" s="129">
        <f>+'3_MIPG'!B37</f>
        <v>0</v>
      </c>
      <c r="R17" s="129">
        <f>+'3_MIPG'!B38</f>
        <v>0</v>
      </c>
      <c r="S17" s="129">
        <f>+'3_MIPG'!B39</f>
        <v>0</v>
      </c>
      <c r="T17" s="129">
        <f>+'3_MIPG'!B40</f>
        <v>0</v>
      </c>
      <c r="U17" s="130">
        <f>SUM(I17:M17)</f>
        <v>0</v>
      </c>
      <c r="V17" s="233" t="str">
        <f>'3_MIPG'!B48</f>
        <v>No aplica seguimiento para el periodo de la referencia.</v>
      </c>
      <c r="W17" s="233"/>
    </row>
    <row r="18" spans="1:23" s="34" customFormat="1" ht="64.5" customHeight="1" x14ac:dyDescent="0.2">
      <c r="A18" s="238"/>
      <c r="B18" s="235"/>
      <c r="C18" s="236"/>
      <c r="D18" s="236"/>
      <c r="E18" s="237"/>
      <c r="F18" s="252"/>
      <c r="G18" s="253"/>
      <c r="H18" s="81" t="str">
        <f>+'2_PAAC'!E21</f>
        <v>Total actividades programadas</v>
      </c>
      <c r="I18" s="129">
        <f>'3_MIPG'!D29</f>
        <v>0</v>
      </c>
      <c r="J18" s="129">
        <f>'3_MIPG'!D30</f>
        <v>0</v>
      </c>
      <c r="K18" s="129">
        <f>'3_MIPG'!D31</f>
        <v>0</v>
      </c>
      <c r="L18" s="129">
        <f>'3_MIPG'!D32</f>
        <v>0</v>
      </c>
      <c r="M18" s="129">
        <f>'3_MIPG'!D33</f>
        <v>0</v>
      </c>
      <c r="N18" s="129">
        <f>'3_MIPG'!ID34</f>
        <v>0</v>
      </c>
      <c r="O18" s="129">
        <f>'3_MIPG'!D35</f>
        <v>0</v>
      </c>
      <c r="P18" s="129">
        <f>'3_MIPG'!D36</f>
        <v>0</v>
      </c>
      <c r="Q18" s="129">
        <f>'3_MIPG'!D37</f>
        <v>0</v>
      </c>
      <c r="R18" s="129">
        <f>'3_MIPG'!D38</f>
        <v>0</v>
      </c>
      <c r="S18" s="129">
        <f>'3_MIPG'!D39</f>
        <v>0</v>
      </c>
      <c r="T18" s="129">
        <f>'3_MIPG'!D40</f>
        <v>1</v>
      </c>
      <c r="U18" s="130">
        <f>+SUM(I18:T18)</f>
        <v>1</v>
      </c>
      <c r="V18" s="233"/>
      <c r="W18" s="233"/>
    </row>
    <row r="19" spans="1:23" s="34" customFormat="1" ht="64.5" customHeight="1" x14ac:dyDescent="0.2">
      <c r="A19" s="238"/>
      <c r="B19" s="235"/>
      <c r="C19" s="236"/>
      <c r="D19" s="236"/>
      <c r="E19" s="237"/>
      <c r="F19" s="252"/>
      <c r="G19" s="253"/>
      <c r="H19" s="128" t="s">
        <v>123</v>
      </c>
      <c r="I19" s="126">
        <f t="shared" ref="I19:U19" si="2">IFERROR(+I17/I18,0)</f>
        <v>0</v>
      </c>
      <c r="J19" s="126">
        <f t="shared" si="2"/>
        <v>0</v>
      </c>
      <c r="K19" s="126">
        <f t="shared" si="2"/>
        <v>0</v>
      </c>
      <c r="L19" s="126">
        <f t="shared" si="2"/>
        <v>0</v>
      </c>
      <c r="M19" s="126">
        <f t="shared" si="2"/>
        <v>0</v>
      </c>
      <c r="N19" s="126">
        <f t="shared" si="2"/>
        <v>0</v>
      </c>
      <c r="O19" s="126">
        <f t="shared" si="2"/>
        <v>0</v>
      </c>
      <c r="P19" s="126">
        <f t="shared" si="2"/>
        <v>0</v>
      </c>
      <c r="Q19" s="126">
        <f t="shared" si="2"/>
        <v>0</v>
      </c>
      <c r="R19" s="126">
        <f t="shared" si="2"/>
        <v>0</v>
      </c>
      <c r="S19" s="126">
        <f t="shared" si="2"/>
        <v>0</v>
      </c>
      <c r="T19" s="126">
        <f t="shared" si="2"/>
        <v>0</v>
      </c>
      <c r="U19" s="126">
        <f t="shared" si="2"/>
        <v>0</v>
      </c>
      <c r="V19" s="233"/>
      <c r="W19" s="233"/>
    </row>
    <row r="20" spans="1:23" hidden="1" x14ac:dyDescent="0.25"/>
  </sheetData>
  <sheetProtection autoFilter="0" pivotTables="0"/>
  <mergeCells count="41">
    <mergeCell ref="G11:G13"/>
    <mergeCell ref="E17:E19"/>
    <mergeCell ref="G14:G16"/>
    <mergeCell ref="V14:W16"/>
    <mergeCell ref="F17:F19"/>
    <mergeCell ref="E14:E16"/>
    <mergeCell ref="G17:G19"/>
    <mergeCell ref="V17:W19"/>
    <mergeCell ref="F14:F16"/>
    <mergeCell ref="A17:A19"/>
    <mergeCell ref="B17:B19"/>
    <mergeCell ref="C17:C19"/>
    <mergeCell ref="F11:F13"/>
    <mergeCell ref="D11:D13"/>
    <mergeCell ref="D17:D19"/>
    <mergeCell ref="A14:A16"/>
    <mergeCell ref="B14:B16"/>
    <mergeCell ref="C14:C16"/>
    <mergeCell ref="D14:D16"/>
    <mergeCell ref="A1:B4"/>
    <mergeCell ref="C4:H4"/>
    <mergeCell ref="C1:W1"/>
    <mergeCell ref="C2:W2"/>
    <mergeCell ref="C3:W3"/>
    <mergeCell ref="I4:W4"/>
    <mergeCell ref="C6:G6"/>
    <mergeCell ref="A8:W8"/>
    <mergeCell ref="E9:E10"/>
    <mergeCell ref="H9:H10"/>
    <mergeCell ref="V11:W13"/>
    <mergeCell ref="V10:W10"/>
    <mergeCell ref="I9:W9"/>
    <mergeCell ref="B11:B13"/>
    <mergeCell ref="C11:C13"/>
    <mergeCell ref="E11:E13"/>
    <mergeCell ref="A11:A13"/>
    <mergeCell ref="G9:G10"/>
    <mergeCell ref="A9:A10"/>
    <mergeCell ref="F9:F10"/>
    <mergeCell ref="B9:C9"/>
    <mergeCell ref="D9:D10"/>
  </mergeCells>
  <printOptions horizontalCentered="1"/>
  <pageMargins left="0.70866141732283472" right="0.70866141732283472" top="0.74803149606299213" bottom="0.74803149606299213" header="0.31496062992125984" footer="0.31496062992125984"/>
  <pageSetup paperSize="17" scale="45"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topLeftCell="A16" zoomScale="89" zoomScaleNormal="89" workbookViewId="0">
      <selection activeCell="D6" sqref="D6"/>
    </sheetView>
  </sheetViews>
  <sheetFormatPr baseColWidth="10" defaultColWidth="9.140625" defaultRowHeight="15" x14ac:dyDescent="0.25"/>
  <cols>
    <col min="1" max="1" width="4.42578125" style="196" customWidth="1"/>
    <col min="2" max="2" width="3.28515625" style="193" bestFit="1" customWidth="1"/>
    <col min="3" max="3" width="9.140625" style="198"/>
    <col min="4" max="4" width="198.7109375" style="199" customWidth="1"/>
    <col min="5" max="5" width="9.140625" style="200"/>
    <col min="6" max="28" width="9.140625" style="196"/>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97"/>
    </row>
    <row r="2" spans="2:5" s="135" customFormat="1" ht="14.45" customHeight="1" x14ac:dyDescent="0.25">
      <c r="B2" s="360">
        <v>1</v>
      </c>
      <c r="C2" s="361" t="s">
        <v>360</v>
      </c>
      <c r="D2" s="361"/>
      <c r="E2" s="201"/>
    </row>
    <row r="3" spans="2:5" s="135" customFormat="1" x14ac:dyDescent="0.25">
      <c r="B3" s="360"/>
      <c r="C3" s="202">
        <v>1</v>
      </c>
      <c r="D3" s="203" t="s">
        <v>361</v>
      </c>
      <c r="E3" s="201"/>
    </row>
    <row r="4" spans="2:5" s="135" customFormat="1" x14ac:dyDescent="0.25">
      <c r="B4" s="360"/>
      <c r="C4" s="202">
        <v>2</v>
      </c>
      <c r="D4" s="203" t="s">
        <v>362</v>
      </c>
      <c r="E4" s="201"/>
    </row>
    <row r="5" spans="2:5" s="135" customFormat="1" x14ac:dyDescent="0.25">
      <c r="B5" s="360"/>
      <c r="C5" s="202">
        <v>3</v>
      </c>
      <c r="D5" s="203" t="s">
        <v>363</v>
      </c>
      <c r="E5" s="201"/>
    </row>
    <row r="6" spans="2:5" s="135" customFormat="1" ht="24" x14ac:dyDescent="0.25">
      <c r="B6" s="360"/>
      <c r="C6" s="202">
        <v>4</v>
      </c>
      <c r="D6" s="203" t="s">
        <v>364</v>
      </c>
      <c r="E6" s="201"/>
    </row>
    <row r="7" spans="2:5" s="135" customFormat="1" ht="24" x14ac:dyDescent="0.25">
      <c r="B7" s="360"/>
      <c r="C7" s="202">
        <v>5</v>
      </c>
      <c r="D7" s="203" t="s">
        <v>365</v>
      </c>
      <c r="E7" s="201"/>
    </row>
    <row r="8" spans="2:5" s="135" customFormat="1" ht="24" x14ac:dyDescent="0.25">
      <c r="B8" s="360"/>
      <c r="C8" s="202">
        <v>6</v>
      </c>
      <c r="D8" s="203" t="s">
        <v>366</v>
      </c>
      <c r="E8" s="201"/>
    </row>
    <row r="9" spans="2:5" s="135" customFormat="1" ht="24" x14ac:dyDescent="0.25">
      <c r="B9" s="360"/>
      <c r="C9" s="202">
        <v>7</v>
      </c>
      <c r="D9" s="203" t="s">
        <v>367</v>
      </c>
      <c r="E9" s="201"/>
    </row>
    <row r="10" spans="2:5" s="135" customFormat="1" x14ac:dyDescent="0.25">
      <c r="B10" s="362">
        <v>2</v>
      </c>
      <c r="C10" s="365" t="s">
        <v>368</v>
      </c>
      <c r="D10" s="366"/>
      <c r="E10" s="201"/>
    </row>
    <row r="11" spans="2:5" s="135" customFormat="1" x14ac:dyDescent="0.25">
      <c r="B11" s="363"/>
      <c r="C11" s="202">
        <v>8</v>
      </c>
      <c r="D11" s="203" t="s">
        <v>369</v>
      </c>
      <c r="E11" s="201"/>
    </row>
    <row r="12" spans="2:5" s="135" customFormat="1" ht="24" x14ac:dyDescent="0.25">
      <c r="B12" s="363"/>
      <c r="C12" s="202">
        <v>9</v>
      </c>
      <c r="D12" s="203" t="s">
        <v>370</v>
      </c>
      <c r="E12" s="201"/>
    </row>
    <row r="13" spans="2:5" s="135" customFormat="1" ht="24" x14ac:dyDescent="0.25">
      <c r="B13" s="363"/>
      <c r="C13" s="202">
        <v>10</v>
      </c>
      <c r="D13" s="203" t="s">
        <v>371</v>
      </c>
      <c r="E13" s="201"/>
    </row>
    <row r="14" spans="2:5" s="135" customFormat="1" ht="24" x14ac:dyDescent="0.25">
      <c r="B14" s="363"/>
      <c r="C14" s="202">
        <v>11</v>
      </c>
      <c r="D14" s="203" t="s">
        <v>372</v>
      </c>
      <c r="E14" s="201"/>
    </row>
    <row r="15" spans="2:5" s="135" customFormat="1" ht="36" x14ac:dyDescent="0.25">
      <c r="B15" s="363"/>
      <c r="C15" s="202">
        <v>12</v>
      </c>
      <c r="D15" s="203" t="s">
        <v>373</v>
      </c>
      <c r="E15" s="201"/>
    </row>
    <row r="16" spans="2:5" s="135" customFormat="1" ht="24" x14ac:dyDescent="0.25">
      <c r="B16" s="363"/>
      <c r="C16" s="202">
        <v>13</v>
      </c>
      <c r="D16" s="203" t="s">
        <v>374</v>
      </c>
      <c r="E16" s="201"/>
    </row>
    <row r="17" spans="2:5" s="135" customFormat="1" ht="24" x14ac:dyDescent="0.25">
      <c r="B17" s="363"/>
      <c r="C17" s="202">
        <v>14</v>
      </c>
      <c r="D17" s="203" t="s">
        <v>375</v>
      </c>
      <c r="E17" s="201"/>
    </row>
    <row r="18" spans="2:5" s="135" customFormat="1" ht="24" x14ac:dyDescent="0.25">
      <c r="B18" s="364"/>
      <c r="C18" s="202">
        <v>15</v>
      </c>
      <c r="D18" s="203" t="s">
        <v>376</v>
      </c>
      <c r="E18" s="201"/>
    </row>
    <row r="19" spans="2:5" s="135" customFormat="1" x14ac:dyDescent="0.25">
      <c r="B19" s="362">
        <v>3</v>
      </c>
      <c r="C19" s="367" t="s">
        <v>377</v>
      </c>
      <c r="D19" s="367"/>
      <c r="E19" s="201"/>
    </row>
    <row r="20" spans="2:5" s="135" customFormat="1" x14ac:dyDescent="0.25">
      <c r="B20" s="363"/>
      <c r="C20" s="202">
        <v>16</v>
      </c>
      <c r="D20" s="203" t="s">
        <v>378</v>
      </c>
      <c r="E20" s="201"/>
    </row>
    <row r="21" spans="2:5" s="135" customFormat="1" ht="24" x14ac:dyDescent="0.25">
      <c r="B21" s="363"/>
      <c r="C21" s="202">
        <v>17</v>
      </c>
      <c r="D21" s="203" t="s">
        <v>379</v>
      </c>
      <c r="E21" s="201"/>
    </row>
    <row r="22" spans="2:5" s="135" customFormat="1" x14ac:dyDescent="0.25">
      <c r="B22" s="363"/>
      <c r="C22" s="202">
        <v>18</v>
      </c>
      <c r="D22" s="203" t="s">
        <v>380</v>
      </c>
      <c r="E22" s="201"/>
    </row>
    <row r="23" spans="2:5" s="135" customFormat="1" x14ac:dyDescent="0.25">
      <c r="B23" s="363"/>
      <c r="C23" s="202">
        <v>19</v>
      </c>
      <c r="D23" s="203" t="s">
        <v>381</v>
      </c>
      <c r="E23" s="201"/>
    </row>
    <row r="24" spans="2:5" s="135" customFormat="1" x14ac:dyDescent="0.25">
      <c r="B24" s="363"/>
      <c r="C24" s="202">
        <v>20</v>
      </c>
      <c r="D24" s="203" t="s">
        <v>382</v>
      </c>
      <c r="E24" s="201"/>
    </row>
    <row r="25" spans="2:5" s="135" customFormat="1" x14ac:dyDescent="0.25">
      <c r="B25" s="363"/>
      <c r="C25" s="204">
        <v>21</v>
      </c>
      <c r="D25" s="205" t="s">
        <v>383</v>
      </c>
      <c r="E25" s="201"/>
    </row>
    <row r="26" spans="2:5" s="135" customFormat="1" x14ac:dyDescent="0.25">
      <c r="B26" s="363"/>
      <c r="C26" s="202">
        <v>22</v>
      </c>
      <c r="D26" s="203" t="s">
        <v>384</v>
      </c>
      <c r="E26" s="201"/>
    </row>
    <row r="27" spans="2:5" s="135" customFormat="1" x14ac:dyDescent="0.25">
      <c r="B27" s="363"/>
      <c r="C27" s="202">
        <v>23</v>
      </c>
      <c r="D27" s="203" t="s">
        <v>385</v>
      </c>
      <c r="E27" s="201"/>
    </row>
    <row r="28" spans="2:5" s="135" customFormat="1" x14ac:dyDescent="0.25">
      <c r="B28" s="363"/>
      <c r="C28" s="202">
        <v>24</v>
      </c>
      <c r="D28" s="203" t="s">
        <v>386</v>
      </c>
      <c r="E28" s="201"/>
    </row>
    <row r="29" spans="2:5" s="135" customFormat="1" x14ac:dyDescent="0.25">
      <c r="B29" s="363"/>
      <c r="C29" s="202">
        <v>25</v>
      </c>
      <c r="D29" s="203" t="s">
        <v>387</v>
      </c>
      <c r="E29" s="201"/>
    </row>
    <row r="30" spans="2:5" s="135" customFormat="1" ht="36" x14ac:dyDescent="0.25">
      <c r="B30" s="363"/>
      <c r="C30" s="202">
        <v>26</v>
      </c>
      <c r="D30" s="203" t="s">
        <v>388</v>
      </c>
      <c r="E30" s="201"/>
    </row>
    <row r="31" spans="2:5" s="135" customFormat="1" ht="24" x14ac:dyDescent="0.25">
      <c r="B31" s="363"/>
      <c r="C31" s="202">
        <v>27</v>
      </c>
      <c r="D31" s="203" t="s">
        <v>389</v>
      </c>
      <c r="E31" s="201"/>
    </row>
    <row r="32" spans="2:5" s="135" customFormat="1" x14ac:dyDescent="0.25">
      <c r="B32" s="364"/>
      <c r="C32" s="202">
        <v>28</v>
      </c>
      <c r="D32" s="203" t="s">
        <v>390</v>
      </c>
      <c r="E32" s="201"/>
    </row>
    <row r="33" spans="2:5" s="135" customFormat="1" x14ac:dyDescent="0.25">
      <c r="B33" s="362">
        <v>4</v>
      </c>
      <c r="C33" s="368" t="s">
        <v>391</v>
      </c>
      <c r="D33" s="369"/>
      <c r="E33" s="201"/>
    </row>
    <row r="34" spans="2:5" s="135" customFormat="1" x14ac:dyDescent="0.25">
      <c r="B34" s="363"/>
      <c r="C34" s="202">
        <v>29</v>
      </c>
      <c r="D34" s="203" t="s">
        <v>392</v>
      </c>
      <c r="E34" s="201"/>
    </row>
    <row r="35" spans="2:5" s="135" customFormat="1" x14ac:dyDescent="0.25">
      <c r="B35" s="363"/>
      <c r="C35" s="202">
        <v>30</v>
      </c>
      <c r="D35" s="203" t="s">
        <v>393</v>
      </c>
      <c r="E35" s="201"/>
    </row>
    <row r="36" spans="2:5" s="135" customFormat="1" x14ac:dyDescent="0.25">
      <c r="B36" s="363"/>
      <c r="C36" s="202">
        <v>31</v>
      </c>
      <c r="D36" s="203" t="s">
        <v>394</v>
      </c>
      <c r="E36" s="201"/>
    </row>
    <row r="37" spans="2:5" s="135" customFormat="1" x14ac:dyDescent="0.25">
      <c r="B37" s="363"/>
      <c r="C37" s="202">
        <v>32</v>
      </c>
      <c r="D37" s="203" t="s">
        <v>395</v>
      </c>
      <c r="E37" s="201"/>
    </row>
    <row r="38" spans="2:5" s="135" customFormat="1" ht="24" x14ac:dyDescent="0.25">
      <c r="B38" s="363"/>
      <c r="C38" s="202">
        <v>33</v>
      </c>
      <c r="D38" s="203" t="s">
        <v>396</v>
      </c>
      <c r="E38" s="201"/>
    </row>
    <row r="39" spans="2:5" s="135" customFormat="1" x14ac:dyDescent="0.25">
      <c r="B39" s="363"/>
      <c r="C39" s="202">
        <v>34</v>
      </c>
      <c r="D39" s="203" t="s">
        <v>397</v>
      </c>
      <c r="E39" s="201"/>
    </row>
    <row r="40" spans="2:5" s="135" customFormat="1" ht="36" x14ac:dyDescent="0.25">
      <c r="B40" s="363"/>
      <c r="C40" s="202">
        <v>35</v>
      </c>
      <c r="D40" s="203" t="s">
        <v>398</v>
      </c>
      <c r="E40" s="201"/>
    </row>
    <row r="41" spans="2:5" s="135" customFormat="1" ht="24" x14ac:dyDescent="0.25">
      <c r="B41" s="363"/>
      <c r="C41" s="202">
        <v>36</v>
      </c>
      <c r="D41" s="203" t="s">
        <v>399</v>
      </c>
      <c r="E41" s="201"/>
    </row>
    <row r="42" spans="2:5" s="135" customFormat="1" ht="36" x14ac:dyDescent="0.25">
      <c r="B42" s="363"/>
      <c r="C42" s="202">
        <v>37</v>
      </c>
      <c r="D42" s="203" t="s">
        <v>400</v>
      </c>
      <c r="E42" s="201"/>
    </row>
    <row r="43" spans="2:5" s="135" customFormat="1" ht="24" x14ac:dyDescent="0.25">
      <c r="B43" s="364"/>
      <c r="C43" s="202">
        <v>38</v>
      </c>
      <c r="D43" s="203" t="s">
        <v>401</v>
      </c>
      <c r="E43" s="201"/>
    </row>
    <row r="44" spans="2:5" s="135" customFormat="1" x14ac:dyDescent="0.25">
      <c r="B44" s="362">
        <v>5</v>
      </c>
      <c r="C44" s="367" t="s">
        <v>402</v>
      </c>
      <c r="D44" s="367"/>
      <c r="E44" s="201"/>
    </row>
    <row r="45" spans="2:5" s="135" customFormat="1" x14ac:dyDescent="0.25">
      <c r="B45" s="363"/>
      <c r="C45" s="202">
        <v>39</v>
      </c>
      <c r="D45" s="203" t="s">
        <v>403</v>
      </c>
      <c r="E45" s="201"/>
    </row>
    <row r="46" spans="2:5" s="135" customFormat="1" x14ac:dyDescent="0.25">
      <c r="B46" s="363"/>
      <c r="C46" s="202">
        <v>40</v>
      </c>
      <c r="D46" s="203" t="s">
        <v>404</v>
      </c>
      <c r="E46" s="201"/>
    </row>
    <row r="47" spans="2:5" s="135" customFormat="1" x14ac:dyDescent="0.25">
      <c r="B47" s="363"/>
      <c r="C47" s="202">
        <v>41</v>
      </c>
      <c r="D47" s="203" t="s">
        <v>405</v>
      </c>
      <c r="E47" s="201"/>
    </row>
    <row r="48" spans="2:5" s="135" customFormat="1" ht="24" x14ac:dyDescent="0.25">
      <c r="B48" s="363"/>
      <c r="C48" s="202">
        <v>42</v>
      </c>
      <c r="D48" s="203" t="s">
        <v>406</v>
      </c>
      <c r="E48" s="201"/>
    </row>
    <row r="49" spans="2:5" s="135" customFormat="1" x14ac:dyDescent="0.25">
      <c r="B49" s="363"/>
      <c r="C49" s="202">
        <v>43</v>
      </c>
      <c r="D49" s="203" t="s">
        <v>407</v>
      </c>
      <c r="E49" s="201"/>
    </row>
    <row r="50" spans="2:5" s="135" customFormat="1" ht="24" x14ac:dyDescent="0.25">
      <c r="B50" s="363"/>
      <c r="C50" s="202">
        <v>44</v>
      </c>
      <c r="D50" s="203" t="s">
        <v>408</v>
      </c>
      <c r="E50" s="201"/>
    </row>
    <row r="51" spans="2:5" s="135" customFormat="1" ht="24" x14ac:dyDescent="0.25">
      <c r="B51" s="363"/>
      <c r="C51" s="202">
        <v>45</v>
      </c>
      <c r="D51" s="203" t="s">
        <v>409</v>
      </c>
      <c r="E51" s="201"/>
    </row>
    <row r="52" spans="2:5" s="135" customFormat="1" x14ac:dyDescent="0.25">
      <c r="B52" s="363"/>
      <c r="C52" s="202">
        <v>46</v>
      </c>
      <c r="D52" s="203" t="s">
        <v>410</v>
      </c>
      <c r="E52" s="201"/>
    </row>
    <row r="53" spans="2:5" s="135" customFormat="1" x14ac:dyDescent="0.25">
      <c r="B53" s="364"/>
      <c r="C53" s="202">
        <v>47</v>
      </c>
      <c r="D53" s="203" t="s">
        <v>411</v>
      </c>
      <c r="E53" s="201"/>
    </row>
    <row r="54" spans="2:5" s="135" customFormat="1" x14ac:dyDescent="0.25">
      <c r="B54" s="362">
        <v>6</v>
      </c>
      <c r="C54" s="361" t="s">
        <v>412</v>
      </c>
      <c r="D54" s="361"/>
      <c r="E54" s="201"/>
    </row>
    <row r="55" spans="2:5" s="135" customFormat="1" x14ac:dyDescent="0.25">
      <c r="B55" s="363"/>
      <c r="C55" s="202">
        <v>48</v>
      </c>
      <c r="D55" s="203" t="s">
        <v>413</v>
      </c>
      <c r="E55" s="201"/>
    </row>
    <row r="56" spans="2:5" s="135" customFormat="1" ht="24" x14ac:dyDescent="0.25">
      <c r="B56" s="363"/>
      <c r="C56" s="202">
        <v>49</v>
      </c>
      <c r="D56" s="203" t="s">
        <v>414</v>
      </c>
      <c r="E56" s="201"/>
    </row>
    <row r="57" spans="2:5" s="135" customFormat="1" ht="24" x14ac:dyDescent="0.25">
      <c r="B57" s="363"/>
      <c r="C57" s="202">
        <v>50</v>
      </c>
      <c r="D57" s="203" t="s">
        <v>415</v>
      </c>
      <c r="E57" s="201"/>
    </row>
    <row r="58" spans="2:5" s="135" customFormat="1" ht="24" x14ac:dyDescent="0.25">
      <c r="B58" s="363"/>
      <c r="C58" s="202">
        <v>51</v>
      </c>
      <c r="D58" s="203" t="s">
        <v>416</v>
      </c>
      <c r="E58" s="201"/>
    </row>
    <row r="59" spans="2:5" s="135" customFormat="1" x14ac:dyDescent="0.25">
      <c r="B59" s="363"/>
      <c r="C59" s="202">
        <v>52</v>
      </c>
      <c r="D59" s="203" t="s">
        <v>417</v>
      </c>
      <c r="E59" s="201"/>
    </row>
    <row r="60" spans="2:5" s="135" customFormat="1" x14ac:dyDescent="0.25">
      <c r="B60" s="363"/>
      <c r="C60" s="202">
        <v>53</v>
      </c>
      <c r="D60" s="203" t="s">
        <v>418</v>
      </c>
      <c r="E60" s="201"/>
    </row>
    <row r="61" spans="2:5" s="135" customFormat="1" ht="24" x14ac:dyDescent="0.25">
      <c r="B61" s="363"/>
      <c r="C61" s="202">
        <v>54</v>
      </c>
      <c r="D61" s="203" t="s">
        <v>419</v>
      </c>
      <c r="E61" s="201"/>
    </row>
    <row r="62" spans="2:5" s="135" customFormat="1" x14ac:dyDescent="0.25">
      <c r="B62" s="364"/>
      <c r="C62" s="202">
        <v>55</v>
      </c>
      <c r="D62" s="203" t="s">
        <v>420</v>
      </c>
      <c r="E62" s="201"/>
    </row>
    <row r="63" spans="2:5" s="135" customFormat="1" x14ac:dyDescent="0.25">
      <c r="B63" s="362">
        <v>7</v>
      </c>
      <c r="C63" s="370" t="s">
        <v>421</v>
      </c>
      <c r="D63" s="371"/>
      <c r="E63" s="201"/>
    </row>
    <row r="64" spans="2:5" s="135" customFormat="1" x14ac:dyDescent="0.25">
      <c r="B64" s="363"/>
      <c r="C64" s="202">
        <v>56</v>
      </c>
      <c r="D64" s="203" t="s">
        <v>422</v>
      </c>
      <c r="E64" s="201"/>
    </row>
    <row r="65" spans="2:5" s="135" customFormat="1" x14ac:dyDescent="0.25">
      <c r="B65" s="363"/>
      <c r="C65" s="202">
        <v>57</v>
      </c>
      <c r="D65" s="203" t="s">
        <v>423</v>
      </c>
      <c r="E65" s="201"/>
    </row>
    <row r="66" spans="2:5" s="135" customFormat="1" x14ac:dyDescent="0.25">
      <c r="B66" s="363"/>
      <c r="C66" s="202">
        <v>58</v>
      </c>
      <c r="D66" s="203" t="s">
        <v>424</v>
      </c>
      <c r="E66" s="201"/>
    </row>
    <row r="67" spans="2:5" s="135" customFormat="1" ht="24" x14ac:dyDescent="0.25">
      <c r="B67" s="363"/>
      <c r="C67" s="202">
        <v>59</v>
      </c>
      <c r="D67" s="203" t="s">
        <v>425</v>
      </c>
      <c r="E67" s="201"/>
    </row>
    <row r="68" spans="2:5" s="135" customFormat="1" ht="24" x14ac:dyDescent="0.25">
      <c r="B68" s="364"/>
      <c r="C68" s="202">
        <v>60</v>
      </c>
      <c r="D68" s="203" t="s">
        <v>426</v>
      </c>
      <c r="E68" s="201"/>
    </row>
    <row r="69" spans="2:5" s="135" customFormat="1" x14ac:dyDescent="0.25">
      <c r="B69" s="362">
        <v>8</v>
      </c>
      <c r="C69" s="372" t="s">
        <v>427</v>
      </c>
      <c r="D69" s="373"/>
      <c r="E69" s="201"/>
    </row>
    <row r="70" spans="2:5" s="135" customFormat="1" x14ac:dyDescent="0.25">
      <c r="B70" s="363"/>
      <c r="C70" s="202">
        <v>61</v>
      </c>
      <c r="D70" s="203" t="s">
        <v>428</v>
      </c>
      <c r="E70" s="201"/>
    </row>
    <row r="71" spans="2:5" s="135" customFormat="1" x14ac:dyDescent="0.25">
      <c r="B71" s="363"/>
      <c r="C71" s="202">
        <v>62</v>
      </c>
      <c r="D71" s="203" t="s">
        <v>429</v>
      </c>
      <c r="E71" s="201"/>
    </row>
    <row r="72" spans="2:5" s="135" customFormat="1" ht="24" x14ac:dyDescent="0.25">
      <c r="B72" s="363"/>
      <c r="C72" s="202">
        <v>63</v>
      </c>
      <c r="D72" s="203" t="s">
        <v>430</v>
      </c>
      <c r="E72" s="201"/>
    </row>
    <row r="73" spans="2:5" s="135" customFormat="1" ht="24" x14ac:dyDescent="0.25">
      <c r="B73" s="363"/>
      <c r="C73" s="202">
        <v>64</v>
      </c>
      <c r="D73" s="203" t="s">
        <v>431</v>
      </c>
      <c r="E73" s="201"/>
    </row>
    <row r="74" spans="2:5" s="135" customFormat="1" x14ac:dyDescent="0.25">
      <c r="B74" s="363"/>
      <c r="C74" s="202">
        <v>65</v>
      </c>
      <c r="D74" s="203" t="s">
        <v>432</v>
      </c>
      <c r="E74" s="201"/>
    </row>
    <row r="75" spans="2:5" s="135" customFormat="1" x14ac:dyDescent="0.25">
      <c r="B75" s="363"/>
      <c r="C75" s="202">
        <v>66</v>
      </c>
      <c r="D75" s="203" t="s">
        <v>433</v>
      </c>
      <c r="E75" s="201"/>
    </row>
    <row r="76" spans="2:5" s="135" customFormat="1" ht="24" x14ac:dyDescent="0.25">
      <c r="B76" s="363"/>
      <c r="C76" s="202">
        <v>67</v>
      </c>
      <c r="D76" s="203" t="s">
        <v>434</v>
      </c>
      <c r="E76" s="201"/>
    </row>
    <row r="77" spans="2:5" s="135" customFormat="1" x14ac:dyDescent="0.25">
      <c r="B77" s="363"/>
      <c r="C77" s="202">
        <v>68</v>
      </c>
      <c r="D77" s="203" t="s">
        <v>435</v>
      </c>
      <c r="E77" s="201"/>
    </row>
    <row r="78" spans="2:5" s="135" customFormat="1" x14ac:dyDescent="0.25">
      <c r="B78" s="363"/>
      <c r="C78" s="202">
        <v>69</v>
      </c>
      <c r="D78" s="203" t="s">
        <v>436</v>
      </c>
      <c r="E78" s="201"/>
    </row>
    <row r="79" spans="2:5" s="135" customFormat="1" x14ac:dyDescent="0.25">
      <c r="B79" s="363"/>
      <c r="C79" s="202">
        <v>70</v>
      </c>
      <c r="D79" s="203" t="s">
        <v>437</v>
      </c>
      <c r="E79" s="201"/>
    </row>
    <row r="80" spans="2:5" s="135" customFormat="1" ht="24" x14ac:dyDescent="0.25">
      <c r="B80" s="363"/>
      <c r="C80" s="202">
        <v>71</v>
      </c>
      <c r="D80" s="203" t="s">
        <v>438</v>
      </c>
      <c r="E80" s="201"/>
    </row>
    <row r="81" spans="2:5" s="135" customFormat="1" x14ac:dyDescent="0.25">
      <c r="B81" s="364"/>
      <c r="C81" s="202">
        <v>72</v>
      </c>
      <c r="D81" s="203" t="s">
        <v>439</v>
      </c>
      <c r="E81" s="201"/>
    </row>
    <row r="82" spans="2:5" s="135" customFormat="1" x14ac:dyDescent="0.25">
      <c r="B82" s="362">
        <v>9</v>
      </c>
      <c r="C82" s="374" t="s">
        <v>440</v>
      </c>
      <c r="D82" s="374"/>
      <c r="E82" s="201"/>
    </row>
    <row r="83" spans="2:5" s="135" customFormat="1" ht="24" x14ac:dyDescent="0.25">
      <c r="B83" s="363"/>
      <c r="C83" s="202">
        <v>73</v>
      </c>
      <c r="D83" s="203" t="s">
        <v>441</v>
      </c>
      <c r="E83" s="201"/>
    </row>
    <row r="84" spans="2:5" s="135" customFormat="1" ht="24" x14ac:dyDescent="0.25">
      <c r="B84" s="363"/>
      <c r="C84" s="202">
        <v>74</v>
      </c>
      <c r="D84" s="203" t="s">
        <v>442</v>
      </c>
      <c r="E84" s="201"/>
    </row>
    <row r="85" spans="2:5" s="135" customFormat="1" ht="24" x14ac:dyDescent="0.25">
      <c r="B85" s="363"/>
      <c r="C85" s="202">
        <v>75</v>
      </c>
      <c r="D85" s="203" t="s">
        <v>443</v>
      </c>
      <c r="E85" s="201"/>
    </row>
    <row r="86" spans="2:5" s="135" customFormat="1" ht="24" x14ac:dyDescent="0.25">
      <c r="B86" s="363"/>
      <c r="C86" s="202">
        <v>76</v>
      </c>
      <c r="D86" s="203" t="s">
        <v>444</v>
      </c>
      <c r="E86" s="201"/>
    </row>
    <row r="87" spans="2:5" s="135" customFormat="1" ht="24" x14ac:dyDescent="0.25">
      <c r="B87" s="363"/>
      <c r="C87" s="202">
        <v>77</v>
      </c>
      <c r="D87" s="203" t="s">
        <v>445</v>
      </c>
      <c r="E87" s="201"/>
    </row>
    <row r="88" spans="2:5" s="135" customFormat="1" ht="24" x14ac:dyDescent="0.25">
      <c r="B88" s="363"/>
      <c r="C88" s="202">
        <v>78</v>
      </c>
      <c r="D88" s="203" t="s">
        <v>446</v>
      </c>
      <c r="E88" s="201"/>
    </row>
    <row r="89" spans="2:5" s="135" customFormat="1" ht="24" x14ac:dyDescent="0.25">
      <c r="B89" s="363"/>
      <c r="C89" s="202">
        <v>79</v>
      </c>
      <c r="D89" s="203" t="s">
        <v>447</v>
      </c>
      <c r="E89" s="201"/>
    </row>
    <row r="90" spans="2:5" s="135" customFormat="1" x14ac:dyDescent="0.25">
      <c r="B90" s="364"/>
      <c r="C90" s="202">
        <v>80</v>
      </c>
      <c r="D90" s="203" t="s">
        <v>448</v>
      </c>
      <c r="E90" s="201"/>
    </row>
    <row r="91" spans="2:5" s="135" customFormat="1" x14ac:dyDescent="0.25">
      <c r="B91" s="362">
        <v>10</v>
      </c>
      <c r="C91" s="372" t="s">
        <v>449</v>
      </c>
      <c r="D91" s="373"/>
      <c r="E91" s="201"/>
    </row>
    <row r="92" spans="2:5" s="135" customFormat="1" x14ac:dyDescent="0.25">
      <c r="B92" s="363"/>
      <c r="C92" s="202">
        <v>81</v>
      </c>
      <c r="D92" s="203" t="s">
        <v>450</v>
      </c>
      <c r="E92" s="201"/>
    </row>
    <row r="93" spans="2:5" s="135" customFormat="1" x14ac:dyDescent="0.25">
      <c r="B93" s="363"/>
      <c r="C93" s="202">
        <v>82</v>
      </c>
      <c r="D93" s="203" t="s">
        <v>451</v>
      </c>
      <c r="E93" s="201"/>
    </row>
    <row r="94" spans="2:5" s="135" customFormat="1" x14ac:dyDescent="0.25">
      <c r="B94" s="363"/>
      <c r="C94" s="202">
        <v>83</v>
      </c>
      <c r="D94" s="203" t="s">
        <v>452</v>
      </c>
      <c r="E94" s="201"/>
    </row>
    <row r="95" spans="2:5" s="135" customFormat="1" x14ac:dyDescent="0.25">
      <c r="B95" s="363"/>
      <c r="C95" s="202">
        <v>84</v>
      </c>
      <c r="D95" s="203" t="s">
        <v>453</v>
      </c>
      <c r="E95" s="201"/>
    </row>
    <row r="96" spans="2:5" s="135" customFormat="1" x14ac:dyDescent="0.25">
      <c r="B96" s="363"/>
      <c r="C96" s="202">
        <v>85</v>
      </c>
      <c r="D96" s="203" t="s">
        <v>454</v>
      </c>
      <c r="E96" s="201"/>
    </row>
    <row r="97" spans="2:5" s="135" customFormat="1" x14ac:dyDescent="0.25">
      <c r="B97" s="363"/>
      <c r="C97" s="202">
        <v>86</v>
      </c>
      <c r="D97" s="203" t="s">
        <v>455</v>
      </c>
      <c r="E97" s="201"/>
    </row>
    <row r="98" spans="2:5" s="135" customFormat="1" x14ac:dyDescent="0.25">
      <c r="B98" s="363"/>
      <c r="C98" s="202">
        <v>87</v>
      </c>
      <c r="D98" s="203" t="s">
        <v>456</v>
      </c>
      <c r="E98" s="201"/>
    </row>
    <row r="99" spans="2:5" s="135" customFormat="1" x14ac:dyDescent="0.25">
      <c r="B99" s="363"/>
      <c r="C99" s="202">
        <v>88</v>
      </c>
      <c r="D99" s="203" t="s">
        <v>457</v>
      </c>
      <c r="E99" s="201"/>
    </row>
    <row r="100" spans="2:5" s="135" customFormat="1" ht="24" x14ac:dyDescent="0.25">
      <c r="B100" s="363"/>
      <c r="C100" s="202">
        <v>89</v>
      </c>
      <c r="D100" s="203" t="s">
        <v>458</v>
      </c>
      <c r="E100" s="201"/>
    </row>
    <row r="101" spans="2:5" s="135" customFormat="1" x14ac:dyDescent="0.25">
      <c r="B101" s="364"/>
      <c r="C101" s="202">
        <v>90</v>
      </c>
      <c r="D101" s="203" t="s">
        <v>459</v>
      </c>
      <c r="E101" s="201"/>
    </row>
    <row r="102" spans="2:5" s="135" customFormat="1" x14ac:dyDescent="0.25">
      <c r="B102" s="362">
        <v>11</v>
      </c>
      <c r="C102" s="374" t="s">
        <v>460</v>
      </c>
      <c r="D102" s="374"/>
      <c r="E102" s="201"/>
    </row>
    <row r="103" spans="2:5" s="135" customFormat="1" x14ac:dyDescent="0.25">
      <c r="B103" s="363"/>
      <c r="C103" s="204">
        <v>91</v>
      </c>
      <c r="D103" s="205" t="s">
        <v>461</v>
      </c>
      <c r="E103" s="201"/>
    </row>
    <row r="104" spans="2:5" s="135" customFormat="1" ht="24" x14ac:dyDescent="0.25">
      <c r="B104" s="363"/>
      <c r="C104" s="204">
        <v>92</v>
      </c>
      <c r="D104" s="205" t="s">
        <v>462</v>
      </c>
      <c r="E104" s="201"/>
    </row>
    <row r="105" spans="2:5" s="135" customFormat="1" x14ac:dyDescent="0.25">
      <c r="B105" s="363"/>
      <c r="C105" s="202">
        <v>93</v>
      </c>
      <c r="D105" s="203" t="s">
        <v>463</v>
      </c>
      <c r="E105" s="201"/>
    </row>
    <row r="106" spans="2:5" s="135" customFormat="1" x14ac:dyDescent="0.25">
      <c r="B106" s="363"/>
      <c r="C106" s="202">
        <v>94</v>
      </c>
      <c r="D106" s="203" t="s">
        <v>464</v>
      </c>
      <c r="E106" s="201"/>
    </row>
    <row r="107" spans="2:5" s="135" customFormat="1" ht="24" x14ac:dyDescent="0.25">
      <c r="B107" s="363"/>
      <c r="C107" s="202">
        <v>95</v>
      </c>
      <c r="D107" s="203" t="s">
        <v>465</v>
      </c>
      <c r="E107" s="201"/>
    </row>
    <row r="108" spans="2:5" s="135" customFormat="1" x14ac:dyDescent="0.25">
      <c r="B108" s="363"/>
      <c r="C108" s="202">
        <v>96</v>
      </c>
      <c r="D108" s="203" t="s">
        <v>466</v>
      </c>
      <c r="E108" s="201"/>
    </row>
    <row r="109" spans="2:5" s="135" customFormat="1" x14ac:dyDescent="0.25">
      <c r="B109" s="363"/>
      <c r="C109" s="202">
        <v>97</v>
      </c>
      <c r="D109" s="203" t="s">
        <v>467</v>
      </c>
      <c r="E109" s="201"/>
    </row>
    <row r="110" spans="2:5" s="135" customFormat="1" x14ac:dyDescent="0.25">
      <c r="B110" s="363"/>
      <c r="C110" s="202">
        <v>98</v>
      </c>
      <c r="D110" s="203" t="s">
        <v>468</v>
      </c>
      <c r="E110" s="201"/>
    </row>
    <row r="111" spans="2:5" s="135" customFormat="1" ht="36" x14ac:dyDescent="0.25">
      <c r="B111" s="363"/>
      <c r="C111" s="202">
        <v>99</v>
      </c>
      <c r="D111" s="203" t="s">
        <v>469</v>
      </c>
      <c r="E111" s="201"/>
    </row>
    <row r="112" spans="2:5" s="135" customFormat="1" x14ac:dyDescent="0.25">
      <c r="B112" s="364"/>
      <c r="C112" s="202">
        <v>100</v>
      </c>
      <c r="D112" s="203" t="s">
        <v>470</v>
      </c>
      <c r="E112" s="201"/>
    </row>
    <row r="113" spans="2:5" s="135" customFormat="1" x14ac:dyDescent="0.25">
      <c r="B113" s="362">
        <v>12</v>
      </c>
      <c r="C113" s="374" t="s">
        <v>471</v>
      </c>
      <c r="D113" s="374"/>
      <c r="E113" s="201"/>
    </row>
    <row r="114" spans="2:5" s="135" customFormat="1" ht="24" x14ac:dyDescent="0.25">
      <c r="B114" s="363"/>
      <c r="C114" s="202">
        <v>101</v>
      </c>
      <c r="D114" s="203" t="s">
        <v>472</v>
      </c>
      <c r="E114" s="201"/>
    </row>
    <row r="115" spans="2:5" s="135" customFormat="1" x14ac:dyDescent="0.25">
      <c r="B115" s="363"/>
      <c r="C115" s="202">
        <v>102</v>
      </c>
      <c r="D115" s="203" t="s">
        <v>473</v>
      </c>
      <c r="E115" s="201"/>
    </row>
    <row r="116" spans="2:5" s="135" customFormat="1" ht="24" x14ac:dyDescent="0.25">
      <c r="B116" s="363"/>
      <c r="C116" s="202">
        <v>103</v>
      </c>
      <c r="D116" s="203" t="s">
        <v>474</v>
      </c>
      <c r="E116" s="201"/>
    </row>
    <row r="117" spans="2:5" s="135" customFormat="1" ht="24" x14ac:dyDescent="0.25">
      <c r="B117" s="363"/>
      <c r="C117" s="202">
        <v>104</v>
      </c>
      <c r="D117" s="203" t="s">
        <v>475</v>
      </c>
      <c r="E117" s="201"/>
    </row>
    <row r="118" spans="2:5" s="135" customFormat="1" x14ac:dyDescent="0.25">
      <c r="B118" s="363"/>
      <c r="C118" s="202">
        <v>105</v>
      </c>
      <c r="D118" s="203" t="s">
        <v>476</v>
      </c>
      <c r="E118" s="201"/>
    </row>
    <row r="119" spans="2:5" s="135" customFormat="1" x14ac:dyDescent="0.25">
      <c r="B119" s="363"/>
      <c r="C119" s="202">
        <v>106</v>
      </c>
      <c r="D119" s="203" t="s">
        <v>477</v>
      </c>
      <c r="E119" s="201"/>
    </row>
    <row r="120" spans="2:5" s="135" customFormat="1" x14ac:dyDescent="0.25">
      <c r="B120" s="363"/>
      <c r="C120" s="202">
        <v>107</v>
      </c>
      <c r="D120" s="203" t="s">
        <v>478</v>
      </c>
      <c r="E120" s="201"/>
    </row>
    <row r="121" spans="2:5" s="135" customFormat="1" x14ac:dyDescent="0.25">
      <c r="B121" s="363"/>
      <c r="C121" s="202">
        <v>108</v>
      </c>
      <c r="D121" s="203" t="s">
        <v>479</v>
      </c>
      <c r="E121" s="201"/>
    </row>
    <row r="122" spans="2:5" s="135" customFormat="1" x14ac:dyDescent="0.25">
      <c r="B122" s="363"/>
      <c r="C122" s="202">
        <v>109</v>
      </c>
      <c r="D122" s="203" t="s">
        <v>480</v>
      </c>
      <c r="E122" s="201"/>
    </row>
    <row r="123" spans="2:5" s="135" customFormat="1" x14ac:dyDescent="0.25">
      <c r="B123" s="363"/>
      <c r="C123" s="202">
        <v>110</v>
      </c>
      <c r="D123" s="203" t="s">
        <v>481</v>
      </c>
      <c r="E123" s="201"/>
    </row>
    <row r="124" spans="2:5" s="135" customFormat="1" ht="36" x14ac:dyDescent="0.25">
      <c r="B124" s="364"/>
      <c r="C124" s="202">
        <v>111</v>
      </c>
      <c r="D124" s="203" t="s">
        <v>482</v>
      </c>
      <c r="E124" s="201"/>
    </row>
    <row r="125" spans="2:5" s="135" customFormat="1" x14ac:dyDescent="0.25">
      <c r="B125" s="362">
        <v>13</v>
      </c>
      <c r="C125" s="374" t="s">
        <v>483</v>
      </c>
      <c r="D125" s="374"/>
      <c r="E125" s="201"/>
    </row>
    <row r="126" spans="2:5" s="135" customFormat="1" x14ac:dyDescent="0.25">
      <c r="B126" s="363"/>
      <c r="C126" s="202">
        <v>112</v>
      </c>
      <c r="D126" s="203" t="s">
        <v>484</v>
      </c>
      <c r="E126" s="201"/>
    </row>
    <row r="127" spans="2:5" s="135" customFormat="1" x14ac:dyDescent="0.25">
      <c r="B127" s="363"/>
      <c r="C127" s="202">
        <v>113</v>
      </c>
      <c r="D127" s="203" t="s">
        <v>485</v>
      </c>
      <c r="E127" s="201"/>
    </row>
    <row r="128" spans="2:5" s="135" customFormat="1" x14ac:dyDescent="0.25">
      <c r="B128" s="363"/>
      <c r="C128" s="202">
        <v>114</v>
      </c>
      <c r="D128" s="203" t="s">
        <v>486</v>
      </c>
      <c r="E128" s="201"/>
    </row>
    <row r="129" spans="2:5" s="135" customFormat="1" ht="36" x14ac:dyDescent="0.25">
      <c r="B129" s="363"/>
      <c r="C129" s="202">
        <v>115</v>
      </c>
      <c r="D129" s="203" t="s">
        <v>487</v>
      </c>
      <c r="E129" s="201"/>
    </row>
    <row r="130" spans="2:5" s="135" customFormat="1" ht="24" x14ac:dyDescent="0.25">
      <c r="B130" s="364"/>
      <c r="C130" s="202">
        <v>116</v>
      </c>
      <c r="D130" s="203" t="s">
        <v>488</v>
      </c>
      <c r="E130" s="201"/>
    </row>
    <row r="131" spans="2:5" s="135" customFormat="1" x14ac:dyDescent="0.25">
      <c r="B131" s="362">
        <v>14</v>
      </c>
      <c r="C131" s="374" t="s">
        <v>489</v>
      </c>
      <c r="D131" s="374"/>
      <c r="E131" s="201"/>
    </row>
    <row r="132" spans="2:5" s="135" customFormat="1" x14ac:dyDescent="0.25">
      <c r="B132" s="363"/>
      <c r="C132" s="202">
        <v>117</v>
      </c>
      <c r="D132" s="203" t="s">
        <v>490</v>
      </c>
      <c r="E132" s="201"/>
    </row>
    <row r="133" spans="2:5" s="135" customFormat="1" ht="24" x14ac:dyDescent="0.25">
      <c r="B133" s="363"/>
      <c r="C133" s="202">
        <v>118</v>
      </c>
      <c r="D133" s="203" t="s">
        <v>491</v>
      </c>
      <c r="E133" s="201"/>
    </row>
    <row r="134" spans="2:5" s="135" customFormat="1" x14ac:dyDescent="0.25">
      <c r="B134" s="363"/>
      <c r="C134" s="202">
        <v>119</v>
      </c>
      <c r="D134" s="203" t="s">
        <v>492</v>
      </c>
      <c r="E134" s="201"/>
    </row>
    <row r="135" spans="2:5" s="135" customFormat="1" ht="24" x14ac:dyDescent="0.25">
      <c r="B135" s="363"/>
      <c r="C135" s="202">
        <v>120</v>
      </c>
      <c r="D135" s="203" t="s">
        <v>493</v>
      </c>
      <c r="E135" s="201"/>
    </row>
    <row r="136" spans="2:5" s="135" customFormat="1" x14ac:dyDescent="0.25">
      <c r="B136" s="363"/>
      <c r="C136" s="202">
        <v>121</v>
      </c>
      <c r="D136" s="203" t="s">
        <v>494</v>
      </c>
      <c r="E136" s="201"/>
    </row>
    <row r="137" spans="2:5" s="135" customFormat="1" ht="36" x14ac:dyDescent="0.25">
      <c r="B137" s="363"/>
      <c r="C137" s="202">
        <v>122</v>
      </c>
      <c r="D137" s="203" t="s">
        <v>495</v>
      </c>
      <c r="E137" s="201"/>
    </row>
    <row r="138" spans="2:5" s="135" customFormat="1" ht="24" x14ac:dyDescent="0.25">
      <c r="B138" s="363"/>
      <c r="C138" s="202">
        <v>123</v>
      </c>
      <c r="D138" s="203" t="s">
        <v>496</v>
      </c>
      <c r="E138" s="201"/>
    </row>
    <row r="139" spans="2:5" s="135" customFormat="1" ht="36" x14ac:dyDescent="0.25">
      <c r="B139" s="363"/>
      <c r="C139" s="202">
        <v>124</v>
      </c>
      <c r="D139" s="203" t="s">
        <v>497</v>
      </c>
      <c r="E139" s="201"/>
    </row>
    <row r="140" spans="2:5" s="135" customFormat="1" x14ac:dyDescent="0.25">
      <c r="B140" s="363"/>
      <c r="C140" s="202">
        <v>125</v>
      </c>
      <c r="D140" s="203" t="s">
        <v>498</v>
      </c>
      <c r="E140" s="201"/>
    </row>
    <row r="141" spans="2:5" s="135" customFormat="1" ht="24" x14ac:dyDescent="0.25">
      <c r="B141" s="364"/>
      <c r="C141" s="202">
        <v>126</v>
      </c>
      <c r="D141" s="203" t="s">
        <v>499</v>
      </c>
      <c r="E141" s="201"/>
    </row>
    <row r="142" spans="2:5" s="135" customFormat="1" x14ac:dyDescent="0.25">
      <c r="B142" s="362">
        <v>15</v>
      </c>
      <c r="C142" s="374" t="s">
        <v>500</v>
      </c>
      <c r="D142" s="374"/>
      <c r="E142" s="201"/>
    </row>
    <row r="143" spans="2:5" s="135" customFormat="1" ht="24" x14ac:dyDescent="0.25">
      <c r="B143" s="363"/>
      <c r="C143" s="202">
        <v>127</v>
      </c>
      <c r="D143" s="203" t="s">
        <v>501</v>
      </c>
      <c r="E143" s="201"/>
    </row>
    <row r="144" spans="2:5" s="135" customFormat="1" x14ac:dyDescent="0.25">
      <c r="B144" s="363"/>
      <c r="C144" s="202">
        <v>128</v>
      </c>
      <c r="D144" s="203" t="s">
        <v>502</v>
      </c>
      <c r="E144" s="201"/>
    </row>
    <row r="145" spans="2:5" s="135" customFormat="1" x14ac:dyDescent="0.25">
      <c r="B145" s="363"/>
      <c r="C145" s="202">
        <v>129</v>
      </c>
      <c r="D145" s="203" t="s">
        <v>503</v>
      </c>
      <c r="E145" s="201"/>
    </row>
    <row r="146" spans="2:5" s="135" customFormat="1" x14ac:dyDescent="0.25">
      <c r="B146" s="363"/>
      <c r="C146" s="202">
        <v>130</v>
      </c>
      <c r="D146" s="203" t="s">
        <v>504</v>
      </c>
      <c r="E146" s="201"/>
    </row>
    <row r="147" spans="2:5" s="135" customFormat="1" x14ac:dyDescent="0.25">
      <c r="B147" s="363"/>
      <c r="C147" s="202">
        <v>131</v>
      </c>
      <c r="D147" s="203" t="s">
        <v>505</v>
      </c>
      <c r="E147" s="201"/>
    </row>
    <row r="148" spans="2:5" s="135" customFormat="1" x14ac:dyDescent="0.25">
      <c r="B148" s="363"/>
      <c r="C148" s="202">
        <v>132</v>
      </c>
      <c r="D148" s="203" t="s">
        <v>506</v>
      </c>
      <c r="E148" s="201"/>
    </row>
    <row r="149" spans="2:5" s="135" customFormat="1" x14ac:dyDescent="0.25">
      <c r="B149" s="363"/>
      <c r="C149" s="202">
        <v>133</v>
      </c>
      <c r="D149" s="203" t="s">
        <v>507</v>
      </c>
      <c r="E149" s="201"/>
    </row>
    <row r="150" spans="2:5" s="135" customFormat="1" x14ac:dyDescent="0.25">
      <c r="B150" s="363"/>
      <c r="C150" s="202">
        <v>134</v>
      </c>
      <c r="D150" s="203" t="s">
        <v>508</v>
      </c>
      <c r="E150" s="201"/>
    </row>
    <row r="151" spans="2:5" s="135" customFormat="1" x14ac:dyDescent="0.25">
      <c r="B151" s="363"/>
      <c r="C151" s="202">
        <v>135</v>
      </c>
      <c r="D151" s="203" t="s">
        <v>509</v>
      </c>
      <c r="E151" s="201"/>
    </row>
    <row r="152" spans="2:5" s="135" customFormat="1" x14ac:dyDescent="0.25">
      <c r="B152" s="363"/>
      <c r="C152" s="202">
        <v>136</v>
      </c>
      <c r="D152" s="203" t="s">
        <v>510</v>
      </c>
      <c r="E152" s="201"/>
    </row>
    <row r="153" spans="2:5" s="135" customFormat="1" ht="24" x14ac:dyDescent="0.25">
      <c r="B153" s="363"/>
      <c r="C153" s="202">
        <v>137</v>
      </c>
      <c r="D153" s="203" t="s">
        <v>511</v>
      </c>
      <c r="E153" s="201"/>
    </row>
    <row r="154" spans="2:5" s="135" customFormat="1" x14ac:dyDescent="0.25">
      <c r="B154" s="364"/>
      <c r="C154" s="202">
        <v>138</v>
      </c>
      <c r="D154" s="203" t="s">
        <v>512</v>
      </c>
      <c r="E154" s="201"/>
    </row>
    <row r="155" spans="2:5" s="135" customFormat="1" x14ac:dyDescent="0.25">
      <c r="B155" s="362">
        <v>16</v>
      </c>
      <c r="C155" s="374" t="s">
        <v>513</v>
      </c>
      <c r="D155" s="374"/>
      <c r="E155" s="201"/>
    </row>
    <row r="156" spans="2:5" s="135" customFormat="1" x14ac:dyDescent="0.25">
      <c r="B156" s="363"/>
      <c r="C156" s="202">
        <v>139</v>
      </c>
      <c r="D156" s="206" t="s">
        <v>514</v>
      </c>
      <c r="E156" s="201"/>
    </row>
    <row r="157" spans="2:5" s="135" customFormat="1" x14ac:dyDescent="0.25">
      <c r="B157" s="363"/>
      <c r="C157" s="202">
        <v>140</v>
      </c>
      <c r="D157" s="203" t="s">
        <v>515</v>
      </c>
      <c r="E157" s="201"/>
    </row>
    <row r="158" spans="2:5" s="135" customFormat="1" x14ac:dyDescent="0.25">
      <c r="B158" s="363"/>
      <c r="C158" s="202">
        <v>141</v>
      </c>
      <c r="D158" s="203" t="s">
        <v>516</v>
      </c>
      <c r="E158" s="201"/>
    </row>
    <row r="159" spans="2:5" s="135" customFormat="1" x14ac:dyDescent="0.25">
      <c r="B159" s="363"/>
      <c r="C159" s="202">
        <v>142</v>
      </c>
      <c r="D159" s="203" t="s">
        <v>517</v>
      </c>
      <c r="E159" s="201"/>
    </row>
    <row r="160" spans="2:5" s="135" customFormat="1" x14ac:dyDescent="0.25">
      <c r="B160" s="363"/>
      <c r="C160" s="204">
        <v>143</v>
      </c>
      <c r="D160" s="205" t="s">
        <v>518</v>
      </c>
      <c r="E160" s="201"/>
    </row>
    <row r="161" spans="2:5" s="135" customFormat="1" x14ac:dyDescent="0.25">
      <c r="B161" s="363"/>
      <c r="C161" s="204">
        <v>144</v>
      </c>
      <c r="D161" s="205" t="s">
        <v>519</v>
      </c>
      <c r="E161" s="201"/>
    </row>
    <row r="162" spans="2:5" s="135" customFormat="1" x14ac:dyDescent="0.25">
      <c r="B162" s="363"/>
      <c r="C162" s="204">
        <v>145</v>
      </c>
      <c r="D162" s="205" t="s">
        <v>520</v>
      </c>
      <c r="E162" s="201"/>
    </row>
    <row r="163" spans="2:5" s="135" customFormat="1" x14ac:dyDescent="0.25">
      <c r="B163" s="363"/>
      <c r="C163" s="202">
        <v>146</v>
      </c>
      <c r="D163" s="203" t="s">
        <v>521</v>
      </c>
      <c r="E163" s="201"/>
    </row>
    <row r="164" spans="2:5" s="135" customFormat="1" x14ac:dyDescent="0.25">
      <c r="B164" s="363"/>
      <c r="C164" s="202">
        <v>147</v>
      </c>
      <c r="D164" s="203" t="s">
        <v>522</v>
      </c>
      <c r="E164" s="201"/>
    </row>
    <row r="165" spans="2:5" s="135" customFormat="1" x14ac:dyDescent="0.25">
      <c r="B165" s="363"/>
      <c r="C165" s="204">
        <v>148</v>
      </c>
      <c r="D165" s="205" t="s">
        <v>523</v>
      </c>
      <c r="E165" s="201"/>
    </row>
    <row r="166" spans="2:5" s="135" customFormat="1" ht="24" x14ac:dyDescent="0.25">
      <c r="B166" s="363"/>
      <c r="C166" s="202">
        <v>149</v>
      </c>
      <c r="D166" s="203" t="s">
        <v>524</v>
      </c>
      <c r="E166" s="201"/>
    </row>
    <row r="167" spans="2:5" s="135" customFormat="1" x14ac:dyDescent="0.25">
      <c r="B167" s="364"/>
      <c r="C167" s="202">
        <v>150</v>
      </c>
      <c r="D167" s="203" t="s">
        <v>525</v>
      </c>
      <c r="E167" s="201"/>
    </row>
    <row r="168" spans="2:5" s="135" customFormat="1" x14ac:dyDescent="0.25">
      <c r="B168" s="360">
        <v>17</v>
      </c>
      <c r="C168" s="370" t="s">
        <v>526</v>
      </c>
      <c r="D168" s="371"/>
      <c r="E168" s="201"/>
    </row>
    <row r="169" spans="2:5" s="135" customFormat="1" x14ac:dyDescent="0.25">
      <c r="B169" s="360"/>
      <c r="C169" s="202">
        <v>151</v>
      </c>
      <c r="D169" s="203" t="s">
        <v>527</v>
      </c>
      <c r="E169" s="201"/>
    </row>
    <row r="170" spans="2:5" s="135" customFormat="1" ht="36" x14ac:dyDescent="0.25">
      <c r="B170" s="360"/>
      <c r="C170" s="202">
        <v>152</v>
      </c>
      <c r="D170" s="203" t="s">
        <v>528</v>
      </c>
      <c r="E170" s="201"/>
    </row>
    <row r="171" spans="2:5" s="135" customFormat="1" x14ac:dyDescent="0.25">
      <c r="B171" s="360"/>
      <c r="C171" s="202">
        <v>153</v>
      </c>
      <c r="D171" s="203" t="s">
        <v>529</v>
      </c>
      <c r="E171" s="201"/>
    </row>
    <row r="172" spans="2:5" s="135" customFormat="1" ht="24" x14ac:dyDescent="0.25">
      <c r="B172" s="360"/>
      <c r="C172" s="202">
        <v>154</v>
      </c>
      <c r="D172" s="203" t="s">
        <v>530</v>
      </c>
      <c r="E172" s="201"/>
    </row>
    <row r="173" spans="2:5" s="135" customFormat="1" x14ac:dyDescent="0.25">
      <c r="B173" s="360"/>
      <c r="C173" s="202">
        <v>155</v>
      </c>
      <c r="D173" s="203" t="s">
        <v>531</v>
      </c>
      <c r="E173" s="201"/>
    </row>
    <row r="174" spans="2:5" s="135" customFormat="1" ht="24" x14ac:dyDescent="0.25">
      <c r="B174" s="360"/>
      <c r="C174" s="202">
        <v>156</v>
      </c>
      <c r="D174" s="203" t="s">
        <v>532</v>
      </c>
      <c r="E174" s="201"/>
    </row>
    <row r="175" spans="2:5" s="135" customFormat="1" ht="24" x14ac:dyDescent="0.25">
      <c r="B175" s="360"/>
      <c r="C175" s="202">
        <v>157</v>
      </c>
      <c r="D175" s="203" t="s">
        <v>533</v>
      </c>
      <c r="E175" s="201"/>
    </row>
    <row r="176" spans="2:5" s="135" customFormat="1" ht="24" x14ac:dyDescent="0.25">
      <c r="B176" s="360"/>
      <c r="C176" s="202">
        <v>158</v>
      </c>
      <c r="D176" s="203" t="s">
        <v>534</v>
      </c>
      <c r="E176" s="201"/>
    </row>
    <row r="177" spans="1:5" s="135" customFormat="1" ht="24" x14ac:dyDescent="0.25">
      <c r="B177" s="360"/>
      <c r="C177" s="202">
        <v>159</v>
      </c>
      <c r="D177" s="203" t="s">
        <v>535</v>
      </c>
      <c r="E177" s="201"/>
    </row>
    <row r="178" spans="1:5" s="135" customFormat="1" ht="24" x14ac:dyDescent="0.25">
      <c r="B178" s="360"/>
      <c r="C178" s="202">
        <v>160</v>
      </c>
      <c r="D178" s="203" t="s">
        <v>536</v>
      </c>
      <c r="E178" s="201"/>
    </row>
    <row r="179" spans="1:5" s="135" customFormat="1" x14ac:dyDescent="0.25">
      <c r="B179" s="360"/>
      <c r="C179" s="202">
        <v>161</v>
      </c>
      <c r="D179" s="203" t="s">
        <v>537</v>
      </c>
      <c r="E179" s="201"/>
    </row>
    <row r="180" spans="1:5" s="135" customFormat="1" ht="24" x14ac:dyDescent="0.25">
      <c r="B180" s="360"/>
      <c r="C180" s="202">
        <v>162</v>
      </c>
      <c r="D180" s="203" t="s">
        <v>538</v>
      </c>
      <c r="E180" s="201"/>
    </row>
    <row r="181" spans="1:5" s="135" customFormat="1" x14ac:dyDescent="0.25">
      <c r="B181" s="360"/>
      <c r="C181" s="202">
        <v>163</v>
      </c>
      <c r="D181" s="203" t="s">
        <v>539</v>
      </c>
      <c r="E181" s="201"/>
    </row>
    <row r="182" spans="1:5" s="135" customFormat="1" x14ac:dyDescent="0.25">
      <c r="B182" s="360"/>
      <c r="C182" s="202">
        <v>164</v>
      </c>
      <c r="D182" s="203" t="s">
        <v>540</v>
      </c>
      <c r="E182" s="201"/>
    </row>
    <row r="183" spans="1:5" s="135" customFormat="1" x14ac:dyDescent="0.25">
      <c r="B183" s="360"/>
      <c r="C183" s="202">
        <v>165</v>
      </c>
      <c r="D183" s="203" t="s">
        <v>541</v>
      </c>
      <c r="E183" s="201"/>
    </row>
    <row r="184" spans="1:5" s="135" customFormat="1" ht="24" x14ac:dyDescent="0.25">
      <c r="B184" s="360"/>
      <c r="C184" s="202">
        <v>166</v>
      </c>
      <c r="D184" s="203" t="s">
        <v>542</v>
      </c>
      <c r="E184" s="201"/>
    </row>
    <row r="185" spans="1:5" s="135" customFormat="1" x14ac:dyDescent="0.25">
      <c r="B185" s="360"/>
      <c r="C185" s="202">
        <v>167</v>
      </c>
      <c r="D185" s="203" t="s">
        <v>543</v>
      </c>
      <c r="E185" s="201"/>
    </row>
    <row r="186" spans="1:5" s="135" customFormat="1" ht="36" x14ac:dyDescent="0.25">
      <c r="B186" s="360"/>
      <c r="C186" s="202">
        <v>168</v>
      </c>
      <c r="D186" s="203" t="s">
        <v>544</v>
      </c>
      <c r="E186" s="201"/>
    </row>
    <row r="187" spans="1:5" s="135" customFormat="1" ht="24" x14ac:dyDescent="0.25">
      <c r="B187" s="360"/>
      <c r="C187" s="202">
        <v>169</v>
      </c>
      <c r="D187" s="203" t="s">
        <v>545</v>
      </c>
      <c r="E187" s="201"/>
    </row>
    <row r="188" spans="1:5" s="135" customFormat="1" x14ac:dyDescent="0.25">
      <c r="A188" s="207"/>
      <c r="B188" s="207"/>
      <c r="C188" s="208"/>
      <c r="D188" s="209"/>
      <c r="E188" s="201"/>
    </row>
    <row r="189" spans="1:5" s="135" customFormat="1" x14ac:dyDescent="0.25">
      <c r="A189" s="207"/>
      <c r="B189" s="207"/>
      <c r="C189" s="208"/>
      <c r="D189" s="209"/>
      <c r="E189" s="201"/>
    </row>
    <row r="190" spans="1:5" s="135" customFormat="1" x14ac:dyDescent="0.25">
      <c r="A190" s="207"/>
      <c r="B190" s="207"/>
      <c r="C190" s="208"/>
      <c r="D190" s="209"/>
      <c r="E190" s="201"/>
    </row>
    <row r="191" spans="1:5" s="135" customFormat="1" x14ac:dyDescent="0.25">
      <c r="A191" s="207"/>
      <c r="B191" s="207"/>
      <c r="C191" s="208"/>
      <c r="D191" s="209"/>
      <c r="E191" s="201"/>
    </row>
    <row r="192" spans="1:5" s="135" customFormat="1" x14ac:dyDescent="0.25">
      <c r="A192" s="207"/>
      <c r="B192" s="207"/>
      <c r="C192" s="208"/>
      <c r="D192" s="209"/>
      <c r="E192" s="201"/>
    </row>
    <row r="193" spans="1:5" s="135" customFormat="1" x14ac:dyDescent="0.25">
      <c r="A193" s="207"/>
      <c r="B193" s="207"/>
      <c r="C193" s="208"/>
      <c r="D193" s="209"/>
      <c r="E193" s="201"/>
    </row>
    <row r="194" spans="1:5" s="135" customFormat="1" x14ac:dyDescent="0.25">
      <c r="A194" s="207"/>
      <c r="B194" s="207"/>
      <c r="C194" s="208"/>
      <c r="D194" s="209"/>
      <c r="E194" s="201"/>
    </row>
    <row r="195" spans="1:5" s="135" customFormat="1" x14ac:dyDescent="0.25">
      <c r="A195" s="207"/>
      <c r="B195" s="207"/>
      <c r="C195" s="208"/>
      <c r="D195" s="209"/>
      <c r="E195" s="201"/>
    </row>
    <row r="196" spans="1:5" s="135" customFormat="1" x14ac:dyDescent="0.25">
      <c r="A196" s="207"/>
      <c r="B196" s="207"/>
      <c r="C196" s="208"/>
      <c r="D196" s="209"/>
      <c r="E196" s="201"/>
    </row>
    <row r="197" spans="1:5" s="135" customFormat="1" x14ac:dyDescent="0.25">
      <c r="A197" s="207"/>
      <c r="B197" s="207"/>
      <c r="C197" s="208"/>
      <c r="D197" s="209"/>
      <c r="E197" s="201"/>
    </row>
    <row r="198" spans="1:5" s="135" customFormat="1" x14ac:dyDescent="0.25">
      <c r="A198" s="207"/>
      <c r="B198" s="207"/>
      <c r="C198" s="208"/>
      <c r="D198" s="209"/>
      <c r="E198" s="201"/>
    </row>
    <row r="199" spans="1:5" s="135" customFormat="1" x14ac:dyDescent="0.25">
      <c r="A199" s="207"/>
      <c r="B199" s="207"/>
      <c r="C199" s="208"/>
      <c r="D199" s="209"/>
      <c r="E199" s="201"/>
    </row>
    <row r="200" spans="1:5" s="135" customFormat="1" x14ac:dyDescent="0.25">
      <c r="A200" s="207"/>
      <c r="B200" s="207"/>
      <c r="C200" s="208"/>
      <c r="D200" s="209"/>
      <c r="E200" s="201"/>
    </row>
    <row r="201" spans="1:5" s="135" customFormat="1" x14ac:dyDescent="0.25">
      <c r="A201" s="207"/>
      <c r="B201" s="207"/>
      <c r="C201" s="208"/>
      <c r="D201" s="209"/>
      <c r="E201" s="201"/>
    </row>
    <row r="202" spans="1:5" s="135" customFormat="1" x14ac:dyDescent="0.25">
      <c r="A202" s="207"/>
      <c r="B202" s="207"/>
      <c r="C202" s="208"/>
      <c r="D202" s="209"/>
      <c r="E202" s="201"/>
    </row>
    <row r="203" spans="1:5" s="135" customFormat="1" x14ac:dyDescent="0.25">
      <c r="A203" s="207"/>
      <c r="B203" s="207"/>
      <c r="C203" s="208"/>
      <c r="D203" s="209"/>
      <c r="E203" s="201"/>
    </row>
    <row r="204" spans="1:5" s="135" customFormat="1" x14ac:dyDescent="0.25">
      <c r="A204" s="207"/>
      <c r="B204" s="207"/>
      <c r="C204" s="208"/>
      <c r="D204" s="209"/>
      <c r="E204" s="201"/>
    </row>
    <row r="205" spans="1:5" s="135" customFormat="1" x14ac:dyDescent="0.25">
      <c r="A205" s="207"/>
      <c r="B205" s="207"/>
      <c r="C205" s="208"/>
      <c r="D205" s="209"/>
      <c r="E205" s="201"/>
    </row>
    <row r="206" spans="1:5" s="135" customFormat="1" x14ac:dyDescent="0.25">
      <c r="A206" s="207"/>
      <c r="B206" s="207"/>
      <c r="C206" s="208"/>
      <c r="D206" s="209"/>
      <c r="E206" s="201"/>
    </row>
    <row r="207" spans="1:5" s="135" customFormat="1" x14ac:dyDescent="0.25">
      <c r="A207" s="207"/>
      <c r="B207" s="207"/>
      <c r="C207" s="208"/>
      <c r="D207" s="209"/>
      <c r="E207" s="201"/>
    </row>
    <row r="208" spans="1:5" s="135" customFormat="1" x14ac:dyDescent="0.25">
      <c r="A208" s="207"/>
      <c r="B208" s="207"/>
      <c r="C208" s="208"/>
      <c r="D208" s="209"/>
      <c r="E208" s="201"/>
    </row>
    <row r="209" spans="1:5" s="135" customFormat="1" x14ac:dyDescent="0.25">
      <c r="A209" s="207"/>
      <c r="B209" s="207"/>
      <c r="C209" s="208"/>
      <c r="D209" s="209"/>
      <c r="E209" s="201"/>
    </row>
    <row r="210" spans="1:5" s="135" customFormat="1" x14ac:dyDescent="0.25">
      <c r="A210" s="207"/>
      <c r="B210" s="207"/>
      <c r="C210" s="208"/>
      <c r="D210" s="209"/>
      <c r="E210" s="201"/>
    </row>
    <row r="211" spans="1:5" s="135" customFormat="1" x14ac:dyDescent="0.25">
      <c r="A211" s="207"/>
      <c r="B211" s="207"/>
      <c r="C211" s="208"/>
      <c r="D211" s="209"/>
      <c r="E211" s="201"/>
    </row>
    <row r="212" spans="1:5" s="135" customFormat="1" x14ac:dyDescent="0.25">
      <c r="A212" s="207"/>
      <c r="B212" s="207"/>
      <c r="C212" s="208"/>
      <c r="D212" s="209"/>
      <c r="E212" s="201"/>
    </row>
    <row r="213" spans="1:5" s="135" customFormat="1" x14ac:dyDescent="0.25">
      <c r="A213" s="207"/>
      <c r="B213" s="207"/>
      <c r="C213" s="208"/>
      <c r="D213" s="209"/>
      <c r="E213" s="201"/>
    </row>
    <row r="214" spans="1:5" s="135" customFormat="1" x14ac:dyDescent="0.25">
      <c r="A214" s="207"/>
      <c r="B214" s="207"/>
      <c r="C214" s="208"/>
      <c r="D214" s="209"/>
      <c r="E214" s="201"/>
    </row>
    <row r="215" spans="1:5" s="135" customFormat="1" x14ac:dyDescent="0.25">
      <c r="A215" s="207"/>
      <c r="B215" s="207"/>
      <c r="C215" s="208"/>
      <c r="D215" s="209"/>
      <c r="E215" s="201"/>
    </row>
    <row r="216" spans="1:5" s="135" customFormat="1" x14ac:dyDescent="0.25">
      <c r="A216" s="207"/>
      <c r="B216" s="207"/>
      <c r="C216" s="208"/>
      <c r="D216" s="209"/>
      <c r="E216" s="201"/>
    </row>
    <row r="217" spans="1:5" s="135" customFormat="1" x14ac:dyDescent="0.25">
      <c r="A217" s="207"/>
      <c r="B217" s="207"/>
      <c r="C217" s="208"/>
      <c r="D217" s="209"/>
      <c r="E217" s="201"/>
    </row>
    <row r="218" spans="1:5" s="135" customFormat="1" x14ac:dyDescent="0.25">
      <c r="A218" s="207"/>
      <c r="B218" s="207"/>
      <c r="C218" s="208"/>
      <c r="D218" s="209"/>
      <c r="E218" s="201"/>
    </row>
    <row r="219" spans="1:5" s="135" customFormat="1" x14ac:dyDescent="0.25">
      <c r="A219" s="207"/>
      <c r="B219" s="207"/>
      <c r="C219" s="208"/>
      <c r="D219" s="209"/>
      <c r="E219" s="201"/>
    </row>
    <row r="220" spans="1:5" s="135" customFormat="1" x14ac:dyDescent="0.25">
      <c r="A220" s="207"/>
      <c r="B220" s="207"/>
      <c r="C220" s="208"/>
      <c r="D220" s="209"/>
      <c r="E220" s="201"/>
    </row>
    <row r="221" spans="1:5" s="135" customFormat="1" x14ac:dyDescent="0.25">
      <c r="A221" s="207"/>
      <c r="B221" s="207"/>
      <c r="C221" s="208"/>
      <c r="D221" s="209"/>
      <c r="E221" s="201"/>
    </row>
    <row r="222" spans="1:5" s="135" customFormat="1" x14ac:dyDescent="0.25">
      <c r="A222" s="207"/>
      <c r="B222" s="207"/>
      <c r="C222" s="208"/>
      <c r="D222" s="209"/>
      <c r="E222" s="201"/>
    </row>
    <row r="223" spans="1:5" s="135" customFormat="1" x14ac:dyDescent="0.25">
      <c r="A223" s="207"/>
      <c r="B223" s="207"/>
      <c r="C223" s="208"/>
      <c r="D223" s="209"/>
      <c r="E223" s="201"/>
    </row>
    <row r="224" spans="1:5" s="135" customFormat="1" x14ac:dyDescent="0.25">
      <c r="A224" s="207"/>
      <c r="B224" s="207"/>
      <c r="C224" s="208"/>
      <c r="D224" s="209"/>
      <c r="E224" s="201"/>
    </row>
    <row r="225" spans="1:5" s="135" customFormat="1" x14ac:dyDescent="0.25">
      <c r="A225" s="207"/>
      <c r="B225" s="207"/>
      <c r="C225" s="208"/>
      <c r="D225" s="209"/>
      <c r="E225" s="201"/>
    </row>
    <row r="226" spans="1:5" s="135" customFormat="1" x14ac:dyDescent="0.25">
      <c r="A226" s="207"/>
      <c r="B226" s="207"/>
      <c r="C226" s="208"/>
      <c r="D226" s="209"/>
      <c r="E226" s="201"/>
    </row>
    <row r="227" spans="1:5" s="135" customFormat="1" x14ac:dyDescent="0.25">
      <c r="A227" s="207"/>
      <c r="B227" s="207"/>
      <c r="C227" s="208"/>
      <c r="D227" s="209"/>
      <c r="E227" s="201"/>
    </row>
    <row r="228" spans="1:5" s="135" customFormat="1" x14ac:dyDescent="0.25">
      <c r="A228" s="207"/>
      <c r="B228" s="207"/>
      <c r="C228" s="208"/>
      <c r="D228" s="209"/>
      <c r="E228" s="201"/>
    </row>
    <row r="229" spans="1:5" s="135" customFormat="1" x14ac:dyDescent="0.25">
      <c r="A229" s="207"/>
      <c r="B229" s="207"/>
      <c r="C229" s="208"/>
      <c r="D229" s="209"/>
      <c r="E229" s="201"/>
    </row>
    <row r="230" spans="1:5" s="135" customFormat="1" x14ac:dyDescent="0.25">
      <c r="A230" s="207"/>
      <c r="B230" s="207"/>
      <c r="C230" s="208"/>
      <c r="D230" s="209"/>
      <c r="E230" s="201"/>
    </row>
    <row r="231" spans="1:5" s="135" customFormat="1" x14ac:dyDescent="0.25">
      <c r="A231" s="207"/>
      <c r="B231" s="207"/>
      <c r="C231" s="208"/>
      <c r="D231" s="209"/>
      <c r="E231" s="201"/>
    </row>
    <row r="232" spans="1:5" s="135" customFormat="1" x14ac:dyDescent="0.25">
      <c r="A232" s="207"/>
      <c r="B232" s="207"/>
      <c r="C232" s="208"/>
      <c r="D232" s="209"/>
      <c r="E232" s="201"/>
    </row>
    <row r="233" spans="1:5" s="135" customFormat="1" x14ac:dyDescent="0.25">
      <c r="A233" s="207"/>
      <c r="B233" s="207"/>
      <c r="C233" s="208"/>
      <c r="D233" s="209"/>
      <c r="E233" s="201"/>
    </row>
    <row r="234" spans="1:5" s="135" customFormat="1" x14ac:dyDescent="0.25">
      <c r="A234" s="207"/>
      <c r="B234" s="207"/>
      <c r="C234" s="208"/>
      <c r="D234" s="209"/>
      <c r="E234" s="201"/>
    </row>
    <row r="235" spans="1:5" s="135" customFormat="1" x14ac:dyDescent="0.25">
      <c r="A235" s="207"/>
      <c r="B235" s="207"/>
      <c r="C235" s="208"/>
      <c r="D235" s="209"/>
      <c r="E235" s="201"/>
    </row>
    <row r="236" spans="1:5" s="135" customFormat="1" x14ac:dyDescent="0.25">
      <c r="A236" s="207"/>
      <c r="B236" s="207"/>
      <c r="C236" s="208"/>
      <c r="D236" s="209"/>
      <c r="E236" s="201"/>
    </row>
    <row r="237" spans="1:5" s="135" customFormat="1" x14ac:dyDescent="0.25">
      <c r="A237" s="207"/>
      <c r="B237" s="207"/>
      <c r="C237" s="208"/>
      <c r="D237" s="209"/>
      <c r="E237" s="201"/>
    </row>
    <row r="238" spans="1:5" s="135" customFormat="1" x14ac:dyDescent="0.25">
      <c r="A238" s="207"/>
      <c r="B238" s="207"/>
      <c r="C238" s="208"/>
      <c r="D238" s="209"/>
      <c r="E238" s="201"/>
    </row>
    <row r="239" spans="1:5" s="135" customFormat="1" x14ac:dyDescent="0.25">
      <c r="A239" s="207"/>
      <c r="B239" s="207"/>
      <c r="C239" s="208"/>
      <c r="D239" s="209"/>
      <c r="E239" s="201"/>
    </row>
    <row r="240" spans="1:5" x14ac:dyDescent="0.25">
      <c r="A240" s="207"/>
      <c r="B240" s="207"/>
    </row>
    <row r="241" spans="1:2" x14ac:dyDescent="0.25">
      <c r="A241" s="207"/>
      <c r="B241" s="207"/>
    </row>
    <row r="242" spans="1:2" x14ac:dyDescent="0.25">
      <c r="A242" s="207"/>
      <c r="B242" s="207"/>
    </row>
    <row r="243" spans="1:2" x14ac:dyDescent="0.25">
      <c r="A243" s="207"/>
      <c r="B243" s="207"/>
    </row>
    <row r="244" spans="1:2" x14ac:dyDescent="0.25">
      <c r="A244" s="207"/>
      <c r="B244" s="207"/>
    </row>
    <row r="245" spans="1:2" x14ac:dyDescent="0.25">
      <c r="A245" s="207"/>
      <c r="B245" s="207"/>
    </row>
    <row r="246" spans="1:2" x14ac:dyDescent="0.25">
      <c r="A246" s="207"/>
      <c r="B246" s="207"/>
    </row>
    <row r="247" spans="1:2" x14ac:dyDescent="0.25">
      <c r="A247" s="207"/>
      <c r="B247" s="207"/>
    </row>
    <row r="248" spans="1:2" x14ac:dyDescent="0.25">
      <c r="A248" s="207"/>
      <c r="B248" s="207"/>
    </row>
    <row r="249" spans="1:2" x14ac:dyDescent="0.25">
      <c r="A249" s="207"/>
      <c r="B249" s="207"/>
    </row>
    <row r="250" spans="1:2" x14ac:dyDescent="0.25">
      <c r="A250" s="207"/>
      <c r="B250" s="207"/>
    </row>
    <row r="251" spans="1:2" x14ac:dyDescent="0.25">
      <c r="A251" s="207"/>
      <c r="B251" s="207"/>
    </row>
    <row r="252" spans="1:2" x14ac:dyDescent="0.25">
      <c r="A252" s="207"/>
      <c r="B252" s="207"/>
    </row>
    <row r="253" spans="1:2" x14ac:dyDescent="0.25">
      <c r="A253" s="207"/>
      <c r="B253" s="207"/>
    </row>
    <row r="254" spans="1:2" x14ac:dyDescent="0.25">
      <c r="A254" s="207"/>
      <c r="B254" s="207"/>
    </row>
    <row r="255" spans="1:2" x14ac:dyDescent="0.25">
      <c r="A255" s="207"/>
      <c r="B255" s="207"/>
    </row>
    <row r="256" spans="1:2" x14ac:dyDescent="0.25">
      <c r="A256" s="207"/>
      <c r="B256" s="207"/>
    </row>
    <row r="257" spans="1:2" x14ac:dyDescent="0.25">
      <c r="A257" s="207"/>
      <c r="B257" s="207"/>
    </row>
    <row r="258" spans="1:2" x14ac:dyDescent="0.25">
      <c r="A258" s="207"/>
      <c r="B258" s="207"/>
    </row>
    <row r="259" spans="1:2" x14ac:dyDescent="0.25">
      <c r="A259" s="207"/>
      <c r="B259" s="207"/>
    </row>
    <row r="260" spans="1:2" x14ac:dyDescent="0.25">
      <c r="A260" s="207"/>
      <c r="B260" s="207"/>
    </row>
    <row r="261" spans="1:2" x14ac:dyDescent="0.25">
      <c r="A261" s="207"/>
      <c r="B261" s="207"/>
    </row>
    <row r="262" spans="1:2" x14ac:dyDescent="0.25">
      <c r="A262" s="207"/>
      <c r="B262" s="207"/>
    </row>
    <row r="263" spans="1:2" x14ac:dyDescent="0.25">
      <c r="A263" s="207"/>
      <c r="B263" s="207"/>
    </row>
    <row r="264" spans="1:2" x14ac:dyDescent="0.25">
      <c r="A264" s="207"/>
      <c r="B264" s="207"/>
    </row>
    <row r="265" spans="1:2" x14ac:dyDescent="0.25">
      <c r="A265" s="207"/>
      <c r="B265" s="207"/>
    </row>
    <row r="266" spans="1:2" x14ac:dyDescent="0.25">
      <c r="A266" s="207"/>
      <c r="B266" s="207"/>
    </row>
    <row r="267" spans="1:2" x14ac:dyDescent="0.25">
      <c r="A267" s="207"/>
      <c r="B267" s="207"/>
    </row>
    <row r="268" spans="1:2" x14ac:dyDescent="0.25">
      <c r="A268" s="207"/>
      <c r="B268" s="207"/>
    </row>
    <row r="269" spans="1:2" x14ac:dyDescent="0.25">
      <c r="A269" s="207"/>
      <c r="B269" s="207"/>
    </row>
    <row r="270" spans="1:2" x14ac:dyDescent="0.25">
      <c r="A270" s="207"/>
      <c r="B270" s="207"/>
    </row>
    <row r="271" spans="1:2" x14ac:dyDescent="0.25">
      <c r="A271" s="207"/>
      <c r="B271" s="207"/>
    </row>
    <row r="272" spans="1:2" x14ac:dyDescent="0.25">
      <c r="A272" s="207"/>
      <c r="B272" s="207"/>
    </row>
    <row r="273" spans="1:2" x14ac:dyDescent="0.25">
      <c r="A273" s="207"/>
      <c r="B273" s="207"/>
    </row>
    <row r="274" spans="1:2" x14ac:dyDescent="0.25">
      <c r="A274" s="207"/>
      <c r="B274" s="207"/>
    </row>
    <row r="275" spans="1:2" x14ac:dyDescent="0.25">
      <c r="A275" s="207"/>
      <c r="B275" s="207"/>
    </row>
    <row r="276" spans="1:2" x14ac:dyDescent="0.25">
      <c r="A276" s="207"/>
      <c r="B276" s="207"/>
    </row>
    <row r="277" spans="1:2" x14ac:dyDescent="0.25">
      <c r="A277" s="207"/>
      <c r="B277" s="207"/>
    </row>
    <row r="278" spans="1:2" x14ac:dyDescent="0.25">
      <c r="A278" s="207"/>
      <c r="B278" s="207"/>
    </row>
    <row r="279" spans="1:2" x14ac:dyDescent="0.25">
      <c r="A279" s="207"/>
      <c r="B279" s="207"/>
    </row>
    <row r="280" spans="1:2" x14ac:dyDescent="0.25">
      <c r="A280" s="207"/>
      <c r="B280" s="207"/>
    </row>
    <row r="281" spans="1:2" x14ac:dyDescent="0.25">
      <c r="A281" s="207"/>
      <c r="B281" s="207"/>
    </row>
    <row r="282" spans="1:2" x14ac:dyDescent="0.25">
      <c r="A282" s="207"/>
      <c r="B282" s="207"/>
    </row>
    <row r="283" spans="1:2" x14ac:dyDescent="0.25">
      <c r="A283" s="207"/>
      <c r="B283" s="207"/>
    </row>
    <row r="284" spans="1:2" x14ac:dyDescent="0.25">
      <c r="A284" s="207"/>
      <c r="B284" s="207"/>
    </row>
    <row r="285" spans="1:2" x14ac:dyDescent="0.25">
      <c r="A285" s="207"/>
      <c r="B285" s="207"/>
    </row>
    <row r="286" spans="1:2" x14ac:dyDescent="0.25">
      <c r="A286" s="207"/>
      <c r="B286" s="207"/>
    </row>
    <row r="287" spans="1:2" x14ac:dyDescent="0.25">
      <c r="A287" s="207"/>
      <c r="B287" s="207"/>
    </row>
    <row r="288" spans="1:2" x14ac:dyDescent="0.25">
      <c r="A288" s="207"/>
      <c r="B288" s="207"/>
    </row>
    <row r="289" spans="1:2" x14ac:dyDescent="0.25">
      <c r="A289" s="207"/>
      <c r="B289" s="207"/>
    </row>
    <row r="290" spans="1:2" x14ac:dyDescent="0.25">
      <c r="A290" s="207"/>
      <c r="B290" s="207"/>
    </row>
    <row r="291" spans="1:2" x14ac:dyDescent="0.25">
      <c r="A291" s="207"/>
      <c r="B291" s="207"/>
    </row>
    <row r="292" spans="1:2" x14ac:dyDescent="0.25">
      <c r="A292" s="207"/>
      <c r="B292" s="207"/>
    </row>
    <row r="293" spans="1:2" x14ac:dyDescent="0.25">
      <c r="A293" s="207"/>
      <c r="B293" s="207"/>
    </row>
    <row r="294" spans="1:2" x14ac:dyDescent="0.25">
      <c r="A294" s="207"/>
      <c r="B294" s="207"/>
    </row>
    <row r="295" spans="1:2" x14ac:dyDescent="0.25">
      <c r="A295" s="207"/>
      <c r="B295" s="207"/>
    </row>
    <row r="296" spans="1:2" x14ac:dyDescent="0.25">
      <c r="A296" s="207"/>
      <c r="B296" s="207"/>
    </row>
    <row r="297" spans="1:2" x14ac:dyDescent="0.25">
      <c r="A297" s="207"/>
      <c r="B297" s="207"/>
    </row>
    <row r="298" spans="1:2" x14ac:dyDescent="0.25">
      <c r="A298" s="207"/>
      <c r="B298" s="207"/>
    </row>
    <row r="299" spans="1:2" x14ac:dyDescent="0.25">
      <c r="A299" s="207"/>
      <c r="B299" s="207"/>
    </row>
    <row r="300" spans="1:2" x14ac:dyDescent="0.25">
      <c r="A300" s="207"/>
      <c r="B300" s="207"/>
    </row>
    <row r="301" spans="1:2" x14ac:dyDescent="0.25">
      <c r="A301" s="207"/>
      <c r="B301" s="207"/>
    </row>
    <row r="302" spans="1:2" x14ac:dyDescent="0.25">
      <c r="A302" s="207"/>
      <c r="B302" s="207"/>
    </row>
    <row r="303" spans="1:2" x14ac:dyDescent="0.25">
      <c r="A303" s="207"/>
      <c r="B303" s="207"/>
    </row>
    <row r="304" spans="1:2" x14ac:dyDescent="0.25">
      <c r="A304" s="207"/>
      <c r="B304" s="207"/>
    </row>
    <row r="305" spans="1:2" x14ac:dyDescent="0.25">
      <c r="A305" s="207"/>
      <c r="B305" s="207"/>
    </row>
    <row r="306" spans="1:2" x14ac:dyDescent="0.25">
      <c r="A306" s="207"/>
      <c r="B306" s="207"/>
    </row>
    <row r="307" spans="1:2" x14ac:dyDescent="0.25">
      <c r="A307" s="207"/>
      <c r="B307" s="207"/>
    </row>
    <row r="308" spans="1:2" x14ac:dyDescent="0.25">
      <c r="A308" s="207"/>
      <c r="B308" s="207"/>
    </row>
    <row r="309" spans="1:2" x14ac:dyDescent="0.25">
      <c r="A309" s="207"/>
      <c r="B309" s="207"/>
    </row>
    <row r="310" spans="1:2" x14ac:dyDescent="0.25">
      <c r="A310" s="207"/>
      <c r="B310" s="207"/>
    </row>
    <row r="311" spans="1:2" x14ac:dyDescent="0.25">
      <c r="A311" s="207"/>
      <c r="B311" s="207"/>
    </row>
    <row r="312" spans="1:2" x14ac:dyDescent="0.25">
      <c r="A312" s="207"/>
      <c r="B312" s="207"/>
    </row>
    <row r="313" spans="1:2" x14ac:dyDescent="0.25">
      <c r="A313" s="207"/>
      <c r="B313" s="207"/>
    </row>
    <row r="314" spans="1:2" x14ac:dyDescent="0.25">
      <c r="A314" s="207"/>
      <c r="B314" s="207"/>
    </row>
    <row r="315" spans="1:2" x14ac:dyDescent="0.25">
      <c r="A315" s="207"/>
      <c r="B315" s="207"/>
    </row>
    <row r="316" spans="1:2" x14ac:dyDescent="0.25">
      <c r="A316" s="207"/>
      <c r="B316" s="207"/>
    </row>
    <row r="317" spans="1:2" x14ac:dyDescent="0.25">
      <c r="A317" s="207"/>
      <c r="B317" s="207"/>
    </row>
    <row r="318" spans="1:2" x14ac:dyDescent="0.25">
      <c r="A318" s="207"/>
      <c r="B318" s="207"/>
    </row>
    <row r="319" spans="1:2" x14ac:dyDescent="0.25">
      <c r="A319" s="207"/>
      <c r="B319" s="207"/>
    </row>
    <row r="320" spans="1:2" x14ac:dyDescent="0.25">
      <c r="A320" s="207"/>
      <c r="B320" s="207"/>
    </row>
    <row r="321" spans="1:2" x14ac:dyDescent="0.25">
      <c r="A321" s="207"/>
      <c r="B321" s="207"/>
    </row>
    <row r="322" spans="1:2" x14ac:dyDescent="0.25">
      <c r="A322" s="207"/>
      <c r="B322" s="207"/>
    </row>
    <row r="323" spans="1:2" x14ac:dyDescent="0.25">
      <c r="A323" s="207"/>
      <c r="B323" s="207"/>
    </row>
    <row r="324" spans="1:2" x14ac:dyDescent="0.25">
      <c r="A324" s="207"/>
      <c r="B324" s="207"/>
    </row>
    <row r="325" spans="1:2" x14ac:dyDescent="0.25">
      <c r="A325" s="207"/>
      <c r="B325" s="207"/>
    </row>
    <row r="326" spans="1:2" x14ac:dyDescent="0.25">
      <c r="A326" s="207"/>
      <c r="B326" s="207"/>
    </row>
    <row r="327" spans="1:2" x14ac:dyDescent="0.25">
      <c r="A327" s="207"/>
      <c r="B327" s="207"/>
    </row>
    <row r="328" spans="1:2" x14ac:dyDescent="0.25">
      <c r="A328" s="207"/>
      <c r="B328" s="207"/>
    </row>
    <row r="329" spans="1:2" x14ac:dyDescent="0.25">
      <c r="A329" s="207"/>
      <c r="B329" s="207"/>
    </row>
    <row r="330" spans="1:2" x14ac:dyDescent="0.25">
      <c r="A330" s="207"/>
      <c r="B330" s="207"/>
    </row>
    <row r="331" spans="1:2" x14ac:dyDescent="0.25">
      <c r="A331" s="207"/>
      <c r="B331" s="207"/>
    </row>
    <row r="332" spans="1:2" x14ac:dyDescent="0.25">
      <c r="A332" s="207"/>
      <c r="B332" s="207"/>
    </row>
    <row r="333" spans="1:2" x14ac:dyDescent="0.25">
      <c r="A333" s="207"/>
      <c r="B333" s="207"/>
    </row>
    <row r="334" spans="1:2" x14ac:dyDescent="0.25">
      <c r="A334" s="207"/>
      <c r="B334" s="207"/>
    </row>
    <row r="335" spans="1:2" x14ac:dyDescent="0.25">
      <c r="A335" s="207"/>
      <c r="B335" s="207"/>
    </row>
    <row r="336" spans="1:2" x14ac:dyDescent="0.25">
      <c r="A336" s="207"/>
      <c r="B336" s="207"/>
    </row>
    <row r="337" spans="1:2" x14ac:dyDescent="0.25">
      <c r="A337" s="207"/>
      <c r="B337" s="207"/>
    </row>
    <row r="338" spans="1:2" x14ac:dyDescent="0.25">
      <c r="A338" s="207"/>
      <c r="B338" s="207"/>
    </row>
    <row r="339" spans="1:2" x14ac:dyDescent="0.25">
      <c r="A339" s="207"/>
      <c r="B339" s="207"/>
    </row>
    <row r="340" spans="1:2" x14ac:dyDescent="0.25">
      <c r="A340" s="207"/>
      <c r="B340" s="207"/>
    </row>
    <row r="341" spans="1:2" x14ac:dyDescent="0.25">
      <c r="A341" s="207"/>
      <c r="B341" s="207"/>
    </row>
    <row r="342" spans="1:2" x14ac:dyDescent="0.25">
      <c r="A342" s="207"/>
      <c r="B342" s="207"/>
    </row>
    <row r="343" spans="1:2" x14ac:dyDescent="0.25">
      <c r="A343" s="207"/>
      <c r="B343" s="207"/>
    </row>
    <row r="344" spans="1:2" x14ac:dyDescent="0.25">
      <c r="A344" s="207"/>
      <c r="B344" s="207"/>
    </row>
    <row r="345" spans="1:2" x14ac:dyDescent="0.25">
      <c r="A345" s="207"/>
      <c r="B345" s="207"/>
    </row>
    <row r="346" spans="1:2" x14ac:dyDescent="0.25">
      <c r="A346" s="207"/>
      <c r="B346" s="207"/>
    </row>
    <row r="347" spans="1:2" x14ac:dyDescent="0.25">
      <c r="A347" s="207"/>
      <c r="B347" s="207"/>
    </row>
    <row r="348" spans="1:2" x14ac:dyDescent="0.25">
      <c r="A348" s="207"/>
      <c r="B348" s="207"/>
    </row>
    <row r="349" spans="1:2" x14ac:dyDescent="0.25">
      <c r="A349" s="207"/>
      <c r="B349" s="207"/>
    </row>
    <row r="350" spans="1:2" x14ac:dyDescent="0.25">
      <c r="A350" s="207"/>
      <c r="B350" s="207"/>
    </row>
    <row r="351" spans="1:2" x14ac:dyDescent="0.25">
      <c r="A351" s="207"/>
      <c r="B351" s="207"/>
    </row>
    <row r="352" spans="1:2" x14ac:dyDescent="0.25">
      <c r="A352" s="207"/>
      <c r="B352" s="207"/>
    </row>
    <row r="353" spans="1:2" x14ac:dyDescent="0.25">
      <c r="A353" s="207"/>
      <c r="B353" s="207"/>
    </row>
    <row r="354" spans="1:2" x14ac:dyDescent="0.25">
      <c r="A354" s="207"/>
      <c r="B354" s="207"/>
    </row>
    <row r="355" spans="1:2" x14ac:dyDescent="0.25">
      <c r="A355" s="207"/>
      <c r="B355" s="207"/>
    </row>
    <row r="356" spans="1:2" x14ac:dyDescent="0.25">
      <c r="A356" s="207"/>
      <c r="B356" s="207"/>
    </row>
    <row r="357" spans="1:2" x14ac:dyDescent="0.25">
      <c r="A357" s="207"/>
      <c r="B357" s="207"/>
    </row>
    <row r="358" spans="1:2" x14ac:dyDescent="0.25">
      <c r="A358" s="207"/>
      <c r="B358" s="207"/>
    </row>
    <row r="359" spans="1:2" x14ac:dyDescent="0.25">
      <c r="A359" s="207"/>
      <c r="B359" s="207"/>
    </row>
    <row r="360" spans="1:2" x14ac:dyDescent="0.25">
      <c r="A360" s="207"/>
      <c r="B360" s="207"/>
    </row>
    <row r="361" spans="1:2" x14ac:dyDescent="0.25">
      <c r="A361" s="207"/>
      <c r="B361" s="207"/>
    </row>
    <row r="362" spans="1:2" x14ac:dyDescent="0.25">
      <c r="A362" s="207"/>
      <c r="B362" s="207"/>
    </row>
    <row r="363" spans="1:2" x14ac:dyDescent="0.25">
      <c r="A363" s="207"/>
      <c r="B363" s="207"/>
    </row>
    <row r="364" spans="1:2" x14ac:dyDescent="0.25">
      <c r="A364" s="207"/>
      <c r="B364" s="207"/>
    </row>
    <row r="365" spans="1:2" x14ac:dyDescent="0.25">
      <c r="A365" s="207"/>
      <c r="B365" s="207"/>
    </row>
    <row r="366" spans="1:2" x14ac:dyDescent="0.25">
      <c r="A366" s="207"/>
      <c r="B366" s="207"/>
    </row>
    <row r="367" spans="1:2" x14ac:dyDescent="0.25">
      <c r="A367" s="207"/>
      <c r="B367" s="207"/>
    </row>
    <row r="368" spans="1:2" x14ac:dyDescent="0.25">
      <c r="A368" s="207"/>
      <c r="B368" s="207"/>
    </row>
    <row r="369" spans="1:2" x14ac:dyDescent="0.25">
      <c r="A369" s="207"/>
      <c r="B369" s="207"/>
    </row>
    <row r="370" spans="1:2" x14ac:dyDescent="0.25">
      <c r="A370" s="207"/>
      <c r="B370" s="207"/>
    </row>
    <row r="371" spans="1:2" x14ac:dyDescent="0.25">
      <c r="A371" s="207"/>
      <c r="B371" s="207"/>
    </row>
    <row r="372" spans="1:2" x14ac:dyDescent="0.25">
      <c r="A372" s="207"/>
      <c r="B372" s="207"/>
    </row>
    <row r="373" spans="1:2" x14ac:dyDescent="0.25">
      <c r="A373" s="207"/>
      <c r="B373" s="207"/>
    </row>
    <row r="374" spans="1:2" x14ac:dyDescent="0.25">
      <c r="A374" s="207"/>
      <c r="B374" s="207"/>
    </row>
    <row r="375" spans="1:2" x14ac:dyDescent="0.25">
      <c r="A375" s="207"/>
      <c r="B375" s="207"/>
    </row>
    <row r="376" spans="1:2" x14ac:dyDescent="0.25">
      <c r="A376" s="207"/>
      <c r="B376" s="207"/>
    </row>
    <row r="377" spans="1:2" x14ac:dyDescent="0.25">
      <c r="A377" s="207"/>
      <c r="B377" s="207"/>
    </row>
    <row r="378" spans="1:2" x14ac:dyDescent="0.25">
      <c r="A378" s="207"/>
      <c r="B378" s="207"/>
    </row>
    <row r="379" spans="1:2" x14ac:dyDescent="0.25">
      <c r="A379" s="207"/>
      <c r="B379" s="207"/>
    </row>
    <row r="380" spans="1:2" x14ac:dyDescent="0.25">
      <c r="A380" s="207"/>
      <c r="B380" s="207"/>
    </row>
    <row r="381" spans="1:2" x14ac:dyDescent="0.25">
      <c r="A381" s="207"/>
      <c r="B381" s="207"/>
    </row>
    <row r="382" spans="1:2" x14ac:dyDescent="0.25">
      <c r="A382" s="207"/>
      <c r="B382" s="207"/>
    </row>
    <row r="383" spans="1:2" x14ac:dyDescent="0.25">
      <c r="A383" s="207"/>
      <c r="B383" s="207"/>
    </row>
    <row r="384" spans="1:2" x14ac:dyDescent="0.25">
      <c r="A384" s="207"/>
      <c r="B384" s="207"/>
    </row>
    <row r="385" spans="1:2" x14ac:dyDescent="0.25">
      <c r="A385" s="207"/>
      <c r="B385" s="207"/>
    </row>
    <row r="386" spans="1:2" x14ac:dyDescent="0.25">
      <c r="A386" s="207"/>
      <c r="B386" s="207"/>
    </row>
    <row r="387" spans="1:2" x14ac:dyDescent="0.25">
      <c r="A387" s="207"/>
      <c r="B387" s="207"/>
    </row>
    <row r="388" spans="1:2" x14ac:dyDescent="0.25">
      <c r="A388" s="207"/>
      <c r="B388" s="207"/>
    </row>
    <row r="389" spans="1:2" x14ac:dyDescent="0.25">
      <c r="A389" s="207"/>
      <c r="B389" s="207"/>
    </row>
    <row r="390" spans="1:2" x14ac:dyDescent="0.25">
      <c r="A390" s="207"/>
      <c r="B390" s="207"/>
    </row>
    <row r="391" spans="1:2" x14ac:dyDescent="0.25">
      <c r="A391" s="207"/>
      <c r="B391" s="207"/>
    </row>
    <row r="392" spans="1:2" x14ac:dyDescent="0.25">
      <c r="A392" s="207"/>
      <c r="B392" s="207"/>
    </row>
    <row r="393" spans="1:2" x14ac:dyDescent="0.25">
      <c r="A393" s="207"/>
      <c r="B393" s="207"/>
    </row>
    <row r="394" spans="1:2" x14ac:dyDescent="0.25">
      <c r="A394" s="207"/>
      <c r="B394" s="207"/>
    </row>
    <row r="395" spans="1:2" x14ac:dyDescent="0.25">
      <c r="A395" s="207"/>
      <c r="B395" s="207"/>
    </row>
    <row r="396" spans="1:2" x14ac:dyDescent="0.25">
      <c r="A396" s="207"/>
      <c r="B396" s="207"/>
    </row>
    <row r="397" spans="1:2" x14ac:dyDescent="0.25">
      <c r="A397" s="207"/>
      <c r="B397" s="207"/>
    </row>
    <row r="398" spans="1:2" x14ac:dyDescent="0.25">
      <c r="A398" s="207"/>
      <c r="B398" s="207"/>
    </row>
    <row r="399" spans="1:2" x14ac:dyDescent="0.25">
      <c r="A399" s="207"/>
      <c r="B399" s="207"/>
    </row>
    <row r="400" spans="1:2" x14ac:dyDescent="0.25">
      <c r="A400" s="207"/>
      <c r="B400" s="207"/>
    </row>
    <row r="401" spans="1:2" x14ac:dyDescent="0.25">
      <c r="A401" s="207"/>
      <c r="B401" s="207"/>
    </row>
    <row r="402" spans="1:2" x14ac:dyDescent="0.25">
      <c r="A402" s="207"/>
      <c r="B402" s="207"/>
    </row>
    <row r="403" spans="1:2" x14ac:dyDescent="0.25">
      <c r="A403" s="207"/>
      <c r="B403" s="207"/>
    </row>
    <row r="404" spans="1:2" x14ac:dyDescent="0.25">
      <c r="A404" s="207"/>
      <c r="B404" s="207"/>
    </row>
    <row r="405" spans="1:2" x14ac:dyDescent="0.25">
      <c r="A405" s="207"/>
      <c r="B405" s="207"/>
    </row>
    <row r="406" spans="1:2" x14ac:dyDescent="0.25">
      <c r="A406" s="207"/>
      <c r="B406" s="207"/>
    </row>
    <row r="407" spans="1:2" x14ac:dyDescent="0.25">
      <c r="A407" s="207"/>
      <c r="B407" s="207"/>
    </row>
    <row r="408" spans="1:2" x14ac:dyDescent="0.25">
      <c r="A408" s="207"/>
      <c r="B408" s="207"/>
    </row>
    <row r="409" spans="1:2" x14ac:dyDescent="0.25">
      <c r="A409" s="207"/>
      <c r="B409" s="207"/>
    </row>
    <row r="410" spans="1:2" x14ac:dyDescent="0.25">
      <c r="A410" s="207"/>
      <c r="B410" s="207"/>
    </row>
    <row r="411" spans="1:2" x14ac:dyDescent="0.25">
      <c r="A411" s="207"/>
      <c r="B411" s="207"/>
    </row>
    <row r="412" spans="1:2" x14ac:dyDescent="0.25">
      <c r="A412" s="207"/>
      <c r="B412" s="207"/>
    </row>
    <row r="413" spans="1:2" x14ac:dyDescent="0.25">
      <c r="A413" s="207"/>
      <c r="B413" s="207"/>
    </row>
    <row r="414" spans="1:2" x14ac:dyDescent="0.25">
      <c r="A414" s="207"/>
      <c r="B414" s="207"/>
    </row>
    <row r="415" spans="1:2" x14ac:dyDescent="0.25">
      <c r="A415" s="207"/>
      <c r="B415" s="207"/>
    </row>
    <row r="416" spans="1:2" x14ac:dyDescent="0.25">
      <c r="A416" s="207"/>
      <c r="B416" s="207"/>
    </row>
    <row r="417" spans="1:2" x14ac:dyDescent="0.25">
      <c r="A417" s="207"/>
      <c r="B417" s="207"/>
    </row>
    <row r="418" spans="1:2" x14ac:dyDescent="0.25">
      <c r="A418" s="207"/>
      <c r="B418" s="207"/>
    </row>
    <row r="419" spans="1:2" x14ac:dyDescent="0.25">
      <c r="A419" s="207"/>
      <c r="B419" s="207"/>
    </row>
    <row r="420" spans="1:2" x14ac:dyDescent="0.25">
      <c r="A420" s="207"/>
      <c r="B420" s="207"/>
    </row>
    <row r="421" spans="1:2" x14ac:dyDescent="0.25">
      <c r="A421" s="207"/>
      <c r="B421" s="207"/>
    </row>
    <row r="422" spans="1:2" x14ac:dyDescent="0.25">
      <c r="A422" s="207"/>
      <c r="B422" s="207"/>
    </row>
    <row r="423" spans="1:2" x14ac:dyDescent="0.25">
      <c r="A423" s="207"/>
      <c r="B423" s="207"/>
    </row>
    <row r="424" spans="1:2" x14ac:dyDescent="0.25">
      <c r="A424" s="207"/>
      <c r="B424" s="207"/>
    </row>
    <row r="425" spans="1:2" x14ac:dyDescent="0.25">
      <c r="A425" s="207"/>
      <c r="B425" s="207"/>
    </row>
    <row r="426" spans="1:2" x14ac:dyDescent="0.25">
      <c r="A426" s="207"/>
      <c r="B426" s="207"/>
    </row>
    <row r="427" spans="1:2" x14ac:dyDescent="0.25">
      <c r="A427" s="207"/>
      <c r="B427" s="207"/>
    </row>
    <row r="428" spans="1:2" x14ac:dyDescent="0.25">
      <c r="A428" s="207"/>
      <c r="B428" s="207"/>
    </row>
    <row r="429" spans="1:2" x14ac:dyDescent="0.25">
      <c r="A429" s="207"/>
      <c r="B429" s="207"/>
    </row>
    <row r="430" spans="1:2" x14ac:dyDescent="0.25">
      <c r="A430" s="207"/>
      <c r="B430" s="207"/>
    </row>
    <row r="431" spans="1:2" x14ac:dyDescent="0.25">
      <c r="A431" s="207"/>
      <c r="B431" s="207"/>
    </row>
    <row r="432" spans="1:2" x14ac:dyDescent="0.25">
      <c r="A432" s="207"/>
      <c r="B432" s="207"/>
    </row>
    <row r="433" spans="1:2" x14ac:dyDescent="0.25">
      <c r="A433" s="207"/>
      <c r="B433" s="207"/>
    </row>
    <row r="434" spans="1:2" x14ac:dyDescent="0.25">
      <c r="A434" s="207"/>
      <c r="B434" s="207"/>
    </row>
    <row r="435" spans="1:2" x14ac:dyDescent="0.25">
      <c r="A435" s="207"/>
      <c r="B435" s="207"/>
    </row>
    <row r="436" spans="1:2" x14ac:dyDescent="0.25">
      <c r="A436" s="207"/>
      <c r="B436" s="207"/>
    </row>
    <row r="437" spans="1:2" x14ac:dyDescent="0.25">
      <c r="A437" s="207"/>
      <c r="B437" s="207"/>
    </row>
    <row r="438" spans="1:2" x14ac:dyDescent="0.25">
      <c r="A438" s="207"/>
      <c r="B438" s="207"/>
    </row>
    <row r="439" spans="1:2" x14ac:dyDescent="0.25">
      <c r="A439" s="207"/>
      <c r="B439" s="207"/>
    </row>
    <row r="440" spans="1:2" x14ac:dyDescent="0.25">
      <c r="A440" s="207"/>
      <c r="B440" s="207"/>
    </row>
    <row r="441" spans="1:2" x14ac:dyDescent="0.25">
      <c r="A441" s="207"/>
      <c r="B441" s="207"/>
    </row>
    <row r="442" spans="1:2" x14ac:dyDescent="0.25">
      <c r="A442" s="207"/>
      <c r="B442" s="207"/>
    </row>
    <row r="443" spans="1:2" x14ac:dyDescent="0.25">
      <c r="A443" s="207"/>
      <c r="B443" s="207"/>
    </row>
    <row r="444" spans="1:2" x14ac:dyDescent="0.25">
      <c r="A444" s="207"/>
      <c r="B444" s="207"/>
    </row>
    <row r="445" spans="1:2" x14ac:dyDescent="0.25">
      <c r="A445" s="207"/>
      <c r="B445" s="207"/>
    </row>
    <row r="446" spans="1:2" x14ac:dyDescent="0.25">
      <c r="A446" s="207"/>
      <c r="B446" s="207"/>
    </row>
    <row r="447" spans="1:2" x14ac:dyDescent="0.25">
      <c r="A447" s="207"/>
      <c r="B447" s="207"/>
    </row>
    <row r="448" spans="1:2" x14ac:dyDescent="0.25">
      <c r="A448" s="207"/>
      <c r="B448" s="207"/>
    </row>
    <row r="449" spans="1:2" x14ac:dyDescent="0.25">
      <c r="A449" s="207"/>
      <c r="B449" s="207"/>
    </row>
    <row r="450" spans="1:2" x14ac:dyDescent="0.25">
      <c r="A450" s="207"/>
      <c r="B450" s="207"/>
    </row>
    <row r="451" spans="1:2" x14ac:dyDescent="0.25">
      <c r="A451" s="207"/>
      <c r="B451" s="207"/>
    </row>
    <row r="452" spans="1:2" x14ac:dyDescent="0.25">
      <c r="A452" s="207"/>
      <c r="B452" s="207"/>
    </row>
    <row r="453" spans="1:2" x14ac:dyDescent="0.25">
      <c r="A453" s="207"/>
      <c r="B453" s="207"/>
    </row>
    <row r="454" spans="1:2" x14ac:dyDescent="0.25">
      <c r="A454" s="207"/>
      <c r="B454" s="207"/>
    </row>
    <row r="455" spans="1:2" x14ac:dyDescent="0.25">
      <c r="A455" s="207"/>
      <c r="B455" s="207"/>
    </row>
    <row r="456" spans="1:2" x14ac:dyDescent="0.25">
      <c r="A456" s="207"/>
      <c r="B456" s="207"/>
    </row>
    <row r="457" spans="1:2" x14ac:dyDescent="0.25">
      <c r="A457" s="207"/>
      <c r="B457" s="207"/>
    </row>
    <row r="458" spans="1:2" x14ac:dyDescent="0.25">
      <c r="A458" s="207"/>
      <c r="B458" s="207"/>
    </row>
    <row r="459" spans="1:2" x14ac:dyDescent="0.25">
      <c r="A459" s="207"/>
      <c r="B459" s="207"/>
    </row>
    <row r="460" spans="1:2" x14ac:dyDescent="0.25">
      <c r="A460" s="207"/>
      <c r="B460" s="207"/>
    </row>
    <row r="461" spans="1:2" x14ac:dyDescent="0.25">
      <c r="A461" s="207"/>
      <c r="B461" s="207"/>
    </row>
    <row r="462" spans="1:2" x14ac:dyDescent="0.25">
      <c r="A462" s="207"/>
      <c r="B462" s="207"/>
    </row>
    <row r="463" spans="1:2" x14ac:dyDescent="0.25">
      <c r="A463" s="207"/>
      <c r="B463" s="207"/>
    </row>
    <row r="464" spans="1:2" x14ac:dyDescent="0.25">
      <c r="A464" s="207"/>
      <c r="B464" s="207"/>
    </row>
    <row r="465" spans="1:2" x14ac:dyDescent="0.25">
      <c r="A465" s="207"/>
      <c r="B465" s="207"/>
    </row>
    <row r="466" spans="1:2" x14ac:dyDescent="0.25">
      <c r="A466" s="207"/>
      <c r="B466" s="207"/>
    </row>
    <row r="467" spans="1:2" x14ac:dyDescent="0.25">
      <c r="A467" s="207"/>
      <c r="B467" s="207"/>
    </row>
    <row r="468" spans="1:2" x14ac:dyDescent="0.25">
      <c r="A468" s="207"/>
      <c r="B468" s="207"/>
    </row>
    <row r="469" spans="1:2" x14ac:dyDescent="0.25">
      <c r="A469" s="207"/>
      <c r="B469" s="207"/>
    </row>
    <row r="470" spans="1:2" x14ac:dyDescent="0.25">
      <c r="A470" s="207"/>
      <c r="B470" s="207"/>
    </row>
    <row r="471" spans="1:2" x14ac:dyDescent="0.25">
      <c r="A471" s="207"/>
      <c r="B471" s="207"/>
    </row>
    <row r="472" spans="1:2" x14ac:dyDescent="0.25">
      <c r="A472" s="207"/>
      <c r="B472" s="207"/>
    </row>
    <row r="473" spans="1:2" x14ac:dyDescent="0.25">
      <c r="A473" s="207"/>
      <c r="B473" s="207"/>
    </row>
    <row r="474" spans="1:2" x14ac:dyDescent="0.25">
      <c r="A474" s="207"/>
      <c r="B474" s="207"/>
    </row>
    <row r="475" spans="1:2" x14ac:dyDescent="0.25">
      <c r="A475" s="207"/>
      <c r="B475" s="207"/>
    </row>
    <row r="476" spans="1:2" x14ac:dyDescent="0.25">
      <c r="A476" s="207"/>
      <c r="B476" s="207"/>
    </row>
    <row r="477" spans="1:2" x14ac:dyDescent="0.25">
      <c r="A477" s="207"/>
      <c r="B477" s="207"/>
    </row>
    <row r="478" spans="1:2" x14ac:dyDescent="0.25">
      <c r="A478" s="207"/>
      <c r="B478" s="207"/>
    </row>
    <row r="479" spans="1:2" x14ac:dyDescent="0.25">
      <c r="A479" s="207"/>
      <c r="B479" s="207"/>
    </row>
    <row r="480" spans="1:2" x14ac:dyDescent="0.25">
      <c r="A480" s="207"/>
      <c r="B480" s="207"/>
    </row>
    <row r="481" spans="1:2" x14ac:dyDescent="0.25">
      <c r="A481" s="207"/>
      <c r="B481" s="207"/>
    </row>
    <row r="482" spans="1:2" x14ac:dyDescent="0.25">
      <c r="A482" s="207"/>
      <c r="B482" s="207"/>
    </row>
    <row r="483" spans="1:2" x14ac:dyDescent="0.25">
      <c r="A483" s="207"/>
      <c r="B483" s="207"/>
    </row>
    <row r="484" spans="1:2" x14ac:dyDescent="0.25">
      <c r="A484" s="207"/>
      <c r="B484" s="207"/>
    </row>
    <row r="485" spans="1:2" x14ac:dyDescent="0.25">
      <c r="A485" s="207"/>
      <c r="B485" s="207"/>
    </row>
    <row r="486" spans="1:2" x14ac:dyDescent="0.25">
      <c r="A486" s="207"/>
      <c r="B486" s="207"/>
    </row>
    <row r="487" spans="1:2" x14ac:dyDescent="0.25">
      <c r="A487" s="207"/>
      <c r="B487" s="207"/>
    </row>
    <row r="488" spans="1:2" x14ac:dyDescent="0.25">
      <c r="A488" s="207"/>
      <c r="B488" s="207"/>
    </row>
    <row r="489" spans="1:2" x14ac:dyDescent="0.25">
      <c r="A489" s="207"/>
      <c r="B489" s="207"/>
    </row>
    <row r="490" spans="1:2" x14ac:dyDescent="0.25">
      <c r="A490" s="207"/>
      <c r="B490" s="207"/>
    </row>
    <row r="491" spans="1:2" x14ac:dyDescent="0.25">
      <c r="A491" s="207"/>
      <c r="B491" s="207"/>
    </row>
    <row r="492" spans="1:2" x14ac:dyDescent="0.25">
      <c r="A492" s="207"/>
      <c r="B492" s="207"/>
    </row>
    <row r="493" spans="1:2" x14ac:dyDescent="0.25">
      <c r="A493" s="207"/>
      <c r="B493" s="207"/>
    </row>
    <row r="494" spans="1:2" x14ac:dyDescent="0.25">
      <c r="A494" s="207"/>
      <c r="B494" s="207"/>
    </row>
    <row r="495" spans="1:2" x14ac:dyDescent="0.25">
      <c r="A495" s="207"/>
      <c r="B495" s="207"/>
    </row>
    <row r="496" spans="1:2" x14ac:dyDescent="0.25">
      <c r="A496" s="207"/>
      <c r="B496" s="207"/>
    </row>
    <row r="497" spans="1:2" x14ac:dyDescent="0.25">
      <c r="A497" s="207"/>
      <c r="B497" s="207"/>
    </row>
    <row r="498" spans="1:2" x14ac:dyDescent="0.25">
      <c r="A498" s="207"/>
      <c r="B498" s="207"/>
    </row>
    <row r="499" spans="1:2" x14ac:dyDescent="0.25">
      <c r="A499" s="207"/>
      <c r="B499" s="207"/>
    </row>
    <row r="500" spans="1:2" x14ac:dyDescent="0.25">
      <c r="A500" s="207"/>
      <c r="B500" s="207"/>
    </row>
    <row r="501" spans="1:2" x14ac:dyDescent="0.25">
      <c r="A501" s="207"/>
      <c r="B501" s="207"/>
    </row>
    <row r="502" spans="1:2" x14ac:dyDescent="0.25">
      <c r="A502" s="207"/>
      <c r="B502" s="207"/>
    </row>
    <row r="503" spans="1:2" x14ac:dyDescent="0.25">
      <c r="A503" s="207"/>
      <c r="B503" s="207"/>
    </row>
    <row r="504" spans="1:2" x14ac:dyDescent="0.25">
      <c r="A504" s="207"/>
      <c r="B504" s="207"/>
    </row>
    <row r="505" spans="1:2" x14ac:dyDescent="0.25">
      <c r="A505" s="207"/>
      <c r="B505" s="207"/>
    </row>
    <row r="506" spans="1:2" x14ac:dyDescent="0.25">
      <c r="A506" s="207"/>
      <c r="B506" s="207"/>
    </row>
    <row r="507" spans="1:2" x14ac:dyDescent="0.25">
      <c r="A507" s="207"/>
      <c r="B507" s="207"/>
    </row>
    <row r="508" spans="1:2" x14ac:dyDescent="0.25">
      <c r="A508" s="207"/>
      <c r="B508" s="207"/>
    </row>
    <row r="509" spans="1:2" x14ac:dyDescent="0.25">
      <c r="A509" s="207"/>
      <c r="B509" s="207"/>
    </row>
    <row r="510" spans="1:2" x14ac:dyDescent="0.25">
      <c r="A510" s="207"/>
      <c r="B510" s="207"/>
    </row>
    <row r="511" spans="1:2" x14ac:dyDescent="0.25">
      <c r="A511" s="207"/>
      <c r="B511" s="207"/>
    </row>
    <row r="512" spans="1:2" x14ac:dyDescent="0.25">
      <c r="A512" s="207"/>
      <c r="B512" s="207"/>
    </row>
    <row r="513" spans="1:2" x14ac:dyDescent="0.25">
      <c r="A513" s="207"/>
      <c r="B513" s="207"/>
    </row>
    <row r="514" spans="1:2" x14ac:dyDescent="0.25">
      <c r="A514" s="207"/>
      <c r="B514" s="207"/>
    </row>
    <row r="515" spans="1:2" x14ac:dyDescent="0.25">
      <c r="A515" s="207"/>
      <c r="B515" s="207"/>
    </row>
    <row r="516" spans="1:2" x14ac:dyDescent="0.25">
      <c r="A516" s="207"/>
      <c r="B516" s="207"/>
    </row>
    <row r="517" spans="1:2" x14ac:dyDescent="0.25">
      <c r="A517" s="207"/>
      <c r="B517" s="207"/>
    </row>
    <row r="518" spans="1:2" x14ac:dyDescent="0.25">
      <c r="A518" s="207"/>
      <c r="B518" s="207"/>
    </row>
    <row r="519" spans="1:2" x14ac:dyDescent="0.25">
      <c r="A519" s="207"/>
      <c r="B519" s="207"/>
    </row>
    <row r="520" spans="1:2" x14ac:dyDescent="0.25">
      <c r="A520" s="207"/>
      <c r="B520" s="207"/>
    </row>
    <row r="521" spans="1:2" x14ac:dyDescent="0.25">
      <c r="A521" s="207"/>
      <c r="B521" s="207"/>
    </row>
    <row r="522" spans="1:2" x14ac:dyDescent="0.25">
      <c r="A522" s="207"/>
      <c r="B522" s="207"/>
    </row>
    <row r="523" spans="1:2" x14ac:dyDescent="0.25">
      <c r="A523" s="207"/>
      <c r="B523" s="207"/>
    </row>
    <row r="524" spans="1:2" x14ac:dyDescent="0.25">
      <c r="A524" s="207"/>
      <c r="B524" s="207"/>
    </row>
    <row r="525" spans="1:2" x14ac:dyDescent="0.25">
      <c r="A525" s="207"/>
      <c r="B525" s="207"/>
    </row>
    <row r="526" spans="1:2" x14ac:dyDescent="0.25">
      <c r="A526" s="207"/>
      <c r="B526" s="207"/>
    </row>
    <row r="527" spans="1:2" x14ac:dyDescent="0.25">
      <c r="A527" s="207"/>
      <c r="B527" s="207"/>
    </row>
    <row r="528" spans="1:2" x14ac:dyDescent="0.25">
      <c r="A528" s="207"/>
      <c r="B528" s="207"/>
    </row>
    <row r="529" spans="1:2" x14ac:dyDescent="0.25">
      <c r="A529" s="207"/>
      <c r="B529" s="207"/>
    </row>
    <row r="530" spans="1:2" x14ac:dyDescent="0.25">
      <c r="A530" s="207"/>
      <c r="B530" s="207"/>
    </row>
    <row r="531" spans="1:2" x14ac:dyDescent="0.25">
      <c r="A531" s="207"/>
      <c r="B531" s="207"/>
    </row>
    <row r="532" spans="1:2" x14ac:dyDescent="0.25">
      <c r="A532" s="207"/>
      <c r="B532" s="207"/>
    </row>
    <row r="533" spans="1:2" x14ac:dyDescent="0.25">
      <c r="A533" s="207"/>
      <c r="B533" s="207"/>
    </row>
    <row r="534" spans="1:2" x14ac:dyDescent="0.25">
      <c r="A534" s="207"/>
      <c r="B534" s="207"/>
    </row>
    <row r="535" spans="1:2" x14ac:dyDescent="0.25">
      <c r="A535" s="207"/>
      <c r="B535" s="207"/>
    </row>
    <row r="536" spans="1:2" x14ac:dyDescent="0.25">
      <c r="A536" s="207"/>
      <c r="B536" s="207"/>
    </row>
    <row r="537" spans="1:2" x14ac:dyDescent="0.25">
      <c r="A537" s="207"/>
      <c r="B537" s="207"/>
    </row>
    <row r="538" spans="1:2" x14ac:dyDescent="0.25">
      <c r="A538" s="207"/>
      <c r="B538" s="207"/>
    </row>
    <row r="539" spans="1:2" x14ac:dyDescent="0.25">
      <c r="A539" s="207"/>
      <c r="B539" s="207"/>
    </row>
    <row r="540" spans="1:2" x14ac:dyDescent="0.25">
      <c r="A540" s="207"/>
      <c r="B540" s="207"/>
    </row>
    <row r="541" spans="1:2" x14ac:dyDescent="0.25">
      <c r="A541" s="207"/>
      <c r="B541" s="207"/>
    </row>
    <row r="542" spans="1:2" x14ac:dyDescent="0.25">
      <c r="A542" s="207"/>
      <c r="B542" s="207"/>
    </row>
    <row r="543" spans="1:2" x14ac:dyDescent="0.25">
      <c r="A543" s="207"/>
      <c r="B543" s="207"/>
    </row>
    <row r="544" spans="1:2" x14ac:dyDescent="0.25">
      <c r="A544" s="207"/>
      <c r="B544" s="207"/>
    </row>
    <row r="545" spans="1:2" x14ac:dyDescent="0.25">
      <c r="A545" s="207"/>
      <c r="B545" s="207"/>
    </row>
    <row r="546" spans="1:2" x14ac:dyDescent="0.25">
      <c r="A546" s="207"/>
      <c r="B546" s="207"/>
    </row>
    <row r="547" spans="1:2" x14ac:dyDescent="0.25">
      <c r="A547" s="207"/>
      <c r="B547" s="207"/>
    </row>
    <row r="548" spans="1:2" x14ac:dyDescent="0.25">
      <c r="A548" s="207"/>
      <c r="B548" s="207"/>
    </row>
    <row r="549" spans="1:2" x14ac:dyDescent="0.25">
      <c r="A549" s="207"/>
      <c r="B549" s="207"/>
    </row>
    <row r="550" spans="1:2" x14ac:dyDescent="0.25">
      <c r="A550" s="207"/>
      <c r="B550" s="207"/>
    </row>
    <row r="551" spans="1:2" x14ac:dyDescent="0.25">
      <c r="A551" s="207"/>
      <c r="B551" s="207"/>
    </row>
    <row r="552" spans="1:2" x14ac:dyDescent="0.25">
      <c r="A552" s="207"/>
      <c r="B552" s="207"/>
    </row>
    <row r="553" spans="1:2" x14ac:dyDescent="0.25">
      <c r="A553" s="207"/>
      <c r="B553" s="207"/>
    </row>
    <row r="554" spans="1:2" x14ac:dyDescent="0.25">
      <c r="A554" s="207"/>
      <c r="B554" s="207"/>
    </row>
    <row r="555" spans="1:2" x14ac:dyDescent="0.25">
      <c r="A555" s="207"/>
      <c r="B555" s="207"/>
    </row>
    <row r="556" spans="1:2" x14ac:dyDescent="0.25">
      <c r="A556" s="207"/>
      <c r="B556" s="207"/>
    </row>
    <row r="557" spans="1:2" x14ac:dyDescent="0.25">
      <c r="A557" s="207"/>
      <c r="B557" s="207"/>
    </row>
    <row r="558" spans="1:2" x14ac:dyDescent="0.25">
      <c r="A558" s="207"/>
      <c r="B558" s="207"/>
    </row>
    <row r="559" spans="1:2" x14ac:dyDescent="0.25">
      <c r="A559" s="207"/>
      <c r="B559" s="207"/>
    </row>
    <row r="560" spans="1:2" x14ac:dyDescent="0.25">
      <c r="A560" s="207"/>
      <c r="B560" s="207"/>
    </row>
    <row r="561" spans="1:2" x14ac:dyDescent="0.25">
      <c r="A561" s="207"/>
      <c r="B561" s="207"/>
    </row>
    <row r="562" spans="1:2" x14ac:dyDescent="0.25">
      <c r="A562" s="207"/>
      <c r="B562" s="207"/>
    </row>
    <row r="563" spans="1:2" x14ac:dyDescent="0.25">
      <c r="A563" s="207"/>
      <c r="B563" s="207"/>
    </row>
    <row r="564" spans="1:2" x14ac:dyDescent="0.25">
      <c r="A564" s="207"/>
      <c r="B564" s="207"/>
    </row>
    <row r="565" spans="1:2" x14ac:dyDescent="0.25">
      <c r="A565" s="207"/>
      <c r="B565" s="207"/>
    </row>
    <row r="566" spans="1:2" x14ac:dyDescent="0.25">
      <c r="A566" s="207"/>
      <c r="B566" s="207"/>
    </row>
    <row r="567" spans="1:2" x14ac:dyDescent="0.25">
      <c r="A567" s="207"/>
      <c r="B567" s="207"/>
    </row>
    <row r="568" spans="1:2" x14ac:dyDescent="0.25">
      <c r="A568" s="207"/>
      <c r="B568" s="207"/>
    </row>
    <row r="569" spans="1:2" x14ac:dyDescent="0.25">
      <c r="A569" s="207"/>
      <c r="B569" s="207"/>
    </row>
    <row r="570" spans="1:2" x14ac:dyDescent="0.25">
      <c r="A570" s="207"/>
      <c r="B570" s="207"/>
    </row>
    <row r="571" spans="1:2" x14ac:dyDescent="0.25">
      <c r="A571" s="207"/>
      <c r="B571" s="207"/>
    </row>
    <row r="572" spans="1:2" x14ac:dyDescent="0.25">
      <c r="A572" s="207"/>
      <c r="B572" s="207"/>
    </row>
    <row r="573" spans="1:2" x14ac:dyDescent="0.25">
      <c r="A573" s="207"/>
      <c r="B573" s="207"/>
    </row>
    <row r="574" spans="1:2" x14ac:dyDescent="0.25">
      <c r="A574" s="207"/>
      <c r="B574" s="207"/>
    </row>
    <row r="575" spans="1:2" x14ac:dyDescent="0.25">
      <c r="A575" s="207"/>
      <c r="B575" s="207"/>
    </row>
    <row r="576" spans="1:2" x14ac:dyDescent="0.25">
      <c r="A576" s="207"/>
      <c r="B576" s="207"/>
    </row>
    <row r="577" spans="1:2" x14ac:dyDescent="0.25">
      <c r="A577" s="207"/>
      <c r="B577" s="207"/>
    </row>
    <row r="578" spans="1:2" x14ac:dyDescent="0.25">
      <c r="A578" s="207"/>
      <c r="B578" s="207"/>
    </row>
    <row r="579" spans="1:2" x14ac:dyDescent="0.25">
      <c r="A579" s="207"/>
      <c r="B579" s="207"/>
    </row>
    <row r="580" spans="1:2" x14ac:dyDescent="0.25">
      <c r="A580" s="207"/>
      <c r="B580" s="207"/>
    </row>
    <row r="581" spans="1:2" x14ac:dyDescent="0.25">
      <c r="A581" s="207"/>
      <c r="B581" s="207"/>
    </row>
    <row r="582" spans="1:2" x14ac:dyDescent="0.25">
      <c r="A582" s="207"/>
      <c r="B582" s="207"/>
    </row>
    <row r="583" spans="1:2" x14ac:dyDescent="0.25">
      <c r="A583" s="207"/>
      <c r="B583" s="207"/>
    </row>
    <row r="584" spans="1:2" x14ac:dyDescent="0.25">
      <c r="A584" s="207"/>
      <c r="B584" s="207"/>
    </row>
    <row r="585" spans="1:2" x14ac:dyDescent="0.25">
      <c r="A585" s="207"/>
      <c r="B585" s="207"/>
    </row>
    <row r="586" spans="1:2" x14ac:dyDescent="0.25">
      <c r="A586" s="207"/>
      <c r="B586" s="207"/>
    </row>
    <row r="587" spans="1:2" x14ac:dyDescent="0.25">
      <c r="A587" s="207"/>
      <c r="B587" s="207"/>
    </row>
    <row r="588" spans="1:2" x14ac:dyDescent="0.25">
      <c r="A588" s="207"/>
      <c r="B588" s="207"/>
    </row>
    <row r="589" spans="1:2" x14ac:dyDescent="0.25">
      <c r="A589" s="207"/>
      <c r="B589" s="207"/>
    </row>
    <row r="590" spans="1:2" x14ac:dyDescent="0.25">
      <c r="A590" s="207"/>
      <c r="B590" s="207"/>
    </row>
    <row r="591" spans="1:2" x14ac:dyDescent="0.25">
      <c r="A591" s="207"/>
      <c r="B591" s="207"/>
    </row>
    <row r="592" spans="1:2" x14ac:dyDescent="0.25">
      <c r="A592" s="207"/>
      <c r="B592" s="207"/>
    </row>
    <row r="593" spans="1:2" x14ac:dyDescent="0.25">
      <c r="A593" s="207"/>
      <c r="B593" s="207"/>
    </row>
    <row r="594" spans="1:2" x14ac:dyDescent="0.25">
      <c r="A594" s="207"/>
      <c r="B594" s="207"/>
    </row>
    <row r="595" spans="1:2" x14ac:dyDescent="0.25">
      <c r="A595" s="207"/>
      <c r="B595" s="207"/>
    </row>
    <row r="596" spans="1:2" x14ac:dyDescent="0.25">
      <c r="A596" s="207"/>
      <c r="B596" s="207"/>
    </row>
    <row r="597" spans="1:2" x14ac:dyDescent="0.25">
      <c r="A597" s="207"/>
      <c r="B597" s="207"/>
    </row>
    <row r="598" spans="1:2" x14ac:dyDescent="0.25">
      <c r="A598" s="207"/>
      <c r="B598" s="207"/>
    </row>
    <row r="599" spans="1:2" x14ac:dyDescent="0.25">
      <c r="A599" s="207"/>
      <c r="B599" s="207"/>
    </row>
    <row r="600" spans="1:2" x14ac:dyDescent="0.25">
      <c r="A600" s="207"/>
      <c r="B600" s="207"/>
    </row>
    <row r="601" spans="1:2" x14ac:dyDescent="0.25">
      <c r="A601" s="207"/>
      <c r="B601" s="207"/>
    </row>
    <row r="602" spans="1:2" x14ac:dyDescent="0.25">
      <c r="A602" s="207"/>
      <c r="B602" s="207"/>
    </row>
    <row r="603" spans="1:2" x14ac:dyDescent="0.25">
      <c r="A603" s="207"/>
      <c r="B603" s="207"/>
    </row>
    <row r="604" spans="1:2" x14ac:dyDescent="0.25">
      <c r="A604" s="207"/>
      <c r="B604" s="207"/>
    </row>
    <row r="605" spans="1:2" x14ac:dyDescent="0.25">
      <c r="A605" s="207"/>
      <c r="B605" s="207"/>
    </row>
    <row r="606" spans="1:2" x14ac:dyDescent="0.25">
      <c r="A606" s="207"/>
      <c r="B606" s="207"/>
    </row>
    <row r="607" spans="1:2" x14ac:dyDescent="0.25">
      <c r="A607" s="207"/>
      <c r="B607" s="207"/>
    </row>
    <row r="608" spans="1:2" x14ac:dyDescent="0.25">
      <c r="A608" s="207"/>
      <c r="B608" s="207"/>
    </row>
    <row r="609" spans="1:2" x14ac:dyDescent="0.25">
      <c r="A609" s="207"/>
      <c r="B609" s="207"/>
    </row>
    <row r="610" spans="1:2" x14ac:dyDescent="0.25">
      <c r="A610" s="207"/>
      <c r="B610" s="207"/>
    </row>
    <row r="611" spans="1:2" x14ac:dyDescent="0.25">
      <c r="A611" s="207"/>
      <c r="B611" s="207"/>
    </row>
    <row r="612" spans="1:2" x14ac:dyDescent="0.25">
      <c r="A612" s="207"/>
      <c r="B612" s="207"/>
    </row>
    <row r="613" spans="1:2" x14ac:dyDescent="0.25">
      <c r="A613" s="207"/>
      <c r="B613" s="207"/>
    </row>
    <row r="614" spans="1:2" x14ac:dyDescent="0.25">
      <c r="A614" s="207"/>
      <c r="B614" s="207"/>
    </row>
    <row r="615" spans="1:2" x14ac:dyDescent="0.25">
      <c r="A615" s="207"/>
      <c r="B615" s="207"/>
    </row>
    <row r="616" spans="1:2" x14ac:dyDescent="0.25">
      <c r="A616" s="207"/>
      <c r="B616" s="207"/>
    </row>
    <row r="617" spans="1:2" x14ac:dyDescent="0.25">
      <c r="A617" s="207"/>
      <c r="B617" s="207"/>
    </row>
    <row r="618" spans="1:2" x14ac:dyDescent="0.25">
      <c r="A618" s="207"/>
      <c r="B618" s="207"/>
    </row>
    <row r="619" spans="1:2" x14ac:dyDescent="0.25">
      <c r="A619" s="207"/>
      <c r="B619" s="207"/>
    </row>
    <row r="620" spans="1:2" x14ac:dyDescent="0.25">
      <c r="A620" s="207"/>
      <c r="B620" s="207"/>
    </row>
    <row r="621" spans="1:2" x14ac:dyDescent="0.25">
      <c r="A621" s="207"/>
      <c r="B621" s="207"/>
    </row>
    <row r="622" spans="1:2" x14ac:dyDescent="0.25">
      <c r="A622" s="207"/>
      <c r="B622" s="207"/>
    </row>
    <row r="623" spans="1:2" x14ac:dyDescent="0.25">
      <c r="A623" s="207"/>
      <c r="B623" s="207"/>
    </row>
    <row r="624" spans="1:2" x14ac:dyDescent="0.25">
      <c r="A624" s="207"/>
      <c r="B624" s="207"/>
    </row>
    <row r="625" spans="1:2" x14ac:dyDescent="0.25">
      <c r="A625" s="207"/>
      <c r="B625" s="207"/>
    </row>
    <row r="626" spans="1:2" x14ac:dyDescent="0.25">
      <c r="A626" s="207"/>
      <c r="B626" s="207"/>
    </row>
    <row r="627" spans="1:2" x14ac:dyDescent="0.25">
      <c r="A627" s="207"/>
      <c r="B627" s="207"/>
    </row>
    <row r="628" spans="1:2" x14ac:dyDescent="0.25">
      <c r="A628" s="207"/>
      <c r="B628" s="207"/>
    </row>
    <row r="629" spans="1:2" x14ac:dyDescent="0.25">
      <c r="A629" s="207"/>
      <c r="B629" s="207"/>
    </row>
    <row r="630" spans="1:2" x14ac:dyDescent="0.25">
      <c r="A630" s="207"/>
      <c r="B630" s="207"/>
    </row>
    <row r="631" spans="1:2" x14ac:dyDescent="0.25">
      <c r="A631" s="207"/>
      <c r="B631" s="207"/>
    </row>
    <row r="632" spans="1:2" x14ac:dyDescent="0.25">
      <c r="A632" s="207"/>
      <c r="B632" s="207"/>
    </row>
    <row r="633" spans="1:2" x14ac:dyDescent="0.25">
      <c r="A633" s="207"/>
      <c r="B633" s="207"/>
    </row>
    <row r="634" spans="1:2" x14ac:dyDescent="0.25">
      <c r="A634" s="207"/>
      <c r="B634" s="207"/>
    </row>
    <row r="635" spans="1:2" x14ac:dyDescent="0.25">
      <c r="A635" s="207"/>
      <c r="B635" s="207"/>
    </row>
    <row r="636" spans="1:2" x14ac:dyDescent="0.25">
      <c r="A636" s="207"/>
      <c r="B636" s="207"/>
    </row>
    <row r="637" spans="1:2" x14ac:dyDescent="0.25">
      <c r="A637" s="207"/>
      <c r="B637" s="207"/>
    </row>
    <row r="638" spans="1:2" x14ac:dyDescent="0.25">
      <c r="A638" s="207"/>
      <c r="B638" s="207"/>
    </row>
    <row r="639" spans="1:2" x14ac:dyDescent="0.25">
      <c r="A639" s="207"/>
      <c r="B639" s="207"/>
    </row>
    <row r="640" spans="1:2" x14ac:dyDescent="0.25">
      <c r="A640" s="207"/>
      <c r="B640" s="207"/>
    </row>
    <row r="641" spans="1:2" x14ac:dyDescent="0.25">
      <c r="A641" s="207"/>
      <c r="B641" s="207"/>
    </row>
    <row r="642" spans="1:2" x14ac:dyDescent="0.25">
      <c r="A642" s="207"/>
      <c r="B642" s="207"/>
    </row>
    <row r="643" spans="1:2" x14ac:dyDescent="0.25">
      <c r="A643" s="207"/>
      <c r="B643" s="207"/>
    </row>
    <row r="644" spans="1:2" x14ac:dyDescent="0.25">
      <c r="A644" s="207"/>
      <c r="B644" s="207"/>
    </row>
    <row r="645" spans="1:2" x14ac:dyDescent="0.25">
      <c r="A645" s="207"/>
      <c r="B645" s="207"/>
    </row>
    <row r="646" spans="1:2" x14ac:dyDescent="0.25">
      <c r="A646" s="207"/>
      <c r="B646" s="207"/>
    </row>
    <row r="647" spans="1:2" x14ac:dyDescent="0.25">
      <c r="A647" s="207"/>
      <c r="B647" s="207"/>
    </row>
    <row r="648" spans="1:2" x14ac:dyDescent="0.25">
      <c r="A648" s="207"/>
      <c r="B648" s="207"/>
    </row>
    <row r="649" spans="1:2" x14ac:dyDescent="0.25">
      <c r="A649" s="207"/>
      <c r="B649" s="207"/>
    </row>
    <row r="650" spans="1:2" x14ac:dyDescent="0.25">
      <c r="A650" s="207"/>
      <c r="B650" s="207"/>
    </row>
    <row r="651" spans="1:2" x14ac:dyDescent="0.25">
      <c r="A651" s="207"/>
      <c r="B651" s="207"/>
    </row>
    <row r="652" spans="1:2" x14ac:dyDescent="0.25">
      <c r="A652" s="207"/>
      <c r="B652" s="207"/>
    </row>
    <row r="653" spans="1:2" x14ac:dyDescent="0.25">
      <c r="A653" s="207"/>
      <c r="B653" s="207"/>
    </row>
    <row r="654" spans="1:2" x14ac:dyDescent="0.25">
      <c r="A654" s="207"/>
      <c r="B654" s="207"/>
    </row>
    <row r="655" spans="1:2" x14ac:dyDescent="0.25">
      <c r="A655" s="207"/>
      <c r="B655" s="207"/>
    </row>
    <row r="656" spans="1:2" x14ac:dyDescent="0.25">
      <c r="A656" s="207"/>
      <c r="B656" s="207"/>
    </row>
    <row r="657" spans="1:2" x14ac:dyDescent="0.25">
      <c r="A657" s="207"/>
      <c r="B657" s="207"/>
    </row>
    <row r="658" spans="1:2" x14ac:dyDescent="0.25">
      <c r="A658" s="207"/>
      <c r="B658" s="207"/>
    </row>
    <row r="659" spans="1:2" x14ac:dyDescent="0.25">
      <c r="A659" s="207"/>
      <c r="B659" s="207"/>
    </row>
    <row r="660" spans="1:2" x14ac:dyDescent="0.25">
      <c r="A660" s="207"/>
      <c r="B660" s="207"/>
    </row>
    <row r="661" spans="1:2" x14ac:dyDescent="0.25">
      <c r="A661" s="207"/>
      <c r="B661" s="207"/>
    </row>
    <row r="662" spans="1:2" x14ac:dyDescent="0.25">
      <c r="A662" s="207"/>
      <c r="B662" s="207"/>
    </row>
    <row r="663" spans="1:2" x14ac:dyDescent="0.25">
      <c r="A663" s="207"/>
      <c r="B663" s="207"/>
    </row>
    <row r="664" spans="1:2" x14ac:dyDescent="0.25">
      <c r="A664" s="207"/>
      <c r="B664" s="207"/>
    </row>
    <row r="665" spans="1:2" x14ac:dyDescent="0.25">
      <c r="A665" s="207"/>
      <c r="B665" s="207"/>
    </row>
    <row r="666" spans="1:2" x14ac:dyDescent="0.25">
      <c r="A666" s="207"/>
      <c r="B666" s="207"/>
    </row>
    <row r="667" spans="1:2" x14ac:dyDescent="0.25">
      <c r="A667" s="207"/>
      <c r="B667" s="207"/>
    </row>
    <row r="668" spans="1:2" x14ac:dyDescent="0.25">
      <c r="A668" s="207"/>
      <c r="B668" s="207"/>
    </row>
    <row r="669" spans="1:2" x14ac:dyDescent="0.25">
      <c r="A669" s="207"/>
      <c r="B669" s="207"/>
    </row>
    <row r="670" spans="1:2" x14ac:dyDescent="0.25">
      <c r="A670" s="207"/>
      <c r="B670" s="207"/>
    </row>
    <row r="671" spans="1:2" x14ac:dyDescent="0.25">
      <c r="A671" s="207"/>
      <c r="B671" s="207"/>
    </row>
    <row r="672" spans="1:2" x14ac:dyDescent="0.25">
      <c r="A672" s="207"/>
      <c r="B672" s="207"/>
    </row>
    <row r="673" spans="1:2" x14ac:dyDescent="0.25">
      <c r="A673" s="207"/>
      <c r="B673" s="207"/>
    </row>
    <row r="674" spans="1:2" x14ac:dyDescent="0.25">
      <c r="A674" s="207"/>
      <c r="B674" s="207"/>
    </row>
    <row r="675" spans="1:2" x14ac:dyDescent="0.25">
      <c r="A675" s="207"/>
      <c r="B675" s="207"/>
    </row>
    <row r="676" spans="1:2" x14ac:dyDescent="0.25">
      <c r="A676" s="207"/>
      <c r="B676" s="207"/>
    </row>
    <row r="677" spans="1:2" x14ac:dyDescent="0.25">
      <c r="A677" s="207"/>
      <c r="B677" s="207"/>
    </row>
    <row r="678" spans="1:2" x14ac:dyDescent="0.25">
      <c r="A678" s="207"/>
      <c r="B678" s="207"/>
    </row>
    <row r="679" spans="1:2" x14ac:dyDescent="0.25">
      <c r="A679" s="207"/>
      <c r="B679" s="207"/>
    </row>
    <row r="680" spans="1:2" x14ac:dyDescent="0.25">
      <c r="A680" s="207"/>
      <c r="B680" s="207"/>
    </row>
    <row r="681" spans="1:2" x14ac:dyDescent="0.25">
      <c r="A681" s="207"/>
      <c r="B681" s="207"/>
    </row>
    <row r="682" spans="1:2" x14ac:dyDescent="0.25">
      <c r="A682" s="207"/>
      <c r="B682" s="207"/>
    </row>
    <row r="683" spans="1:2" x14ac:dyDescent="0.25">
      <c r="A683" s="207"/>
      <c r="B683" s="207"/>
    </row>
    <row r="684" spans="1:2" x14ac:dyDescent="0.25">
      <c r="A684" s="207"/>
      <c r="B684" s="207"/>
    </row>
    <row r="685" spans="1:2" x14ac:dyDescent="0.25">
      <c r="A685" s="207"/>
      <c r="B685" s="207"/>
    </row>
    <row r="686" spans="1:2" x14ac:dyDescent="0.25">
      <c r="A686" s="207"/>
      <c r="B686" s="207"/>
    </row>
    <row r="687" spans="1:2" x14ac:dyDescent="0.25">
      <c r="A687" s="207"/>
      <c r="B687" s="207"/>
    </row>
    <row r="688" spans="1:2" x14ac:dyDescent="0.25">
      <c r="A688" s="207"/>
      <c r="B688" s="207"/>
    </row>
    <row r="689" spans="1:2" x14ac:dyDescent="0.25">
      <c r="A689" s="207"/>
      <c r="B689" s="207"/>
    </row>
    <row r="690" spans="1:2" x14ac:dyDescent="0.25">
      <c r="A690" s="207"/>
      <c r="B690" s="207"/>
    </row>
    <row r="691" spans="1:2" x14ac:dyDescent="0.25">
      <c r="A691" s="207"/>
      <c r="B691" s="207"/>
    </row>
    <row r="692" spans="1:2" x14ac:dyDescent="0.25">
      <c r="A692" s="207"/>
      <c r="B692" s="207"/>
    </row>
    <row r="693" spans="1:2" x14ac:dyDescent="0.25">
      <c r="A693" s="207"/>
      <c r="B693" s="207"/>
    </row>
    <row r="694" spans="1:2" x14ac:dyDescent="0.25">
      <c r="A694" s="207"/>
      <c r="B694" s="207"/>
    </row>
    <row r="695" spans="1:2" x14ac:dyDescent="0.25">
      <c r="A695" s="207"/>
      <c r="B695" s="207"/>
    </row>
    <row r="696" spans="1:2" x14ac:dyDescent="0.25">
      <c r="A696" s="207"/>
      <c r="B696" s="207"/>
    </row>
    <row r="697" spans="1:2" x14ac:dyDescent="0.25">
      <c r="A697" s="207"/>
      <c r="B697" s="207"/>
    </row>
    <row r="698" spans="1:2" x14ac:dyDescent="0.25">
      <c r="A698" s="207"/>
      <c r="B698" s="207"/>
    </row>
    <row r="699" spans="1:2" x14ac:dyDescent="0.25">
      <c r="A699" s="207"/>
      <c r="B699" s="207"/>
    </row>
    <row r="700" spans="1:2" x14ac:dyDescent="0.25">
      <c r="A700" s="207"/>
      <c r="B700" s="207"/>
    </row>
    <row r="701" spans="1:2" x14ac:dyDescent="0.25">
      <c r="A701" s="207"/>
      <c r="B701" s="207"/>
    </row>
    <row r="702" spans="1:2" x14ac:dyDescent="0.25">
      <c r="A702" s="207"/>
      <c r="B702" s="207"/>
    </row>
    <row r="703" spans="1:2" x14ac:dyDescent="0.25">
      <c r="A703" s="207"/>
      <c r="B703" s="207"/>
    </row>
    <row r="704" spans="1:2" x14ac:dyDescent="0.25">
      <c r="A704" s="207"/>
      <c r="B704" s="207"/>
    </row>
    <row r="705" spans="1:2" x14ac:dyDescent="0.25">
      <c r="A705" s="207"/>
      <c r="B705" s="207"/>
    </row>
    <row r="706" spans="1:2" x14ac:dyDescent="0.25">
      <c r="A706" s="207"/>
      <c r="B706" s="207"/>
    </row>
    <row r="707" spans="1:2" x14ac:dyDescent="0.25">
      <c r="B707" s="210"/>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workbookViewId="0">
      <selection activeCell="C58" sqref="C58:D58"/>
    </sheetView>
  </sheetViews>
  <sheetFormatPr baseColWidth="10" defaultColWidth="11.42578125" defaultRowHeight="12.75" x14ac:dyDescent="0.2"/>
  <cols>
    <col min="1" max="1" width="65.28515625" style="6" bestFit="1" customWidth="1"/>
    <col min="2" max="2" width="11.42578125" style="6"/>
    <col min="3" max="3" width="63.42578125" style="7" customWidth="1"/>
    <col min="4" max="4" width="11.42578125" style="7"/>
    <col min="5" max="5" width="11.42578125" style="28"/>
    <col min="6" max="7" width="18.85546875" style="28" customWidth="1"/>
    <col min="8" max="12" width="11.42578125" style="6" hidden="1" customWidth="1"/>
    <col min="13" max="13" width="15.85546875" style="6" hidden="1" customWidth="1"/>
    <col min="14" max="16" width="11.42578125" style="6" hidden="1" customWidth="1"/>
    <col min="17" max="18" width="0" style="6" hidden="1" customWidth="1"/>
    <col min="19" max="22" width="20.7109375" style="6" customWidth="1"/>
    <col min="23" max="16384" width="11.42578125" style="6"/>
  </cols>
  <sheetData>
    <row r="1" spans="1:22" x14ac:dyDescent="0.2">
      <c r="A1" s="92" t="s">
        <v>264</v>
      </c>
      <c r="C1" s="91" t="s">
        <v>17</v>
      </c>
      <c r="E1" s="91" t="s">
        <v>18</v>
      </c>
      <c r="F1" s="91" t="s">
        <v>19</v>
      </c>
      <c r="G1" s="35"/>
      <c r="H1" s="350" t="s">
        <v>20</v>
      </c>
      <c r="I1" s="351"/>
      <c r="J1" s="351"/>
      <c r="K1" s="351"/>
      <c r="L1" s="8"/>
      <c r="M1" s="352" t="s">
        <v>21</v>
      </c>
      <c r="N1" s="352"/>
      <c r="O1" s="352"/>
      <c r="P1" s="352"/>
      <c r="S1" s="353" t="s">
        <v>240</v>
      </c>
      <c r="T1" s="353"/>
      <c r="U1" s="353"/>
      <c r="V1" s="353"/>
    </row>
    <row r="2" spans="1:22" ht="13.5" thickBot="1" x14ac:dyDescent="0.25">
      <c r="A2" s="9" t="s">
        <v>265</v>
      </c>
      <c r="C2" s="10" t="s">
        <v>22</v>
      </c>
      <c r="E2" s="11">
        <v>1</v>
      </c>
      <c r="F2" s="11" t="s">
        <v>23</v>
      </c>
      <c r="G2" s="27"/>
      <c r="H2" s="354" t="s">
        <v>24</v>
      </c>
      <c r="I2" s="12">
        <v>2012</v>
      </c>
      <c r="J2" s="12"/>
      <c r="K2" s="12"/>
      <c r="L2" s="13"/>
      <c r="M2" s="91"/>
      <c r="N2" s="14" t="s">
        <v>25</v>
      </c>
      <c r="O2" s="14" t="s">
        <v>26</v>
      </c>
      <c r="P2" s="14" t="s">
        <v>27</v>
      </c>
      <c r="S2" s="345" t="s">
        <v>125</v>
      </c>
      <c r="T2" s="346"/>
      <c r="U2" s="346"/>
      <c r="V2" s="347"/>
    </row>
    <row r="3" spans="1:22" x14ac:dyDescent="0.2">
      <c r="A3" s="15" t="s">
        <v>266</v>
      </c>
      <c r="C3" s="10" t="s">
        <v>28</v>
      </c>
      <c r="E3" s="11">
        <v>2</v>
      </c>
      <c r="F3" s="11" t="s">
        <v>29</v>
      </c>
      <c r="G3" s="27"/>
      <c r="H3" s="354"/>
      <c r="I3" s="16" t="s">
        <v>25</v>
      </c>
      <c r="J3" s="16" t="s">
        <v>26</v>
      </c>
      <c r="K3" s="16" t="s">
        <v>27</v>
      </c>
      <c r="L3" s="13"/>
      <c r="M3" s="17" t="s">
        <v>30</v>
      </c>
      <c r="N3" s="18">
        <v>479830</v>
      </c>
      <c r="O3" s="18">
        <v>222331</v>
      </c>
      <c r="P3" s="18">
        <v>257499</v>
      </c>
      <c r="S3" s="355" t="s">
        <v>24</v>
      </c>
      <c r="T3" s="36">
        <v>2017</v>
      </c>
      <c r="U3" s="37"/>
      <c r="V3" s="38"/>
    </row>
    <row r="4" spans="1:22" x14ac:dyDescent="0.2">
      <c r="A4" s="23" t="s">
        <v>267</v>
      </c>
      <c r="C4" s="10" t="s">
        <v>31</v>
      </c>
      <c r="E4" s="11">
        <v>3</v>
      </c>
      <c r="F4" s="11" t="s">
        <v>32</v>
      </c>
      <c r="G4" s="27"/>
      <c r="H4" s="19" t="s">
        <v>25</v>
      </c>
      <c r="I4" s="18">
        <v>7571345</v>
      </c>
      <c r="J4" s="18">
        <v>3653868</v>
      </c>
      <c r="K4" s="18">
        <v>3917477</v>
      </c>
      <c r="L4" s="13"/>
      <c r="M4" s="17" t="s">
        <v>33</v>
      </c>
      <c r="N4" s="18">
        <v>135160</v>
      </c>
      <c r="O4" s="18">
        <v>62795</v>
      </c>
      <c r="P4" s="18">
        <v>72365</v>
      </c>
      <c r="S4" s="356"/>
      <c r="T4" s="39" t="s">
        <v>25</v>
      </c>
      <c r="U4" s="40" t="s">
        <v>26</v>
      </c>
      <c r="V4" s="41" t="s">
        <v>27</v>
      </c>
    </row>
    <row r="5" spans="1:22" x14ac:dyDescent="0.2">
      <c r="C5" s="10" t="s">
        <v>34</v>
      </c>
      <c r="E5" s="11">
        <v>4</v>
      </c>
      <c r="F5" s="11" t="s">
        <v>35</v>
      </c>
      <c r="G5" s="27"/>
      <c r="H5" s="20">
        <v>0</v>
      </c>
      <c r="I5" s="21">
        <v>120482</v>
      </c>
      <c r="J5" s="21">
        <v>61704</v>
      </c>
      <c r="K5" s="21">
        <v>58778</v>
      </c>
      <c r="L5" s="13"/>
      <c r="M5" s="17" t="s">
        <v>36</v>
      </c>
      <c r="N5" s="18">
        <v>109955</v>
      </c>
      <c r="O5" s="18">
        <v>55153</v>
      </c>
      <c r="P5" s="18">
        <v>54802</v>
      </c>
      <c r="S5" s="42" t="s">
        <v>126</v>
      </c>
      <c r="T5" s="43"/>
      <c r="U5" s="44"/>
      <c r="V5" s="45"/>
    </row>
    <row r="6" spans="1:22" x14ac:dyDescent="0.2">
      <c r="A6" s="22" t="s">
        <v>11</v>
      </c>
      <c r="C6" s="10" t="s">
        <v>37</v>
      </c>
      <c r="E6" s="11">
        <v>5</v>
      </c>
      <c r="F6" s="11" t="s">
        <v>38</v>
      </c>
      <c r="G6" s="27"/>
      <c r="H6" s="20">
        <v>1</v>
      </c>
      <c r="I6" s="21">
        <v>120064</v>
      </c>
      <c r="J6" s="21">
        <v>61454</v>
      </c>
      <c r="K6" s="21">
        <v>58610</v>
      </c>
      <c r="L6" s="13"/>
      <c r="M6" s="17" t="s">
        <v>39</v>
      </c>
      <c r="N6" s="18">
        <v>409257</v>
      </c>
      <c r="O6" s="18">
        <v>199566</v>
      </c>
      <c r="P6" s="18">
        <v>209691</v>
      </c>
      <c r="S6" s="93" t="s">
        <v>25</v>
      </c>
      <c r="T6" s="94">
        <v>8080734</v>
      </c>
      <c r="U6" s="94">
        <v>3912910</v>
      </c>
      <c r="V6" s="94">
        <v>4167824</v>
      </c>
    </row>
    <row r="7" spans="1:22" x14ac:dyDescent="0.2">
      <c r="A7" s="23" t="s">
        <v>40</v>
      </c>
      <c r="C7" s="10" t="s">
        <v>41</v>
      </c>
      <c r="E7" s="11">
        <v>6</v>
      </c>
      <c r="F7" s="11" t="s">
        <v>42</v>
      </c>
      <c r="G7" s="27"/>
      <c r="H7" s="20">
        <v>2</v>
      </c>
      <c r="I7" s="21">
        <v>119780</v>
      </c>
      <c r="J7" s="21">
        <v>61272</v>
      </c>
      <c r="K7" s="21">
        <v>58508</v>
      </c>
      <c r="L7" s="13"/>
      <c r="M7" s="17" t="s">
        <v>43</v>
      </c>
      <c r="N7" s="18">
        <v>400686</v>
      </c>
      <c r="O7" s="18">
        <v>197911</v>
      </c>
      <c r="P7" s="18">
        <v>202775</v>
      </c>
      <c r="S7" s="95" t="s">
        <v>127</v>
      </c>
      <c r="T7" s="96">
        <v>607390</v>
      </c>
      <c r="U7" s="96">
        <v>312062</v>
      </c>
      <c r="V7" s="96">
        <v>295328</v>
      </c>
    </row>
    <row r="8" spans="1:22" x14ac:dyDescent="0.2">
      <c r="A8" s="23" t="s">
        <v>44</v>
      </c>
      <c r="C8" s="10" t="s">
        <v>45</v>
      </c>
      <c r="E8" s="11">
        <v>7</v>
      </c>
      <c r="F8" s="11" t="s">
        <v>46</v>
      </c>
      <c r="G8" s="27"/>
      <c r="H8" s="20">
        <v>3</v>
      </c>
      <c r="I8" s="21">
        <v>119273</v>
      </c>
      <c r="J8" s="21">
        <v>61064</v>
      </c>
      <c r="K8" s="21">
        <v>58209</v>
      </c>
      <c r="L8" s="13"/>
      <c r="M8" s="17" t="s">
        <v>47</v>
      </c>
      <c r="N8" s="18">
        <v>201593</v>
      </c>
      <c r="O8" s="18">
        <v>99557</v>
      </c>
      <c r="P8" s="18">
        <v>102036</v>
      </c>
      <c r="S8" s="95" t="s">
        <v>128</v>
      </c>
      <c r="T8" s="96">
        <v>601914</v>
      </c>
      <c r="U8" s="96">
        <v>308936</v>
      </c>
      <c r="V8" s="96">
        <v>292978</v>
      </c>
    </row>
    <row r="9" spans="1:22" x14ac:dyDescent="0.2">
      <c r="A9" s="23" t="s">
        <v>48</v>
      </c>
      <c r="C9" s="91" t="s">
        <v>49</v>
      </c>
      <c r="E9" s="11">
        <v>8</v>
      </c>
      <c r="F9" s="11" t="s">
        <v>50</v>
      </c>
      <c r="G9" s="27"/>
      <c r="H9" s="20">
        <v>4</v>
      </c>
      <c r="I9" s="21">
        <v>118935</v>
      </c>
      <c r="J9" s="21">
        <v>60931</v>
      </c>
      <c r="K9" s="21">
        <v>58004</v>
      </c>
      <c r="L9" s="13"/>
      <c r="M9" s="17" t="s">
        <v>51</v>
      </c>
      <c r="N9" s="18">
        <v>597522</v>
      </c>
      <c r="O9" s="18">
        <v>292176</v>
      </c>
      <c r="P9" s="18">
        <v>305346</v>
      </c>
      <c r="S9" s="95" t="s">
        <v>129</v>
      </c>
      <c r="T9" s="96">
        <v>602967</v>
      </c>
      <c r="U9" s="96">
        <v>308654</v>
      </c>
      <c r="V9" s="96">
        <v>294313</v>
      </c>
    </row>
    <row r="10" spans="1:22" x14ac:dyDescent="0.2">
      <c r="A10" s="23" t="s">
        <v>52</v>
      </c>
      <c r="C10" s="10" t="s">
        <v>53</v>
      </c>
      <c r="E10" s="11">
        <v>9</v>
      </c>
      <c r="F10" s="11" t="s">
        <v>54</v>
      </c>
      <c r="G10" s="27"/>
      <c r="H10" s="20">
        <v>5</v>
      </c>
      <c r="I10" s="21">
        <v>118833</v>
      </c>
      <c r="J10" s="21">
        <v>60903</v>
      </c>
      <c r="K10" s="21">
        <v>57930</v>
      </c>
      <c r="L10" s="13"/>
      <c r="M10" s="17" t="s">
        <v>55</v>
      </c>
      <c r="N10" s="18">
        <v>1030623</v>
      </c>
      <c r="O10" s="18">
        <v>502287</v>
      </c>
      <c r="P10" s="18">
        <v>528336</v>
      </c>
      <c r="S10" s="95" t="s">
        <v>130</v>
      </c>
      <c r="T10" s="96">
        <v>632370</v>
      </c>
      <c r="U10" s="96">
        <v>321173</v>
      </c>
      <c r="V10" s="96">
        <v>311197</v>
      </c>
    </row>
    <row r="11" spans="1:22" x14ac:dyDescent="0.2">
      <c r="A11" s="23" t="s">
        <v>56</v>
      </c>
      <c r="C11" s="10" t="s">
        <v>57</v>
      </c>
      <c r="E11" s="11">
        <v>10</v>
      </c>
      <c r="F11" s="11" t="s">
        <v>58</v>
      </c>
      <c r="G11" s="27"/>
      <c r="H11" s="20">
        <v>6</v>
      </c>
      <c r="I11" s="21">
        <v>118730</v>
      </c>
      <c r="J11" s="21">
        <v>60874</v>
      </c>
      <c r="K11" s="21">
        <v>57856</v>
      </c>
      <c r="L11" s="13"/>
      <c r="M11" s="17" t="s">
        <v>59</v>
      </c>
      <c r="N11" s="18">
        <v>353859</v>
      </c>
      <c r="O11" s="18">
        <v>167533</v>
      </c>
      <c r="P11" s="18">
        <v>186326</v>
      </c>
      <c r="S11" s="95" t="s">
        <v>131</v>
      </c>
      <c r="T11" s="96">
        <v>672749</v>
      </c>
      <c r="U11" s="96">
        <v>339928</v>
      </c>
      <c r="V11" s="96">
        <v>332821</v>
      </c>
    </row>
    <row r="12" spans="1:22" x14ac:dyDescent="0.2">
      <c r="A12" s="23" t="s">
        <v>60</v>
      </c>
      <c r="C12" s="10" t="s">
        <v>61</v>
      </c>
      <c r="E12" s="11">
        <v>11</v>
      </c>
      <c r="F12" s="11" t="s">
        <v>62</v>
      </c>
      <c r="G12" s="27"/>
      <c r="H12" s="20">
        <v>7</v>
      </c>
      <c r="I12" s="21">
        <v>118696</v>
      </c>
      <c r="J12" s="21">
        <v>60878</v>
      </c>
      <c r="K12" s="21">
        <v>57818</v>
      </c>
      <c r="L12" s="13"/>
      <c r="M12" s="17" t="s">
        <v>63</v>
      </c>
      <c r="N12" s="18">
        <v>851299</v>
      </c>
      <c r="O12" s="18">
        <v>406597</v>
      </c>
      <c r="P12" s="18">
        <v>444702</v>
      </c>
      <c r="S12" s="95" t="s">
        <v>132</v>
      </c>
      <c r="T12" s="96">
        <v>650902</v>
      </c>
      <c r="U12" s="96">
        <v>329064</v>
      </c>
      <c r="V12" s="96">
        <v>321838</v>
      </c>
    </row>
    <row r="13" spans="1:22" x14ac:dyDescent="0.2">
      <c r="A13" s="23" t="s">
        <v>64</v>
      </c>
      <c r="C13" s="10" t="s">
        <v>65</v>
      </c>
      <c r="E13" s="11">
        <v>12</v>
      </c>
      <c r="F13" s="11" t="s">
        <v>66</v>
      </c>
      <c r="G13" s="27"/>
      <c r="H13" s="20">
        <v>8</v>
      </c>
      <c r="I13" s="21">
        <v>119101</v>
      </c>
      <c r="J13" s="21">
        <v>61076</v>
      </c>
      <c r="K13" s="21">
        <v>58025</v>
      </c>
      <c r="L13" s="13"/>
      <c r="M13" s="17" t="s">
        <v>67</v>
      </c>
      <c r="N13" s="18">
        <v>1094488</v>
      </c>
      <c r="O13" s="18">
        <v>518960</v>
      </c>
      <c r="P13" s="18">
        <v>575528</v>
      </c>
      <c r="S13" s="95" t="s">
        <v>133</v>
      </c>
      <c r="T13" s="96">
        <v>651442</v>
      </c>
      <c r="U13" s="96">
        <v>316050</v>
      </c>
      <c r="V13" s="96">
        <v>335392</v>
      </c>
    </row>
    <row r="14" spans="1:22" x14ac:dyDescent="0.2">
      <c r="A14" s="23" t="s">
        <v>68</v>
      </c>
      <c r="C14" s="10" t="s">
        <v>69</v>
      </c>
      <c r="E14" s="11">
        <v>13</v>
      </c>
      <c r="F14" s="11" t="s">
        <v>70</v>
      </c>
      <c r="G14" s="27"/>
      <c r="H14" s="20">
        <v>9</v>
      </c>
      <c r="I14" s="21">
        <v>119856</v>
      </c>
      <c r="J14" s="21">
        <v>61418</v>
      </c>
      <c r="K14" s="21">
        <v>58438</v>
      </c>
      <c r="L14" s="13"/>
      <c r="M14" s="17" t="s">
        <v>71</v>
      </c>
      <c r="N14" s="18">
        <v>234948</v>
      </c>
      <c r="O14" s="18">
        <v>112703</v>
      </c>
      <c r="P14" s="18">
        <v>122245</v>
      </c>
      <c r="S14" s="95" t="s">
        <v>134</v>
      </c>
      <c r="T14" s="96">
        <v>640060</v>
      </c>
      <c r="U14" s="96">
        <v>303971</v>
      </c>
      <c r="V14" s="96">
        <v>336089</v>
      </c>
    </row>
    <row r="15" spans="1:22" x14ac:dyDescent="0.2">
      <c r="A15" s="23" t="s">
        <v>72</v>
      </c>
      <c r="C15" s="10" t="s">
        <v>73</v>
      </c>
      <c r="E15" s="11">
        <v>14</v>
      </c>
      <c r="F15" s="11" t="s">
        <v>74</v>
      </c>
      <c r="G15" s="27"/>
      <c r="H15" s="20">
        <v>10</v>
      </c>
      <c r="I15" s="21">
        <v>121019</v>
      </c>
      <c r="J15" s="21">
        <v>61921</v>
      </c>
      <c r="K15" s="21">
        <v>59098</v>
      </c>
      <c r="L15" s="13"/>
      <c r="M15" s="17" t="s">
        <v>75</v>
      </c>
      <c r="N15" s="18">
        <v>147933</v>
      </c>
      <c r="O15" s="18">
        <v>68544</v>
      </c>
      <c r="P15" s="18">
        <v>79389</v>
      </c>
      <c r="S15" s="95" t="s">
        <v>135</v>
      </c>
      <c r="T15" s="96">
        <v>563389</v>
      </c>
      <c r="U15" s="96">
        <v>268367</v>
      </c>
      <c r="V15" s="96">
        <v>295022</v>
      </c>
    </row>
    <row r="16" spans="1:22" x14ac:dyDescent="0.2">
      <c r="A16" s="23" t="s">
        <v>13</v>
      </c>
      <c r="C16" s="10" t="s">
        <v>76</v>
      </c>
      <c r="E16" s="11">
        <v>15</v>
      </c>
      <c r="F16" s="11" t="s">
        <v>77</v>
      </c>
      <c r="G16" s="27"/>
      <c r="H16" s="20">
        <v>11</v>
      </c>
      <c r="I16" s="21">
        <v>122272</v>
      </c>
      <c r="J16" s="21">
        <v>62471</v>
      </c>
      <c r="K16" s="21">
        <v>59801</v>
      </c>
      <c r="L16" s="13"/>
      <c r="M16" s="17" t="s">
        <v>78</v>
      </c>
      <c r="N16" s="18">
        <v>98209</v>
      </c>
      <c r="O16" s="18">
        <v>49277</v>
      </c>
      <c r="P16" s="18">
        <v>48932</v>
      </c>
      <c r="S16" s="95" t="s">
        <v>136</v>
      </c>
      <c r="T16" s="96">
        <v>519261</v>
      </c>
      <c r="U16" s="96">
        <v>244556</v>
      </c>
      <c r="V16" s="96">
        <v>274705</v>
      </c>
    </row>
    <row r="17" spans="1:256" x14ac:dyDescent="0.2">
      <c r="A17" s="24" t="s">
        <v>79</v>
      </c>
      <c r="C17" s="10" t="s">
        <v>80</v>
      </c>
      <c r="E17" s="11">
        <v>16</v>
      </c>
      <c r="F17" s="11" t="s">
        <v>81</v>
      </c>
      <c r="G17" s="27"/>
      <c r="H17" s="20">
        <v>12</v>
      </c>
      <c r="I17" s="21">
        <v>123722</v>
      </c>
      <c r="J17" s="21">
        <v>63080</v>
      </c>
      <c r="K17" s="21">
        <v>60642</v>
      </c>
      <c r="L17" s="13"/>
      <c r="M17" s="17" t="s">
        <v>82</v>
      </c>
      <c r="N17" s="18">
        <v>108457</v>
      </c>
      <c r="O17" s="18">
        <v>52580</v>
      </c>
      <c r="P17" s="18">
        <v>55877</v>
      </c>
      <c r="S17" s="95" t="s">
        <v>137</v>
      </c>
      <c r="T17" s="96">
        <v>503389</v>
      </c>
      <c r="U17" s="96">
        <v>233302</v>
      </c>
      <c r="V17" s="96">
        <v>270087</v>
      </c>
    </row>
    <row r="18" spans="1:256" ht="36" x14ac:dyDescent="0.2">
      <c r="A18" s="97" t="s">
        <v>138</v>
      </c>
      <c r="C18" s="10" t="s">
        <v>83</v>
      </c>
      <c r="E18" s="11">
        <v>17</v>
      </c>
      <c r="F18" s="11" t="s">
        <v>84</v>
      </c>
      <c r="G18" s="27"/>
      <c r="H18" s="20">
        <v>13</v>
      </c>
      <c r="I18" s="21">
        <v>125124</v>
      </c>
      <c r="J18" s="21">
        <v>63639</v>
      </c>
      <c r="K18" s="21">
        <v>61485</v>
      </c>
      <c r="L18" s="13"/>
      <c r="M18" s="17" t="s">
        <v>85</v>
      </c>
      <c r="N18" s="18">
        <v>258212</v>
      </c>
      <c r="O18" s="18">
        <v>125944</v>
      </c>
      <c r="P18" s="18">
        <v>132268</v>
      </c>
      <c r="S18" s="95" t="s">
        <v>139</v>
      </c>
      <c r="T18" s="96">
        <v>439872</v>
      </c>
      <c r="U18" s="96">
        <v>200142</v>
      </c>
      <c r="V18" s="96">
        <v>239730</v>
      </c>
    </row>
    <row r="19" spans="1:256" ht="36" x14ac:dyDescent="0.2">
      <c r="A19" s="97" t="s">
        <v>140</v>
      </c>
      <c r="C19" s="10" t="s">
        <v>86</v>
      </c>
      <c r="E19" s="11">
        <v>18</v>
      </c>
      <c r="F19" s="11" t="s">
        <v>87</v>
      </c>
      <c r="G19" s="27"/>
      <c r="H19" s="20">
        <v>14</v>
      </c>
      <c r="I19" s="21">
        <v>126598</v>
      </c>
      <c r="J19" s="21">
        <v>64282</v>
      </c>
      <c r="K19" s="21">
        <v>62316</v>
      </c>
      <c r="L19" s="13"/>
      <c r="M19" s="17" t="s">
        <v>88</v>
      </c>
      <c r="N19" s="18">
        <v>24160</v>
      </c>
      <c r="O19" s="18">
        <v>12726</v>
      </c>
      <c r="P19" s="18">
        <v>11434</v>
      </c>
      <c r="S19" s="95" t="s">
        <v>141</v>
      </c>
      <c r="T19" s="96">
        <v>341916</v>
      </c>
      <c r="U19" s="96">
        <v>152813</v>
      </c>
      <c r="V19" s="96">
        <v>189103</v>
      </c>
    </row>
    <row r="20" spans="1:256" ht="24" x14ac:dyDescent="0.2">
      <c r="A20" s="97" t="s">
        <v>142</v>
      </c>
      <c r="C20" s="10" t="s">
        <v>89</v>
      </c>
      <c r="E20" s="11">
        <v>19</v>
      </c>
      <c r="F20" s="11" t="s">
        <v>90</v>
      </c>
      <c r="G20" s="27"/>
      <c r="H20" s="20">
        <v>15</v>
      </c>
      <c r="I20" s="21">
        <v>128143</v>
      </c>
      <c r="J20" s="21">
        <v>65043</v>
      </c>
      <c r="K20" s="21">
        <v>63100</v>
      </c>
      <c r="L20" s="13"/>
      <c r="M20" s="17" t="s">
        <v>91</v>
      </c>
      <c r="N20" s="18">
        <v>377272</v>
      </c>
      <c r="O20" s="18">
        <v>184951</v>
      </c>
      <c r="P20" s="18">
        <v>192321</v>
      </c>
      <c r="S20" s="95" t="s">
        <v>143</v>
      </c>
      <c r="T20" s="96">
        <v>253646</v>
      </c>
      <c r="U20" s="96">
        <v>111646</v>
      </c>
      <c r="V20" s="96">
        <v>142000</v>
      </c>
    </row>
    <row r="21" spans="1:256" x14ac:dyDescent="0.2">
      <c r="A21" s="97" t="s">
        <v>144</v>
      </c>
      <c r="C21" s="10" t="s">
        <v>92</v>
      </c>
      <c r="E21" s="11">
        <v>20</v>
      </c>
      <c r="F21" s="11" t="s">
        <v>93</v>
      </c>
      <c r="G21" s="27"/>
      <c r="H21" s="20">
        <v>16</v>
      </c>
      <c r="I21" s="21">
        <v>129625</v>
      </c>
      <c r="J21" s="21">
        <v>65820</v>
      </c>
      <c r="K21" s="21">
        <v>63805</v>
      </c>
      <c r="L21" s="13"/>
      <c r="M21" s="17" t="s">
        <v>94</v>
      </c>
      <c r="N21" s="18">
        <v>651586</v>
      </c>
      <c r="O21" s="18">
        <v>319009</v>
      </c>
      <c r="P21" s="18">
        <v>332577</v>
      </c>
      <c r="S21" s="95" t="s">
        <v>145</v>
      </c>
      <c r="T21" s="96">
        <v>177853</v>
      </c>
      <c r="U21" s="96">
        <v>76747</v>
      </c>
      <c r="V21" s="96">
        <v>101106</v>
      </c>
    </row>
    <row r="22" spans="1:256" ht="24" x14ac:dyDescent="0.2">
      <c r="A22" s="97" t="s">
        <v>146</v>
      </c>
      <c r="C22" s="10" t="s">
        <v>95</v>
      </c>
      <c r="E22" s="11">
        <v>55</v>
      </c>
      <c r="F22" s="11" t="s">
        <v>96</v>
      </c>
      <c r="G22" s="27"/>
      <c r="H22" s="20">
        <v>17</v>
      </c>
      <c r="I22" s="21">
        <v>131107</v>
      </c>
      <c r="J22" s="21">
        <v>66558</v>
      </c>
      <c r="K22" s="21">
        <v>64549</v>
      </c>
      <c r="L22" s="13"/>
      <c r="M22" s="17" t="s">
        <v>97</v>
      </c>
      <c r="N22" s="18">
        <v>6296</v>
      </c>
      <c r="O22" s="18">
        <v>3268</v>
      </c>
      <c r="P22" s="18">
        <v>3028</v>
      </c>
      <c r="S22" s="95" t="s">
        <v>147</v>
      </c>
      <c r="T22" s="96">
        <v>113108</v>
      </c>
      <c r="U22" s="96">
        <v>45521</v>
      </c>
      <c r="V22" s="96">
        <v>67587</v>
      </c>
    </row>
    <row r="23" spans="1:256" ht="25.5" x14ac:dyDescent="0.2">
      <c r="A23" s="97" t="s">
        <v>148</v>
      </c>
      <c r="C23" s="25" t="s">
        <v>98</v>
      </c>
      <c r="E23" s="11">
        <v>66</v>
      </c>
      <c r="F23" s="11" t="s">
        <v>99</v>
      </c>
      <c r="G23" s="27"/>
      <c r="H23" s="20">
        <v>18</v>
      </c>
      <c r="I23" s="21">
        <v>132790</v>
      </c>
      <c r="J23" s="21">
        <v>67353</v>
      </c>
      <c r="K23" s="21">
        <v>65437</v>
      </c>
      <c r="L23" s="13"/>
      <c r="M23" s="19" t="s">
        <v>25</v>
      </c>
      <c r="N23" s="26">
        <f>SUM(N3:N22)</f>
        <v>7571345</v>
      </c>
      <c r="O23" s="26">
        <f>SUM(O3:O22)</f>
        <v>3653868</v>
      </c>
      <c r="P23" s="26">
        <f>SUM(P3:P22)</f>
        <v>3917477</v>
      </c>
      <c r="S23" s="95" t="s">
        <v>119</v>
      </c>
      <c r="T23" s="96">
        <v>108506</v>
      </c>
      <c r="U23" s="96">
        <v>39978</v>
      </c>
      <c r="V23" s="96">
        <v>68528</v>
      </c>
    </row>
    <row r="24" spans="1:256" ht="24.75" thickBot="1" x14ac:dyDescent="0.25">
      <c r="A24" s="97" t="s">
        <v>149</v>
      </c>
      <c r="C24" s="10" t="s">
        <v>100</v>
      </c>
      <c r="E24" s="11">
        <v>77</v>
      </c>
      <c r="F24" s="11" t="s">
        <v>101</v>
      </c>
      <c r="G24" s="27"/>
      <c r="H24" s="20">
        <v>19</v>
      </c>
      <c r="I24" s="21">
        <v>133340</v>
      </c>
      <c r="J24" s="21">
        <v>67602</v>
      </c>
      <c r="K24" s="21">
        <v>65738</v>
      </c>
      <c r="L24" s="13"/>
    </row>
    <row r="25" spans="1:256" ht="36" x14ac:dyDescent="0.2">
      <c r="A25" s="97" t="s">
        <v>150</v>
      </c>
      <c r="C25" s="10" t="s">
        <v>102</v>
      </c>
      <c r="E25" s="11">
        <v>88</v>
      </c>
      <c r="F25" s="11" t="s">
        <v>103</v>
      </c>
      <c r="G25" s="27"/>
      <c r="H25" s="20">
        <v>20</v>
      </c>
      <c r="I25" s="21">
        <v>132165</v>
      </c>
      <c r="J25" s="21">
        <v>67024</v>
      </c>
      <c r="K25" s="21">
        <v>65141</v>
      </c>
      <c r="L25" s="13"/>
      <c r="M25" s="357" t="s">
        <v>124</v>
      </c>
      <c r="N25" s="358"/>
      <c r="O25" s="358"/>
      <c r="P25" s="359"/>
    </row>
    <row r="26" spans="1:256" ht="13.5" thickBot="1" x14ac:dyDescent="0.25">
      <c r="A26" s="24" t="s">
        <v>120</v>
      </c>
      <c r="C26" s="10" t="s">
        <v>104</v>
      </c>
      <c r="E26" s="11">
        <v>98</v>
      </c>
      <c r="F26" s="11" t="s">
        <v>105</v>
      </c>
      <c r="G26" s="27"/>
      <c r="H26" s="20">
        <v>21</v>
      </c>
      <c r="I26" s="21">
        <v>129957</v>
      </c>
      <c r="J26" s="21">
        <v>65924</v>
      </c>
      <c r="K26" s="21">
        <v>64033</v>
      </c>
      <c r="L26" s="13"/>
      <c r="M26" s="345" t="s">
        <v>125</v>
      </c>
      <c r="N26" s="346"/>
      <c r="O26" s="346"/>
      <c r="P26" s="347"/>
    </row>
    <row r="27" spans="1:256" x14ac:dyDescent="0.2">
      <c r="A27" s="98" t="s">
        <v>241</v>
      </c>
      <c r="B27" s="54"/>
      <c r="C27" s="55" t="s">
        <v>106</v>
      </c>
      <c r="D27" s="56"/>
      <c r="E27" s="57"/>
      <c r="F27" s="57"/>
      <c r="G27" s="57"/>
      <c r="H27" s="58">
        <v>22</v>
      </c>
      <c r="I27" s="59">
        <v>127797</v>
      </c>
      <c r="J27" s="59">
        <v>64838</v>
      </c>
      <c r="K27" s="59">
        <v>62959</v>
      </c>
      <c r="L27" s="60"/>
      <c r="M27" s="348" t="s">
        <v>24</v>
      </c>
      <c r="N27" s="61">
        <v>2015</v>
      </c>
      <c r="O27" s="62"/>
      <c r="P27" s="63"/>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x14ac:dyDescent="0.2">
      <c r="A28" s="98" t="s">
        <v>242</v>
      </c>
      <c r="B28" s="54"/>
      <c r="C28" s="55" t="s">
        <v>107</v>
      </c>
      <c r="D28" s="56"/>
      <c r="E28" s="64"/>
      <c r="F28" s="64"/>
      <c r="G28" s="64"/>
      <c r="H28" s="58">
        <v>23</v>
      </c>
      <c r="I28" s="59">
        <v>125232</v>
      </c>
      <c r="J28" s="59">
        <v>63602</v>
      </c>
      <c r="K28" s="59">
        <v>61630</v>
      </c>
      <c r="L28" s="60"/>
      <c r="M28" s="349"/>
      <c r="N28" s="65" t="s">
        <v>25</v>
      </c>
      <c r="O28" s="66" t="s">
        <v>26</v>
      </c>
      <c r="P28" s="67" t="s">
        <v>27</v>
      </c>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ht="38.25" x14ac:dyDescent="0.2">
      <c r="A29" s="98" t="s">
        <v>243</v>
      </c>
      <c r="B29" s="54"/>
      <c r="C29" s="55" t="s">
        <v>108</v>
      </c>
      <c r="D29" s="56"/>
      <c r="E29" s="64"/>
      <c r="F29" s="64"/>
      <c r="G29" s="64"/>
      <c r="H29" s="58">
        <v>24</v>
      </c>
      <c r="I29" s="59">
        <v>124055</v>
      </c>
      <c r="J29" s="59">
        <v>62761</v>
      </c>
      <c r="K29" s="59">
        <v>61294</v>
      </c>
      <c r="L29" s="60"/>
      <c r="M29" s="68" t="s">
        <v>126</v>
      </c>
      <c r="N29" s="69"/>
      <c r="O29" s="70"/>
      <c r="P29" s="71"/>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x14ac:dyDescent="0.2">
      <c r="A30" s="98" t="s">
        <v>244</v>
      </c>
      <c r="B30" s="54"/>
      <c r="C30" s="55" t="s">
        <v>109</v>
      </c>
      <c r="D30" s="56"/>
      <c r="E30" s="64"/>
      <c r="F30" s="64"/>
      <c r="G30" s="64"/>
      <c r="H30" s="58">
        <v>25</v>
      </c>
      <c r="I30" s="59">
        <v>125190</v>
      </c>
      <c r="J30" s="59">
        <v>62619</v>
      </c>
      <c r="K30" s="59">
        <v>62571</v>
      </c>
      <c r="L30" s="60"/>
      <c r="M30" s="72" t="s">
        <v>25</v>
      </c>
      <c r="N30" s="73">
        <v>7878783</v>
      </c>
      <c r="O30" s="74">
        <v>3810013</v>
      </c>
      <c r="P30" s="75">
        <v>4068770</v>
      </c>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ht="25.5" x14ac:dyDescent="0.2">
      <c r="A31" s="98" t="s">
        <v>245</v>
      </c>
      <c r="B31" s="54"/>
      <c r="C31" s="55" t="s">
        <v>110</v>
      </c>
      <c r="D31" s="56"/>
      <c r="E31" s="64"/>
      <c r="F31" s="64"/>
      <c r="G31" s="64"/>
      <c r="H31" s="58">
        <v>26</v>
      </c>
      <c r="I31" s="59">
        <v>127692</v>
      </c>
      <c r="J31" s="59">
        <v>62895</v>
      </c>
      <c r="K31" s="59">
        <v>64797</v>
      </c>
      <c r="L31" s="60"/>
      <c r="M31" s="76" t="s">
        <v>127</v>
      </c>
      <c r="N31" s="77">
        <v>603230</v>
      </c>
      <c r="O31" s="78">
        <v>309432</v>
      </c>
      <c r="P31" s="79">
        <v>293798</v>
      </c>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x14ac:dyDescent="0.2">
      <c r="A32" s="91" t="s">
        <v>246</v>
      </c>
      <c r="C32" s="10" t="s">
        <v>111</v>
      </c>
      <c r="H32" s="20">
        <v>27</v>
      </c>
      <c r="I32" s="21">
        <v>129742</v>
      </c>
      <c r="J32" s="21">
        <v>62993</v>
      </c>
      <c r="K32" s="21">
        <v>66749</v>
      </c>
      <c r="L32" s="13"/>
      <c r="M32" s="46" t="s">
        <v>128</v>
      </c>
      <c r="N32" s="47">
        <v>598182</v>
      </c>
      <c r="O32" s="48">
        <v>306434</v>
      </c>
      <c r="P32" s="49">
        <v>291748</v>
      </c>
    </row>
    <row r="33" spans="1:16" ht="75" x14ac:dyDescent="0.25">
      <c r="A33" s="100" t="s">
        <v>247</v>
      </c>
      <c r="C33" s="91" t="s">
        <v>112</v>
      </c>
      <c r="H33" s="20">
        <v>28</v>
      </c>
      <c r="I33" s="21">
        <v>131768</v>
      </c>
      <c r="J33" s="21">
        <v>63030</v>
      </c>
      <c r="K33" s="21">
        <v>68738</v>
      </c>
      <c r="L33" s="13"/>
      <c r="M33" s="46" t="s">
        <v>129</v>
      </c>
      <c r="N33" s="47">
        <v>605068</v>
      </c>
      <c r="O33" s="48">
        <v>309819</v>
      </c>
      <c r="P33" s="49">
        <v>295249</v>
      </c>
    </row>
    <row r="34" spans="1:16" ht="45" x14ac:dyDescent="0.25">
      <c r="A34" s="99" t="s">
        <v>248</v>
      </c>
      <c r="C34" s="10" t="s">
        <v>45</v>
      </c>
      <c r="H34" s="20">
        <v>29</v>
      </c>
      <c r="I34" s="21">
        <v>132712</v>
      </c>
      <c r="J34" s="21">
        <v>62862</v>
      </c>
      <c r="K34" s="21">
        <v>69850</v>
      </c>
      <c r="L34" s="13"/>
      <c r="M34" s="46" t="s">
        <v>130</v>
      </c>
      <c r="N34" s="47">
        <v>642476</v>
      </c>
      <c r="O34" s="48">
        <v>325752</v>
      </c>
      <c r="P34" s="49">
        <v>316724</v>
      </c>
    </row>
    <row r="35" spans="1:16" ht="30" x14ac:dyDescent="0.25">
      <c r="A35" s="99" t="s">
        <v>249</v>
      </c>
      <c r="C35" s="10" t="s">
        <v>113</v>
      </c>
      <c r="H35" s="20">
        <v>30</v>
      </c>
      <c r="I35" s="21">
        <v>131882</v>
      </c>
      <c r="J35" s="21">
        <v>62354</v>
      </c>
      <c r="K35" s="21">
        <v>69528</v>
      </c>
      <c r="L35" s="13"/>
      <c r="M35" s="46" t="s">
        <v>131</v>
      </c>
      <c r="N35" s="47">
        <v>669960</v>
      </c>
      <c r="O35" s="48">
        <v>338888</v>
      </c>
      <c r="P35" s="49">
        <v>331072</v>
      </c>
    </row>
    <row r="36" spans="1:16" ht="60" x14ac:dyDescent="0.25">
      <c r="A36" s="99" t="s">
        <v>250</v>
      </c>
      <c r="C36" s="10" t="s">
        <v>114</v>
      </c>
      <c r="H36" s="20">
        <v>31</v>
      </c>
      <c r="I36" s="21">
        <v>129823</v>
      </c>
      <c r="J36" s="21">
        <v>61588</v>
      </c>
      <c r="K36" s="21">
        <v>68235</v>
      </c>
      <c r="L36" s="13"/>
      <c r="M36" s="46" t="s">
        <v>132</v>
      </c>
      <c r="N36" s="47">
        <v>635633</v>
      </c>
      <c r="O36" s="48">
        <v>319048</v>
      </c>
      <c r="P36" s="49">
        <v>316585</v>
      </c>
    </row>
    <row r="37" spans="1:16" ht="30" x14ac:dyDescent="0.25">
      <c r="A37" s="99" t="s">
        <v>251</v>
      </c>
      <c r="C37" s="10" t="s">
        <v>115</v>
      </c>
      <c r="D37" s="29"/>
      <c r="H37" s="20">
        <v>32</v>
      </c>
      <c r="I37" s="21">
        <v>127922</v>
      </c>
      <c r="J37" s="21">
        <v>60850</v>
      </c>
      <c r="K37" s="21">
        <v>67072</v>
      </c>
      <c r="L37" s="13"/>
      <c r="M37" s="46" t="s">
        <v>133</v>
      </c>
      <c r="N37" s="47">
        <v>657874</v>
      </c>
      <c r="O37" s="48">
        <v>313458</v>
      </c>
      <c r="P37" s="49">
        <v>344416</v>
      </c>
    </row>
    <row r="38" spans="1:16" ht="30" x14ac:dyDescent="0.25">
      <c r="A38" s="99" t="s">
        <v>252</v>
      </c>
      <c r="C38" s="10" t="s">
        <v>116</v>
      </c>
      <c r="D38" s="30"/>
      <c r="H38" s="20">
        <v>33</v>
      </c>
      <c r="I38" s="21">
        <v>126082</v>
      </c>
      <c r="J38" s="21">
        <v>60165</v>
      </c>
      <c r="K38" s="21">
        <v>65917</v>
      </c>
      <c r="L38" s="13"/>
      <c r="M38" s="46" t="s">
        <v>134</v>
      </c>
      <c r="N38" s="47">
        <v>614779</v>
      </c>
      <c r="O38" s="48">
        <v>293158</v>
      </c>
      <c r="P38" s="49">
        <v>321621</v>
      </c>
    </row>
    <row r="39" spans="1:16" ht="45" x14ac:dyDescent="0.25">
      <c r="A39" s="99" t="s">
        <v>253</v>
      </c>
      <c r="C39" s="10" t="s">
        <v>117</v>
      </c>
      <c r="D39" s="30"/>
      <c r="H39" s="20">
        <v>34</v>
      </c>
      <c r="I39" s="21">
        <v>123600</v>
      </c>
      <c r="J39" s="21">
        <v>59117</v>
      </c>
      <c r="K39" s="21">
        <v>64483</v>
      </c>
      <c r="L39" s="13"/>
      <c r="M39" s="46" t="s">
        <v>135</v>
      </c>
      <c r="N39" s="47">
        <v>536343</v>
      </c>
      <c r="O39" s="48">
        <v>254902</v>
      </c>
      <c r="P39" s="49">
        <v>281441</v>
      </c>
    </row>
    <row r="40" spans="1:16" x14ac:dyDescent="0.2">
      <c r="C40" s="10" t="s">
        <v>118</v>
      </c>
      <c r="D40" s="30"/>
      <c r="H40" s="20">
        <v>35</v>
      </c>
      <c r="I40" s="21">
        <v>120324</v>
      </c>
      <c r="J40" s="21">
        <v>57551</v>
      </c>
      <c r="K40" s="21">
        <v>62773</v>
      </c>
      <c r="L40" s="13"/>
      <c r="M40" s="46" t="s">
        <v>136</v>
      </c>
      <c r="N40" s="47">
        <v>516837</v>
      </c>
      <c r="O40" s="48">
        <v>242123</v>
      </c>
      <c r="P40" s="49">
        <v>274714</v>
      </c>
    </row>
    <row r="41" spans="1:16" x14ac:dyDescent="0.2">
      <c r="H41" s="20">
        <v>36</v>
      </c>
      <c r="I41" s="21">
        <v>116606</v>
      </c>
      <c r="J41" s="21">
        <v>55686</v>
      </c>
      <c r="K41" s="21">
        <v>60920</v>
      </c>
      <c r="L41" s="13"/>
      <c r="M41" s="46" t="s">
        <v>137</v>
      </c>
      <c r="N41" s="47">
        <v>489703</v>
      </c>
      <c r="O41" s="48">
        <v>225926</v>
      </c>
      <c r="P41" s="49">
        <v>263777</v>
      </c>
    </row>
    <row r="42" spans="1:16" x14ac:dyDescent="0.2">
      <c r="H42" s="20">
        <v>37</v>
      </c>
      <c r="I42" s="21">
        <v>112852</v>
      </c>
      <c r="J42" s="21">
        <v>53849</v>
      </c>
      <c r="K42" s="21">
        <v>59003</v>
      </c>
      <c r="L42" s="13"/>
      <c r="M42" s="46" t="s">
        <v>139</v>
      </c>
      <c r="N42" s="47">
        <v>406084</v>
      </c>
      <c r="O42" s="48">
        <v>183930</v>
      </c>
      <c r="P42" s="49">
        <v>222154</v>
      </c>
    </row>
    <row r="43" spans="1:16" x14ac:dyDescent="0.2">
      <c r="H43" s="20">
        <v>38</v>
      </c>
      <c r="I43" s="21">
        <v>108852</v>
      </c>
      <c r="J43" s="21">
        <v>51919</v>
      </c>
      <c r="K43" s="21">
        <v>56933</v>
      </c>
      <c r="L43" s="13"/>
      <c r="M43" s="46" t="s">
        <v>141</v>
      </c>
      <c r="N43" s="47">
        <v>309925</v>
      </c>
      <c r="O43" s="48">
        <v>138521</v>
      </c>
      <c r="P43" s="49">
        <v>171404</v>
      </c>
    </row>
    <row r="44" spans="1:16" x14ac:dyDescent="0.2">
      <c r="H44" s="20">
        <v>39</v>
      </c>
      <c r="I44" s="21">
        <v>105945</v>
      </c>
      <c r="J44" s="21">
        <v>50470</v>
      </c>
      <c r="K44" s="21">
        <v>55475</v>
      </c>
      <c r="L44" s="13"/>
      <c r="M44" s="46" t="s">
        <v>143</v>
      </c>
      <c r="N44" s="47">
        <v>230197</v>
      </c>
      <c r="O44" s="48">
        <v>101631</v>
      </c>
      <c r="P44" s="49">
        <v>128566</v>
      </c>
    </row>
    <row r="45" spans="1:16" x14ac:dyDescent="0.2">
      <c r="H45" s="20">
        <v>40</v>
      </c>
      <c r="I45" s="21">
        <v>104800</v>
      </c>
      <c r="J45" s="21">
        <v>49806</v>
      </c>
      <c r="K45" s="21">
        <v>54994</v>
      </c>
      <c r="L45" s="13"/>
      <c r="M45" s="46" t="s">
        <v>145</v>
      </c>
      <c r="N45" s="47">
        <v>158670</v>
      </c>
      <c r="O45" s="48">
        <v>68583</v>
      </c>
      <c r="P45" s="49">
        <v>90087</v>
      </c>
    </row>
    <row r="46" spans="1:16" x14ac:dyDescent="0.2">
      <c r="H46" s="20">
        <v>41</v>
      </c>
      <c r="I46" s="21">
        <v>104794</v>
      </c>
      <c r="J46" s="21">
        <v>49648</v>
      </c>
      <c r="K46" s="21">
        <v>55146</v>
      </c>
      <c r="L46" s="13"/>
      <c r="M46" s="46" t="s">
        <v>147</v>
      </c>
      <c r="N46" s="47">
        <v>103406</v>
      </c>
      <c r="O46" s="48">
        <v>41392</v>
      </c>
      <c r="P46" s="49">
        <v>62014</v>
      </c>
    </row>
    <row r="47" spans="1:16" ht="13.5" thickBot="1" x14ac:dyDescent="0.25">
      <c r="H47" s="20">
        <v>42</v>
      </c>
      <c r="I47" s="21">
        <v>104561</v>
      </c>
      <c r="J47" s="21">
        <v>49381</v>
      </c>
      <c r="K47" s="21">
        <v>55180</v>
      </c>
      <c r="L47" s="13"/>
      <c r="M47" s="50" t="s">
        <v>119</v>
      </c>
      <c r="N47" s="51">
        <v>100416</v>
      </c>
      <c r="O47" s="52">
        <v>37016</v>
      </c>
      <c r="P47" s="53">
        <v>63400</v>
      </c>
    </row>
    <row r="48" spans="1:16" x14ac:dyDescent="0.2">
      <c r="H48" s="20">
        <v>43</v>
      </c>
      <c r="I48" s="21">
        <v>104278</v>
      </c>
      <c r="J48" s="21">
        <v>49084</v>
      </c>
      <c r="K48" s="21">
        <v>55194</v>
      </c>
      <c r="L48" s="13"/>
      <c r="M48" s="13"/>
      <c r="N48" s="13"/>
      <c r="O48" s="13"/>
      <c r="P48" s="13"/>
    </row>
    <row r="49" spans="8:16" x14ac:dyDescent="0.2">
      <c r="H49" s="20">
        <v>44</v>
      </c>
      <c r="I49" s="21">
        <v>103962</v>
      </c>
      <c r="J49" s="21">
        <v>48778</v>
      </c>
      <c r="K49" s="21">
        <v>55184</v>
      </c>
      <c r="L49" s="13"/>
      <c r="M49" s="13"/>
      <c r="N49" s="13"/>
      <c r="O49" s="13"/>
      <c r="P49" s="13"/>
    </row>
    <row r="50" spans="8:16" x14ac:dyDescent="0.2">
      <c r="H50" s="20">
        <v>45</v>
      </c>
      <c r="I50" s="21">
        <v>103448</v>
      </c>
      <c r="J50" s="21">
        <v>48396</v>
      </c>
      <c r="K50" s="21">
        <v>55052</v>
      </c>
      <c r="L50" s="13"/>
      <c r="M50" s="13"/>
      <c r="N50" s="13"/>
      <c r="O50" s="13"/>
      <c r="P50" s="13"/>
    </row>
    <row r="51" spans="8:16" x14ac:dyDescent="0.2">
      <c r="H51" s="20">
        <v>46</v>
      </c>
      <c r="I51" s="21">
        <v>102715</v>
      </c>
      <c r="J51" s="21">
        <v>47923</v>
      </c>
      <c r="K51" s="21">
        <v>54792</v>
      </c>
      <c r="L51" s="13"/>
      <c r="M51" s="13"/>
      <c r="N51" s="13"/>
      <c r="O51" s="13"/>
      <c r="P51" s="13"/>
    </row>
    <row r="52" spans="8:16" x14ac:dyDescent="0.2">
      <c r="H52" s="20">
        <v>47</v>
      </c>
      <c r="I52" s="21">
        <v>101971</v>
      </c>
      <c r="J52" s="21">
        <v>47444</v>
      </c>
      <c r="K52" s="21">
        <v>54527</v>
      </c>
      <c r="L52" s="13"/>
      <c r="M52" s="13"/>
      <c r="N52" s="13"/>
      <c r="O52" s="13"/>
      <c r="P52" s="13"/>
    </row>
    <row r="53" spans="8:16" x14ac:dyDescent="0.2">
      <c r="H53" s="20">
        <v>48</v>
      </c>
      <c r="I53" s="21">
        <v>101260</v>
      </c>
      <c r="J53" s="21">
        <v>46986</v>
      </c>
      <c r="K53" s="21">
        <v>54274</v>
      </c>
      <c r="L53" s="13"/>
      <c r="M53" s="13"/>
      <c r="N53" s="13"/>
      <c r="O53" s="13"/>
      <c r="P53" s="13"/>
    </row>
    <row r="54" spans="8:16" x14ac:dyDescent="0.2">
      <c r="H54" s="20">
        <v>49</v>
      </c>
      <c r="I54" s="21">
        <v>99728</v>
      </c>
      <c r="J54" s="21">
        <v>46141</v>
      </c>
      <c r="K54" s="21">
        <v>53587</v>
      </c>
      <c r="L54" s="13"/>
      <c r="M54" s="13"/>
      <c r="N54" s="13"/>
      <c r="O54" s="13"/>
      <c r="P54" s="13"/>
    </row>
    <row r="55" spans="8:16" x14ac:dyDescent="0.2">
      <c r="H55" s="20">
        <v>50</v>
      </c>
      <c r="I55" s="21">
        <v>97001</v>
      </c>
      <c r="J55" s="21">
        <v>44730</v>
      </c>
      <c r="K55" s="21">
        <v>52271</v>
      </c>
      <c r="L55" s="13"/>
      <c r="M55" s="13"/>
      <c r="N55" s="13"/>
      <c r="O55" s="13"/>
      <c r="P55" s="13"/>
    </row>
    <row r="56" spans="8:16" x14ac:dyDescent="0.2">
      <c r="H56" s="20">
        <v>51</v>
      </c>
      <c r="I56" s="21">
        <v>93445</v>
      </c>
      <c r="J56" s="21">
        <v>42931</v>
      </c>
      <c r="K56" s="21">
        <v>50514</v>
      </c>
      <c r="L56" s="13"/>
      <c r="M56" s="13"/>
      <c r="N56" s="13"/>
      <c r="O56" s="13"/>
      <c r="P56" s="13"/>
    </row>
    <row r="57" spans="8:16" x14ac:dyDescent="0.2">
      <c r="H57" s="20">
        <v>52</v>
      </c>
      <c r="I57" s="21">
        <v>89853</v>
      </c>
      <c r="J57" s="21">
        <v>41126</v>
      </c>
      <c r="K57" s="21">
        <v>48727</v>
      </c>
      <c r="L57" s="13"/>
      <c r="M57" s="13"/>
      <c r="N57" s="13"/>
      <c r="O57" s="13"/>
      <c r="P57" s="13"/>
    </row>
    <row r="58" spans="8:16" x14ac:dyDescent="0.2">
      <c r="H58" s="20">
        <v>53</v>
      </c>
      <c r="I58" s="21">
        <v>86123</v>
      </c>
      <c r="J58" s="21">
        <v>39261</v>
      </c>
      <c r="K58" s="21">
        <v>46862</v>
      </c>
      <c r="L58" s="13"/>
      <c r="M58" s="13"/>
      <c r="N58" s="13"/>
      <c r="O58" s="13"/>
      <c r="P58" s="13"/>
    </row>
    <row r="59" spans="8:16" x14ac:dyDescent="0.2">
      <c r="H59" s="20">
        <v>54</v>
      </c>
      <c r="I59" s="21">
        <v>82296</v>
      </c>
      <c r="J59" s="21">
        <v>37385</v>
      </c>
      <c r="K59" s="21">
        <v>44911</v>
      </c>
      <c r="L59" s="13"/>
      <c r="M59" s="13"/>
      <c r="N59" s="13"/>
      <c r="O59" s="13"/>
      <c r="P59" s="13"/>
    </row>
    <row r="60" spans="8:16" x14ac:dyDescent="0.2">
      <c r="H60" s="20">
        <v>55</v>
      </c>
      <c r="I60" s="21">
        <v>78491</v>
      </c>
      <c r="J60" s="21">
        <v>35569</v>
      </c>
      <c r="K60" s="21">
        <v>42922</v>
      </c>
      <c r="L60" s="13"/>
      <c r="M60" s="13"/>
      <c r="N60" s="13"/>
      <c r="O60" s="13"/>
      <c r="P60" s="13"/>
    </row>
    <row r="61" spans="8:16" x14ac:dyDescent="0.2">
      <c r="H61" s="20">
        <v>56</v>
      </c>
      <c r="I61" s="21">
        <v>74708</v>
      </c>
      <c r="J61" s="21">
        <v>33799</v>
      </c>
      <c r="K61" s="21">
        <v>40909</v>
      </c>
      <c r="L61" s="13"/>
      <c r="M61" s="13"/>
      <c r="N61" s="13"/>
      <c r="O61" s="13"/>
      <c r="P61" s="13"/>
    </row>
    <row r="62" spans="8:16" x14ac:dyDescent="0.2">
      <c r="H62" s="20">
        <v>57</v>
      </c>
      <c r="I62" s="21">
        <v>70811</v>
      </c>
      <c r="J62" s="21">
        <v>31979</v>
      </c>
      <c r="K62" s="21">
        <v>38832</v>
      </c>
      <c r="L62" s="13"/>
      <c r="M62" s="13"/>
      <c r="N62" s="13"/>
      <c r="O62" s="13"/>
      <c r="P62" s="13"/>
    </row>
    <row r="63" spans="8:16" x14ac:dyDescent="0.2">
      <c r="H63" s="20">
        <v>58</v>
      </c>
      <c r="I63" s="21">
        <v>66807</v>
      </c>
      <c r="J63" s="21">
        <v>30117</v>
      </c>
      <c r="K63" s="21">
        <v>36690</v>
      </c>
      <c r="L63" s="13"/>
      <c r="M63" s="13"/>
      <c r="N63" s="13"/>
      <c r="O63" s="13"/>
      <c r="P63" s="13"/>
    </row>
    <row r="64" spans="8:16" x14ac:dyDescent="0.2">
      <c r="H64" s="20">
        <v>59</v>
      </c>
      <c r="I64" s="21">
        <v>63071</v>
      </c>
      <c r="J64" s="21">
        <v>28387</v>
      </c>
      <c r="K64" s="21">
        <v>34684</v>
      </c>
      <c r="L64" s="13"/>
      <c r="M64" s="13"/>
      <c r="N64" s="13"/>
      <c r="O64" s="13"/>
      <c r="P64" s="13"/>
    </row>
    <row r="65" spans="8:16" x14ac:dyDescent="0.2">
      <c r="H65" s="20">
        <v>60</v>
      </c>
      <c r="I65" s="21">
        <v>59761</v>
      </c>
      <c r="J65" s="21">
        <v>26856</v>
      </c>
      <c r="K65" s="21">
        <v>32905</v>
      </c>
      <c r="L65" s="13"/>
      <c r="M65" s="13"/>
      <c r="N65" s="13"/>
      <c r="O65" s="13"/>
      <c r="P65" s="13"/>
    </row>
    <row r="66" spans="8:16" x14ac:dyDescent="0.2">
      <c r="H66" s="20">
        <v>61</v>
      </c>
      <c r="I66" s="21">
        <v>56749</v>
      </c>
      <c r="J66" s="21">
        <v>25466</v>
      </c>
      <c r="K66" s="21">
        <v>31283</v>
      </c>
      <c r="L66" s="13"/>
      <c r="M66" s="13"/>
      <c r="N66" s="13"/>
      <c r="O66" s="13"/>
      <c r="P66" s="13"/>
    </row>
    <row r="67" spans="8:16" x14ac:dyDescent="0.2">
      <c r="H67" s="20">
        <v>62</v>
      </c>
      <c r="I67" s="21">
        <v>53748</v>
      </c>
      <c r="J67" s="21">
        <v>24086</v>
      </c>
      <c r="K67" s="21">
        <v>29662</v>
      </c>
      <c r="L67" s="13"/>
      <c r="M67" s="13"/>
      <c r="N67" s="13"/>
      <c r="O67" s="13"/>
      <c r="P67" s="13"/>
    </row>
    <row r="68" spans="8:16" x14ac:dyDescent="0.2">
      <c r="H68" s="20">
        <v>63</v>
      </c>
      <c r="I68" s="21">
        <v>50833</v>
      </c>
      <c r="J68" s="21">
        <v>22745</v>
      </c>
      <c r="K68" s="21">
        <v>28088</v>
      </c>
      <c r="L68" s="13"/>
      <c r="M68" s="13"/>
      <c r="N68" s="13"/>
      <c r="O68" s="13"/>
      <c r="P68" s="13"/>
    </row>
    <row r="69" spans="8:16" x14ac:dyDescent="0.2">
      <c r="H69" s="20">
        <v>64</v>
      </c>
      <c r="I69" s="21">
        <v>47916</v>
      </c>
      <c r="J69" s="21">
        <v>21407</v>
      </c>
      <c r="K69" s="21">
        <v>26509</v>
      </c>
      <c r="L69" s="13"/>
      <c r="M69" s="13"/>
      <c r="N69" s="13"/>
      <c r="O69" s="13"/>
      <c r="P69" s="13"/>
    </row>
    <row r="70" spans="8:16" x14ac:dyDescent="0.2">
      <c r="H70" s="20">
        <v>65</v>
      </c>
      <c r="I70" s="21">
        <v>44929</v>
      </c>
      <c r="J70" s="21">
        <v>20042</v>
      </c>
      <c r="K70" s="21">
        <v>24887</v>
      </c>
      <c r="L70" s="13"/>
      <c r="M70" s="13"/>
      <c r="N70" s="13"/>
      <c r="O70" s="13"/>
      <c r="P70" s="13"/>
    </row>
    <row r="71" spans="8:16" x14ac:dyDescent="0.2">
      <c r="H71" s="20">
        <v>66</v>
      </c>
      <c r="I71" s="21">
        <v>41939</v>
      </c>
      <c r="J71" s="21">
        <v>18676</v>
      </c>
      <c r="K71" s="21">
        <v>23263</v>
      </c>
      <c r="L71" s="13"/>
      <c r="M71" s="13"/>
      <c r="N71" s="13"/>
      <c r="O71" s="13"/>
      <c r="P71" s="13"/>
    </row>
    <row r="72" spans="8:16" x14ac:dyDescent="0.2">
      <c r="H72" s="20">
        <v>67</v>
      </c>
      <c r="I72" s="21">
        <v>39086</v>
      </c>
      <c r="J72" s="21">
        <v>17369</v>
      </c>
      <c r="K72" s="21">
        <v>21717</v>
      </c>
      <c r="L72" s="13"/>
      <c r="M72" s="13"/>
      <c r="N72" s="13"/>
      <c r="O72" s="13"/>
      <c r="P72" s="13"/>
    </row>
    <row r="73" spans="8:16" x14ac:dyDescent="0.2">
      <c r="H73" s="20">
        <v>68</v>
      </c>
      <c r="I73" s="21">
        <v>36348</v>
      </c>
      <c r="J73" s="21">
        <v>16117</v>
      </c>
      <c r="K73" s="21">
        <v>20231</v>
      </c>
      <c r="L73" s="13"/>
      <c r="M73" s="13"/>
      <c r="N73" s="13"/>
      <c r="O73" s="13"/>
      <c r="P73" s="13"/>
    </row>
    <row r="74" spans="8:16" x14ac:dyDescent="0.2">
      <c r="H74" s="20">
        <v>69</v>
      </c>
      <c r="I74" s="21">
        <v>33755</v>
      </c>
      <c r="J74" s="21">
        <v>14898</v>
      </c>
      <c r="K74" s="21">
        <v>18857</v>
      </c>
      <c r="L74" s="13"/>
      <c r="M74" s="13"/>
      <c r="N74" s="13"/>
      <c r="O74" s="13"/>
      <c r="P74" s="13"/>
    </row>
    <row r="75" spans="8:16" x14ac:dyDescent="0.2">
      <c r="H75" s="20">
        <v>70</v>
      </c>
      <c r="I75" s="21">
        <v>31333</v>
      </c>
      <c r="J75" s="21">
        <v>13708</v>
      </c>
      <c r="K75" s="21">
        <v>17625</v>
      </c>
      <c r="L75" s="13"/>
      <c r="M75" s="13"/>
      <c r="N75" s="13"/>
      <c r="O75" s="13"/>
      <c r="P75" s="13"/>
    </row>
    <row r="76" spans="8:16" x14ac:dyDescent="0.2">
      <c r="H76" s="20">
        <v>71</v>
      </c>
      <c r="I76" s="21">
        <v>28832</v>
      </c>
      <c r="J76" s="21">
        <v>12440</v>
      </c>
      <c r="K76" s="21">
        <v>16392</v>
      </c>
      <c r="L76" s="13"/>
      <c r="M76" s="13"/>
      <c r="N76" s="13"/>
      <c r="O76" s="13"/>
      <c r="P76" s="13"/>
    </row>
    <row r="77" spans="8:16" x14ac:dyDescent="0.2">
      <c r="H77" s="20">
        <v>72</v>
      </c>
      <c r="I77" s="21">
        <v>26662</v>
      </c>
      <c r="J77" s="21">
        <v>11342</v>
      </c>
      <c r="K77" s="21">
        <v>15320</v>
      </c>
      <c r="L77" s="13"/>
      <c r="M77" s="13"/>
      <c r="N77" s="13"/>
      <c r="O77" s="13"/>
      <c r="P77" s="13"/>
    </row>
    <row r="78" spans="8:16" x14ac:dyDescent="0.2">
      <c r="H78" s="20">
        <v>73</v>
      </c>
      <c r="I78" s="21">
        <v>24625</v>
      </c>
      <c r="J78" s="21">
        <v>10306</v>
      </c>
      <c r="K78" s="21">
        <v>14319</v>
      </c>
      <c r="L78" s="13"/>
      <c r="M78" s="13"/>
      <c r="N78" s="13"/>
      <c r="O78" s="13"/>
      <c r="P78" s="13"/>
    </row>
    <row r="79" spans="8:16" x14ac:dyDescent="0.2">
      <c r="H79" s="20">
        <v>74</v>
      </c>
      <c r="I79" s="21">
        <v>22734</v>
      </c>
      <c r="J79" s="21">
        <v>9334</v>
      </c>
      <c r="K79" s="21">
        <v>13400</v>
      </c>
      <c r="L79" s="13"/>
      <c r="M79" s="13"/>
      <c r="N79" s="13"/>
      <c r="O79" s="13"/>
      <c r="P79" s="13"/>
    </row>
    <row r="80" spans="8:16" x14ac:dyDescent="0.2">
      <c r="H80" s="20">
        <v>75</v>
      </c>
      <c r="I80" s="21">
        <v>20994</v>
      </c>
      <c r="J80" s="21">
        <v>8432</v>
      </c>
      <c r="K80" s="21">
        <v>12562</v>
      </c>
      <c r="L80" s="13"/>
      <c r="M80" s="13"/>
      <c r="N80" s="13"/>
      <c r="O80" s="13"/>
      <c r="P80" s="13"/>
    </row>
    <row r="81" spans="8:16" x14ac:dyDescent="0.2">
      <c r="H81" s="20">
        <v>76</v>
      </c>
      <c r="I81" s="21">
        <v>19408</v>
      </c>
      <c r="J81" s="21">
        <v>7603</v>
      </c>
      <c r="K81" s="21">
        <v>11805</v>
      </c>
      <c r="L81" s="13"/>
      <c r="M81" s="13"/>
      <c r="N81" s="13"/>
      <c r="O81" s="13"/>
      <c r="P81" s="13"/>
    </row>
    <row r="82" spans="8:16" x14ac:dyDescent="0.2">
      <c r="H82" s="20">
        <v>77</v>
      </c>
      <c r="I82" s="21">
        <v>17988</v>
      </c>
      <c r="J82" s="21">
        <v>7002</v>
      </c>
      <c r="K82" s="21">
        <v>10986</v>
      </c>
      <c r="L82" s="13"/>
      <c r="M82" s="13"/>
      <c r="N82" s="13"/>
      <c r="O82" s="13"/>
      <c r="P82" s="13"/>
    </row>
    <row r="83" spans="8:16" x14ac:dyDescent="0.2">
      <c r="H83" s="20">
        <v>78</v>
      </c>
      <c r="I83" s="21">
        <v>16675</v>
      </c>
      <c r="J83" s="21">
        <v>6510</v>
      </c>
      <c r="K83" s="21">
        <v>10165</v>
      </c>
      <c r="L83" s="13"/>
      <c r="M83" s="13"/>
      <c r="N83" s="13"/>
      <c r="O83" s="13"/>
      <c r="P83" s="13"/>
    </row>
    <row r="84" spans="8:16" x14ac:dyDescent="0.2">
      <c r="H84" s="20">
        <v>79</v>
      </c>
      <c r="I84" s="21">
        <v>15472</v>
      </c>
      <c r="J84" s="21">
        <v>6134</v>
      </c>
      <c r="K84" s="21">
        <v>9338</v>
      </c>
      <c r="L84" s="13"/>
      <c r="M84" s="13"/>
      <c r="N84" s="13"/>
      <c r="O84" s="13"/>
      <c r="P84" s="13"/>
    </row>
    <row r="85" spans="8:16" x14ac:dyDescent="0.2">
      <c r="H85" s="20" t="s">
        <v>119</v>
      </c>
      <c r="I85" s="17">
        <v>89747</v>
      </c>
      <c r="J85" s="17">
        <v>33084</v>
      </c>
      <c r="K85" s="17">
        <v>56663</v>
      </c>
      <c r="L85" s="13"/>
      <c r="M85" s="13"/>
      <c r="N85" s="13"/>
      <c r="O85" s="13"/>
      <c r="P85" s="13"/>
    </row>
  </sheetData>
  <mergeCells count="9">
    <mergeCell ref="M26:P26"/>
    <mergeCell ref="M27:M28"/>
    <mergeCell ref="H1:K1"/>
    <mergeCell ref="M1:P1"/>
    <mergeCell ref="S1:V1"/>
    <mergeCell ref="H2:H3"/>
    <mergeCell ref="S2:V2"/>
    <mergeCell ref="S3:S4"/>
    <mergeCell ref="M25:P25"/>
  </mergeCells>
  <dataValidations count="1">
    <dataValidation type="list" allowBlank="1" showInputMessage="1" showErrorMessage="1" sqref="A10">
      <formula1>$A$13:$A$35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5"/>
  <sheetViews>
    <sheetView zoomScaleNormal="100" workbookViewId="0">
      <selection activeCell="B11" sqref="B11:B12"/>
    </sheetView>
  </sheetViews>
  <sheetFormatPr baseColWidth="10" defaultColWidth="0" defaultRowHeight="30" customHeight="1" zeroHeight="1" x14ac:dyDescent="0.2"/>
  <cols>
    <col min="1" max="1" width="8.42578125" style="111" customWidth="1"/>
    <col min="2" max="2" width="23" style="111" customWidth="1"/>
    <col min="3" max="3" width="14.42578125" style="111" customWidth="1"/>
    <col min="4" max="4" width="14.7109375" style="111" customWidth="1"/>
    <col min="5" max="13" width="14.140625" style="111" customWidth="1"/>
    <col min="14" max="256" width="11.42578125" style="111" hidden="1" customWidth="1"/>
    <col min="257" max="16384" width="0" style="111" hidden="1"/>
  </cols>
  <sheetData>
    <row r="1" spans="1:61" s="110" customFormat="1" ht="30" customHeight="1" x14ac:dyDescent="0.2">
      <c r="A1" s="255"/>
      <c r="B1" s="255"/>
      <c r="C1" s="256" t="s">
        <v>293</v>
      </c>
      <c r="D1" s="256"/>
      <c r="E1" s="256"/>
      <c r="F1" s="256"/>
      <c r="G1" s="256"/>
      <c r="H1" s="256"/>
      <c r="I1" s="256"/>
      <c r="J1" s="256"/>
      <c r="K1" s="256"/>
      <c r="L1" s="256"/>
      <c r="M1" s="256"/>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row>
    <row r="2" spans="1:61" s="110" customFormat="1" ht="30" customHeight="1" x14ac:dyDescent="0.2">
      <c r="A2" s="255"/>
      <c r="B2" s="255"/>
      <c r="C2" s="256" t="s">
        <v>8</v>
      </c>
      <c r="D2" s="256"/>
      <c r="E2" s="256"/>
      <c r="F2" s="256"/>
      <c r="G2" s="256"/>
      <c r="H2" s="256"/>
      <c r="I2" s="256"/>
      <c r="J2" s="256"/>
      <c r="K2" s="256"/>
      <c r="L2" s="256"/>
      <c r="M2" s="256"/>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row>
    <row r="3" spans="1:61" s="110" customFormat="1" ht="30" customHeight="1" x14ac:dyDescent="0.2">
      <c r="A3" s="255"/>
      <c r="B3" s="255"/>
      <c r="C3" s="256" t="s">
        <v>294</v>
      </c>
      <c r="D3" s="256"/>
      <c r="E3" s="256"/>
      <c r="F3" s="256"/>
      <c r="G3" s="256"/>
      <c r="H3" s="256"/>
      <c r="I3" s="256"/>
      <c r="J3" s="256"/>
      <c r="K3" s="256"/>
      <c r="L3" s="256"/>
      <c r="M3" s="256"/>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row>
    <row r="4" spans="1:61" s="110" customFormat="1" ht="30" customHeight="1" x14ac:dyDescent="0.2">
      <c r="A4" s="255"/>
      <c r="B4" s="255"/>
      <c r="C4" s="257" t="s">
        <v>303</v>
      </c>
      <c r="D4" s="257"/>
      <c r="E4" s="257"/>
      <c r="F4" s="257"/>
      <c r="G4" s="257" t="s">
        <v>572</v>
      </c>
      <c r="H4" s="257"/>
      <c r="I4" s="257"/>
      <c r="J4" s="257"/>
      <c r="K4" s="257"/>
      <c r="L4" s="257"/>
      <c r="M4" s="257"/>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row>
    <row r="5" spans="1:61" s="110" customFormat="1" ht="30" customHeight="1" x14ac:dyDescent="0.2">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row>
    <row r="6" spans="1:61" ht="30" customHeight="1" x14ac:dyDescent="0.2">
      <c r="A6" s="259" t="s">
        <v>16</v>
      </c>
      <c r="B6" s="259"/>
      <c r="C6" s="259" t="s">
        <v>223</v>
      </c>
      <c r="D6" s="259"/>
      <c r="E6" s="259"/>
      <c r="F6" s="110"/>
      <c r="G6" s="110"/>
      <c r="H6" s="110"/>
      <c r="I6" s="110"/>
      <c r="J6" s="110"/>
      <c r="K6" s="110"/>
      <c r="L6" s="110"/>
      <c r="M6" s="110"/>
    </row>
    <row r="7" spans="1:61" ht="30" customHeight="1" x14ac:dyDescent="0.2">
      <c r="A7" s="259" t="s">
        <v>304</v>
      </c>
      <c r="B7" s="259"/>
      <c r="C7" s="259" t="s">
        <v>309</v>
      </c>
      <c r="D7" s="259"/>
      <c r="E7" s="259"/>
      <c r="F7" s="110"/>
      <c r="G7" s="110"/>
      <c r="H7" s="110"/>
      <c r="I7" s="110"/>
      <c r="J7" s="110"/>
      <c r="K7" s="110"/>
      <c r="L7" s="110"/>
      <c r="M7" s="110"/>
    </row>
    <row r="8" spans="1:61" ht="30" customHeight="1" x14ac:dyDescent="0.2">
      <c r="A8" s="110"/>
      <c r="B8" s="110"/>
      <c r="C8" s="110"/>
      <c r="D8" s="110"/>
      <c r="E8" s="110"/>
      <c r="F8" s="110"/>
      <c r="G8" s="110"/>
      <c r="H8" s="110"/>
      <c r="I8" s="110"/>
      <c r="J8" s="110"/>
      <c r="K8" s="110"/>
      <c r="L8" s="110"/>
      <c r="M8" s="110"/>
    </row>
    <row r="9" spans="1:61" s="112" customFormat="1" ht="30" customHeight="1" x14ac:dyDescent="0.2">
      <c r="A9" s="258" t="s">
        <v>305</v>
      </c>
      <c r="B9" s="258"/>
      <c r="C9" s="258"/>
      <c r="D9" s="258"/>
      <c r="E9" s="258"/>
      <c r="F9" s="258"/>
      <c r="G9" s="258"/>
      <c r="H9" s="258"/>
      <c r="I9" s="258"/>
      <c r="J9" s="258"/>
      <c r="K9" s="258" t="s">
        <v>328</v>
      </c>
      <c r="L9" s="258"/>
      <c r="M9" s="258"/>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row>
    <row r="10" spans="1:61" s="112" customFormat="1" ht="35.25" customHeight="1" x14ac:dyDescent="0.2">
      <c r="A10" s="113" t="s">
        <v>0</v>
      </c>
      <c r="B10" s="113" t="s">
        <v>121</v>
      </c>
      <c r="C10" s="113" t="s">
        <v>306</v>
      </c>
      <c r="D10" s="113" t="s">
        <v>307</v>
      </c>
      <c r="E10" s="113" t="s">
        <v>308</v>
      </c>
      <c r="F10" s="113" t="s">
        <v>310</v>
      </c>
      <c r="G10" s="113" t="s">
        <v>311</v>
      </c>
      <c r="H10" s="113" t="s">
        <v>312</v>
      </c>
      <c r="I10" s="113" t="s">
        <v>313</v>
      </c>
      <c r="J10" s="113" t="s">
        <v>314</v>
      </c>
      <c r="K10" s="185" t="s">
        <v>329</v>
      </c>
      <c r="L10" s="185" t="s">
        <v>330</v>
      </c>
      <c r="M10" s="185" t="s">
        <v>331</v>
      </c>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row>
    <row r="11" spans="1:61" s="114" customFormat="1" ht="69.95" customHeight="1" x14ac:dyDescent="0.2">
      <c r="A11" s="115">
        <v>1</v>
      </c>
      <c r="B11" s="375" t="str">
        <f>+'Sección 1. Metas - Magnitud'!F11</f>
        <v>Dirigir el 100% de las actividades necesarias para la gestión administrativa de la Secretaría Distrital de Movilidad</v>
      </c>
      <c r="C11" s="116" t="str">
        <f>+'1_PAAC'!G15</f>
        <v>Constante</v>
      </c>
      <c r="D11" s="119" t="s">
        <v>316</v>
      </c>
      <c r="E11" s="118">
        <v>1</v>
      </c>
      <c r="F11" s="118" t="s">
        <v>315</v>
      </c>
      <c r="G11" s="118" t="s">
        <v>315</v>
      </c>
      <c r="H11" s="118" t="s">
        <v>315</v>
      </c>
      <c r="I11" s="118">
        <v>1</v>
      </c>
      <c r="J11" s="118">
        <v>1</v>
      </c>
      <c r="K11" s="118">
        <f>+'Sección 1. Metas - Magnitud'!$U$13</f>
        <v>0.15000000000000002</v>
      </c>
      <c r="L11" s="229">
        <f>IFERROR(AVERAGE(F11,G11,H11,I11,K11),)</f>
        <v>0.57499999999999996</v>
      </c>
      <c r="M11" s="118">
        <f>+L11/E11</f>
        <v>0.57499999999999996</v>
      </c>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row>
    <row r="12" spans="1:61" s="114" customFormat="1" ht="69.95" customHeight="1" x14ac:dyDescent="0.2">
      <c r="A12" s="115">
        <v>2</v>
      </c>
      <c r="B12" s="375" t="str">
        <f>+'2_PAAC'!E8</f>
        <v>Realizar el 100% de las actividades programadas en el Plan Anticorrupción y de Atención al Ciudadano de la vigencia por la Dirección Administrativa</v>
      </c>
      <c r="C12" s="116" t="str">
        <f>+'2_PAAC'!G15</f>
        <v>Constante</v>
      </c>
      <c r="D12" s="119" t="s">
        <v>316</v>
      </c>
      <c r="E12" s="118">
        <v>1</v>
      </c>
      <c r="F12" s="118" t="s">
        <v>315</v>
      </c>
      <c r="G12" s="118" t="s">
        <v>315</v>
      </c>
      <c r="H12" s="118">
        <v>1</v>
      </c>
      <c r="I12" s="118">
        <v>1</v>
      </c>
      <c r="J12" s="118">
        <v>1</v>
      </c>
      <c r="K12" s="118">
        <f>+'Sección 1. Metas - Magnitud'!$U$16</f>
        <v>0.16666666666666669</v>
      </c>
      <c r="L12" s="229">
        <f>IFERROR(AVERAGE(F12,G12,H12,I12,K12),)</f>
        <v>0.72222222222222221</v>
      </c>
      <c r="M12" s="118">
        <f>+L12/E12</f>
        <v>0.72222222222222221</v>
      </c>
    </row>
    <row r="13" spans="1:61" s="114" customFormat="1" ht="30" hidden="1" customHeight="1" x14ac:dyDescent="0.2">
      <c r="E13" s="117"/>
      <c r="F13" s="117"/>
      <c r="G13" s="117"/>
      <c r="H13" s="117"/>
      <c r="I13" s="117"/>
      <c r="J13" s="117"/>
      <c r="K13" s="117"/>
      <c r="L13" s="117"/>
      <c r="M13" s="117"/>
    </row>
    <row r="14" spans="1:61" s="114" customFormat="1" ht="30" hidden="1" customHeight="1" x14ac:dyDescent="0.2"/>
    <row r="15" spans="1:61" s="114" customFormat="1" ht="30" hidden="1" customHeight="1" x14ac:dyDescent="0.2"/>
  </sheetData>
  <mergeCells count="12">
    <mergeCell ref="K9:M9"/>
    <mergeCell ref="A6:B6"/>
    <mergeCell ref="C6:E6"/>
    <mergeCell ref="A7:B7"/>
    <mergeCell ref="C7:E7"/>
    <mergeCell ref="A9:J9"/>
    <mergeCell ref="A1:B4"/>
    <mergeCell ref="C1:M1"/>
    <mergeCell ref="C2:M2"/>
    <mergeCell ref="C3:M3"/>
    <mergeCell ref="C4:F4"/>
    <mergeCell ref="G4:M4"/>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opLeftCell="A28" zoomScale="90" zoomScaleNormal="90" zoomScalePageLayoutView="85" workbookViewId="0">
      <selection activeCell="B29" sqref="B29"/>
    </sheetView>
  </sheetViews>
  <sheetFormatPr baseColWidth="10" defaultColWidth="0" defaultRowHeight="30" customHeight="1" x14ac:dyDescent="0.2"/>
  <cols>
    <col min="1" max="1" width="25.7109375" style="174" customWidth="1"/>
    <col min="2" max="5" width="20.7109375" style="144" customWidth="1"/>
    <col min="6" max="6" width="20.7109375" style="175" customWidth="1"/>
    <col min="7" max="8" width="20.7109375" style="144" customWidth="1"/>
    <col min="9" max="10" width="22.42578125" style="176" customWidth="1"/>
    <col min="11" max="16" width="11.42578125" style="31" customWidth="1"/>
    <col min="17" max="19" width="11.42578125" style="143" customWidth="1"/>
    <col min="20" max="256" width="11.42578125" style="144" customWidth="1"/>
    <col min="257" max="16384" width="0" style="144" hidden="1"/>
  </cols>
  <sheetData>
    <row r="1" spans="1:10" ht="30" customHeight="1" x14ac:dyDescent="0.2">
      <c r="A1" s="292"/>
      <c r="B1" s="294" t="s">
        <v>298</v>
      </c>
      <c r="C1" s="294"/>
      <c r="D1" s="294"/>
      <c r="E1" s="294"/>
      <c r="F1" s="294"/>
      <c r="G1" s="294"/>
      <c r="H1" s="294"/>
      <c r="I1" s="142"/>
      <c r="J1" s="142"/>
    </row>
    <row r="2" spans="1:10" ht="30" customHeight="1" x14ac:dyDescent="0.2">
      <c r="A2" s="292"/>
      <c r="B2" s="293" t="s">
        <v>8</v>
      </c>
      <c r="C2" s="293"/>
      <c r="D2" s="293"/>
      <c r="E2" s="293"/>
      <c r="F2" s="293"/>
      <c r="G2" s="293"/>
      <c r="H2" s="293"/>
      <c r="I2" s="142"/>
      <c r="J2" s="142"/>
    </row>
    <row r="3" spans="1:10" ht="30" customHeight="1" x14ac:dyDescent="0.2">
      <c r="A3" s="292"/>
      <c r="B3" s="293" t="s">
        <v>152</v>
      </c>
      <c r="C3" s="293"/>
      <c r="D3" s="293"/>
      <c r="E3" s="293"/>
      <c r="F3" s="293"/>
      <c r="G3" s="293"/>
      <c r="H3" s="293"/>
      <c r="I3" s="142"/>
      <c r="J3" s="142"/>
    </row>
    <row r="4" spans="1:10" ht="30" customHeight="1" x14ac:dyDescent="0.2">
      <c r="A4" s="292"/>
      <c r="B4" s="293" t="s">
        <v>153</v>
      </c>
      <c r="C4" s="293"/>
      <c r="D4" s="293"/>
      <c r="E4" s="293"/>
      <c r="F4" s="291" t="s">
        <v>295</v>
      </c>
      <c r="G4" s="291"/>
      <c r="H4" s="291"/>
      <c r="I4" s="142"/>
      <c r="J4" s="142"/>
    </row>
    <row r="5" spans="1:10" ht="30" customHeight="1" x14ac:dyDescent="0.2">
      <c r="A5" s="290" t="s">
        <v>154</v>
      </c>
      <c r="B5" s="290"/>
      <c r="C5" s="290"/>
      <c r="D5" s="290"/>
      <c r="E5" s="290"/>
      <c r="F5" s="290"/>
      <c r="G5" s="290"/>
      <c r="H5" s="290"/>
      <c r="I5" s="80"/>
      <c r="J5" s="80"/>
    </row>
    <row r="6" spans="1:10" ht="30" customHeight="1" x14ac:dyDescent="0.2">
      <c r="A6" s="289" t="s">
        <v>155</v>
      </c>
      <c r="B6" s="289"/>
      <c r="C6" s="289"/>
      <c r="D6" s="289"/>
      <c r="E6" s="289"/>
      <c r="F6" s="289"/>
      <c r="G6" s="289"/>
      <c r="H6" s="289"/>
      <c r="I6" s="145"/>
      <c r="J6" s="145"/>
    </row>
    <row r="7" spans="1:10" ht="30" customHeight="1" x14ac:dyDescent="0.2">
      <c r="A7" s="266" t="s">
        <v>156</v>
      </c>
      <c r="B7" s="266"/>
      <c r="C7" s="266"/>
      <c r="D7" s="266"/>
      <c r="E7" s="266"/>
      <c r="F7" s="266"/>
      <c r="G7" s="266"/>
      <c r="H7" s="266"/>
      <c r="I7" s="146"/>
      <c r="J7" s="146"/>
    </row>
    <row r="8" spans="1:10" ht="30" customHeight="1" x14ac:dyDescent="0.2">
      <c r="A8" s="187" t="s">
        <v>284</v>
      </c>
      <c r="B8" s="189">
        <v>1</v>
      </c>
      <c r="C8" s="269" t="s">
        <v>285</v>
      </c>
      <c r="D8" s="269"/>
      <c r="E8" s="275" t="s">
        <v>286</v>
      </c>
      <c r="F8" s="275"/>
      <c r="G8" s="275"/>
      <c r="H8" s="275"/>
      <c r="I8" s="147"/>
      <c r="J8" s="147"/>
    </row>
    <row r="9" spans="1:10" ht="30" customHeight="1" x14ac:dyDescent="0.2">
      <c r="A9" s="187" t="s">
        <v>159</v>
      </c>
      <c r="B9" s="189" t="s">
        <v>160</v>
      </c>
      <c r="C9" s="269" t="s">
        <v>161</v>
      </c>
      <c r="D9" s="269"/>
      <c r="E9" s="272" t="s">
        <v>224</v>
      </c>
      <c r="F9" s="272"/>
      <c r="G9" s="148" t="s">
        <v>162</v>
      </c>
      <c r="H9" s="189" t="s">
        <v>160</v>
      </c>
      <c r="I9" s="149"/>
      <c r="J9" s="149"/>
    </row>
    <row r="10" spans="1:10" ht="30" customHeight="1" x14ac:dyDescent="0.2">
      <c r="A10" s="187" t="s">
        <v>163</v>
      </c>
      <c r="B10" s="283" t="s">
        <v>222</v>
      </c>
      <c r="C10" s="283"/>
      <c r="D10" s="283"/>
      <c r="E10" s="283"/>
      <c r="F10" s="148" t="s">
        <v>164</v>
      </c>
      <c r="G10" s="284" t="s">
        <v>222</v>
      </c>
      <c r="H10" s="284"/>
      <c r="I10" s="150"/>
      <c r="J10" s="150"/>
    </row>
    <row r="11" spans="1:10" ht="30" customHeight="1" x14ac:dyDescent="0.2">
      <c r="A11" s="187" t="s">
        <v>165</v>
      </c>
      <c r="B11" s="285" t="s">
        <v>158</v>
      </c>
      <c r="C11" s="285"/>
      <c r="D11" s="285"/>
      <c r="E11" s="285"/>
      <c r="F11" s="148" t="s">
        <v>166</v>
      </c>
      <c r="G11" s="286" t="s">
        <v>225</v>
      </c>
      <c r="H11" s="286"/>
      <c r="I11" s="151"/>
      <c r="J11" s="151"/>
    </row>
    <row r="12" spans="1:10" ht="30" customHeight="1" x14ac:dyDescent="0.2">
      <c r="A12" s="187" t="s">
        <v>167</v>
      </c>
      <c r="B12" s="273" t="s">
        <v>149</v>
      </c>
      <c r="C12" s="273"/>
      <c r="D12" s="273"/>
      <c r="E12" s="273"/>
      <c r="F12" s="273"/>
      <c r="G12" s="273"/>
      <c r="H12" s="273"/>
      <c r="I12" s="152"/>
      <c r="J12" s="152"/>
    </row>
    <row r="13" spans="1:10" ht="30" customHeight="1" x14ac:dyDescent="0.2">
      <c r="A13" s="187" t="s">
        <v>168</v>
      </c>
      <c r="B13" s="287" t="s">
        <v>222</v>
      </c>
      <c r="C13" s="287"/>
      <c r="D13" s="287"/>
      <c r="E13" s="287"/>
      <c r="F13" s="287"/>
      <c r="G13" s="287"/>
      <c r="H13" s="287"/>
      <c r="I13" s="149"/>
      <c r="J13" s="149"/>
    </row>
    <row r="14" spans="1:10" ht="30" customHeight="1" x14ac:dyDescent="0.2">
      <c r="A14" s="187" t="s">
        <v>169</v>
      </c>
      <c r="B14" s="275" t="s">
        <v>327</v>
      </c>
      <c r="C14" s="275"/>
      <c r="D14" s="275"/>
      <c r="E14" s="275"/>
      <c r="F14" s="148" t="s">
        <v>170</v>
      </c>
      <c r="G14" s="272" t="s">
        <v>171</v>
      </c>
      <c r="H14" s="272"/>
      <c r="I14" s="149"/>
      <c r="J14" s="149"/>
    </row>
    <row r="15" spans="1:10" ht="30" customHeight="1" x14ac:dyDescent="0.2">
      <c r="A15" s="187" t="s">
        <v>172</v>
      </c>
      <c r="B15" s="288" t="s">
        <v>320</v>
      </c>
      <c r="C15" s="288"/>
      <c r="D15" s="288"/>
      <c r="E15" s="288"/>
      <c r="F15" s="148" t="s">
        <v>173</v>
      </c>
      <c r="G15" s="272" t="s">
        <v>157</v>
      </c>
      <c r="H15" s="272"/>
      <c r="I15" s="149"/>
      <c r="J15" s="149"/>
    </row>
    <row r="16" spans="1:10" ht="30" customHeight="1" x14ac:dyDescent="0.2">
      <c r="A16" s="187" t="s">
        <v>174</v>
      </c>
      <c r="B16" s="275" t="s">
        <v>287</v>
      </c>
      <c r="C16" s="275"/>
      <c r="D16" s="275"/>
      <c r="E16" s="275"/>
      <c r="F16" s="275"/>
      <c r="G16" s="275"/>
      <c r="H16" s="275"/>
      <c r="I16" s="152"/>
      <c r="J16" s="152"/>
    </row>
    <row r="17" spans="1:10" ht="30" customHeight="1" x14ac:dyDescent="0.2">
      <c r="A17" s="187" t="s">
        <v>176</v>
      </c>
      <c r="B17" s="275" t="s">
        <v>234</v>
      </c>
      <c r="C17" s="275"/>
      <c r="D17" s="275"/>
      <c r="E17" s="275"/>
      <c r="F17" s="275"/>
      <c r="G17" s="275"/>
      <c r="H17" s="275"/>
      <c r="I17" s="153"/>
      <c r="J17" s="153"/>
    </row>
    <row r="18" spans="1:10" ht="30" customHeight="1" x14ac:dyDescent="0.2">
      <c r="A18" s="187" t="s">
        <v>177</v>
      </c>
      <c r="B18" s="273" t="s">
        <v>235</v>
      </c>
      <c r="C18" s="273"/>
      <c r="D18" s="273"/>
      <c r="E18" s="273"/>
      <c r="F18" s="273"/>
      <c r="G18" s="273"/>
      <c r="H18" s="273"/>
      <c r="I18" s="154"/>
      <c r="J18" s="154"/>
    </row>
    <row r="19" spans="1:10" ht="30" customHeight="1" x14ac:dyDescent="0.2">
      <c r="A19" s="187" t="s">
        <v>178</v>
      </c>
      <c r="B19" s="280" t="s">
        <v>179</v>
      </c>
      <c r="C19" s="280"/>
      <c r="D19" s="280"/>
      <c r="E19" s="280"/>
      <c r="F19" s="280"/>
      <c r="G19" s="280"/>
      <c r="H19" s="280"/>
      <c r="I19" s="155"/>
      <c r="J19" s="155"/>
    </row>
    <row r="20" spans="1:10" ht="30" customHeight="1" x14ac:dyDescent="0.2">
      <c r="A20" s="263" t="s">
        <v>180</v>
      </c>
      <c r="B20" s="281" t="s">
        <v>181</v>
      </c>
      <c r="C20" s="281"/>
      <c r="D20" s="281"/>
      <c r="E20" s="282" t="s">
        <v>182</v>
      </c>
      <c r="F20" s="282"/>
      <c r="G20" s="282"/>
      <c r="H20" s="282"/>
      <c r="I20" s="156"/>
      <c r="J20" s="156"/>
    </row>
    <row r="21" spans="1:10" ht="30" customHeight="1" x14ac:dyDescent="0.2">
      <c r="A21" s="263"/>
      <c r="B21" s="273" t="s">
        <v>237</v>
      </c>
      <c r="C21" s="273"/>
      <c r="D21" s="273"/>
      <c r="E21" s="273" t="s">
        <v>236</v>
      </c>
      <c r="F21" s="273"/>
      <c r="G21" s="273"/>
      <c r="H21" s="273"/>
      <c r="I21" s="154"/>
      <c r="J21" s="154"/>
    </row>
    <row r="22" spans="1:10" ht="30" customHeight="1" x14ac:dyDescent="0.2">
      <c r="A22" s="187" t="s">
        <v>183</v>
      </c>
      <c r="B22" s="272" t="s">
        <v>179</v>
      </c>
      <c r="C22" s="272"/>
      <c r="D22" s="272"/>
      <c r="E22" s="272" t="s">
        <v>179</v>
      </c>
      <c r="F22" s="272"/>
      <c r="G22" s="272"/>
      <c r="H22" s="272"/>
      <c r="I22" s="149"/>
      <c r="J22" s="149"/>
    </row>
    <row r="23" spans="1:10" ht="30" customHeight="1" x14ac:dyDescent="0.2">
      <c r="A23" s="187" t="s">
        <v>184</v>
      </c>
      <c r="B23" s="273" t="s">
        <v>238</v>
      </c>
      <c r="C23" s="273"/>
      <c r="D23" s="273"/>
      <c r="E23" s="273" t="s">
        <v>239</v>
      </c>
      <c r="F23" s="273"/>
      <c r="G23" s="273"/>
      <c r="H23" s="273"/>
      <c r="I23" s="153"/>
      <c r="J23" s="153"/>
    </row>
    <row r="24" spans="1:10" ht="30" customHeight="1" x14ac:dyDescent="0.2">
      <c r="A24" s="187" t="s">
        <v>185</v>
      </c>
      <c r="B24" s="274">
        <v>43831</v>
      </c>
      <c r="C24" s="275"/>
      <c r="D24" s="275"/>
      <c r="E24" s="148" t="s">
        <v>186</v>
      </c>
      <c r="F24" s="276" t="s">
        <v>222</v>
      </c>
      <c r="G24" s="276"/>
      <c r="H24" s="276"/>
      <c r="I24" s="157"/>
      <c r="J24" s="158"/>
    </row>
    <row r="25" spans="1:10" ht="30" customHeight="1" x14ac:dyDescent="0.2">
      <c r="A25" s="187" t="s">
        <v>187</v>
      </c>
      <c r="B25" s="274">
        <v>44196</v>
      </c>
      <c r="C25" s="275"/>
      <c r="D25" s="275"/>
      <c r="E25" s="148" t="s">
        <v>188</v>
      </c>
      <c r="F25" s="277">
        <v>1</v>
      </c>
      <c r="G25" s="277"/>
      <c r="H25" s="277"/>
      <c r="I25" s="159"/>
      <c r="J25" s="160"/>
    </row>
    <row r="26" spans="1:10" ht="39.950000000000003" customHeight="1" x14ac:dyDescent="0.2">
      <c r="A26" s="187" t="s">
        <v>189</v>
      </c>
      <c r="B26" s="272" t="s">
        <v>175</v>
      </c>
      <c r="C26" s="272"/>
      <c r="D26" s="272"/>
      <c r="E26" s="161" t="s">
        <v>190</v>
      </c>
      <c r="F26" s="278" t="s">
        <v>222</v>
      </c>
      <c r="G26" s="278"/>
      <c r="H26" s="278"/>
      <c r="I26" s="156"/>
      <c r="J26" s="156"/>
    </row>
    <row r="27" spans="1:10" ht="30" customHeight="1" x14ac:dyDescent="0.2">
      <c r="A27" s="279" t="s">
        <v>191</v>
      </c>
      <c r="B27" s="279"/>
      <c r="C27" s="279"/>
      <c r="D27" s="279"/>
      <c r="E27" s="279"/>
      <c r="F27" s="279"/>
      <c r="G27" s="279"/>
      <c r="H27" s="279"/>
      <c r="I27" s="146"/>
      <c r="J27" s="146"/>
    </row>
    <row r="28" spans="1:10" ht="39.75" customHeight="1" x14ac:dyDescent="0.2">
      <c r="A28" s="188" t="s">
        <v>192</v>
      </c>
      <c r="B28" s="188" t="s">
        <v>193</v>
      </c>
      <c r="C28" s="188" t="s">
        <v>194</v>
      </c>
      <c r="D28" s="188" t="s">
        <v>195</v>
      </c>
      <c r="E28" s="188" t="s">
        <v>196</v>
      </c>
      <c r="F28" s="162" t="s">
        <v>197</v>
      </c>
      <c r="G28" s="162" t="s">
        <v>198</v>
      </c>
      <c r="H28" s="188" t="s">
        <v>199</v>
      </c>
      <c r="I28" s="154"/>
      <c r="J28" s="154"/>
    </row>
    <row r="29" spans="1:10" ht="20.100000000000001" customHeight="1" x14ac:dyDescent="0.2">
      <c r="A29" s="190" t="s">
        <v>200</v>
      </c>
      <c r="B29" s="177">
        <v>0</v>
      </c>
      <c r="C29" s="163">
        <f>+B29</f>
        <v>0</v>
      </c>
      <c r="D29" s="86">
        <v>0</v>
      </c>
      <c r="E29" s="164">
        <f>+D29</f>
        <v>0</v>
      </c>
      <c r="F29" s="165">
        <f t="shared" ref="F29:F40" si="0">IFERROR(+B29/D29,)</f>
        <v>0</v>
      </c>
      <c r="G29" s="166">
        <f>IFERROR(+C29/$E$40,)</f>
        <v>0</v>
      </c>
      <c r="H29" s="167">
        <f>+G29/$F$25</f>
        <v>0</v>
      </c>
      <c r="I29" s="168"/>
      <c r="J29" s="168"/>
    </row>
    <row r="30" spans="1:10" ht="20.100000000000001" customHeight="1" x14ac:dyDescent="0.2">
      <c r="A30" s="190" t="s">
        <v>201</v>
      </c>
      <c r="B30" s="177">
        <v>0</v>
      </c>
      <c r="C30" s="163">
        <f>+C29+B30</f>
        <v>0</v>
      </c>
      <c r="D30" s="86">
        <v>0.05</v>
      </c>
      <c r="E30" s="164">
        <f t="shared" ref="E30:E40" si="1">+D30+E29</f>
        <v>0.05</v>
      </c>
      <c r="F30" s="165">
        <f t="shared" si="0"/>
        <v>0</v>
      </c>
      <c r="G30" s="166">
        <f t="shared" ref="G30:G40" si="2">IFERROR(+C30/$E$40,)</f>
        <v>0</v>
      </c>
      <c r="H30" s="167">
        <f t="shared" ref="H30:H40" si="3">+C30/$F$25</f>
        <v>0</v>
      </c>
      <c r="I30" s="168"/>
      <c r="J30" s="168"/>
    </row>
    <row r="31" spans="1:10" ht="20.100000000000001" customHeight="1" x14ac:dyDescent="0.2">
      <c r="A31" s="190" t="s">
        <v>202</v>
      </c>
      <c r="B31" s="177">
        <v>0</v>
      </c>
      <c r="C31" s="163">
        <f>+C30+B31</f>
        <v>0</v>
      </c>
      <c r="D31" s="86">
        <v>0</v>
      </c>
      <c r="E31" s="164">
        <f t="shared" si="1"/>
        <v>0.05</v>
      </c>
      <c r="F31" s="165">
        <f t="shared" si="0"/>
        <v>0</v>
      </c>
      <c r="G31" s="166">
        <f t="shared" si="2"/>
        <v>0</v>
      </c>
      <c r="H31" s="167">
        <f t="shared" si="3"/>
        <v>0</v>
      </c>
      <c r="I31" s="168"/>
      <c r="J31" s="168"/>
    </row>
    <row r="32" spans="1:10" ht="20.100000000000001" customHeight="1" x14ac:dyDescent="0.2">
      <c r="A32" s="190" t="s">
        <v>203</v>
      </c>
      <c r="B32" s="177">
        <v>0.1</v>
      </c>
      <c r="C32" s="163">
        <f>+C31+B32</f>
        <v>0.1</v>
      </c>
      <c r="D32" s="86">
        <v>0.1</v>
      </c>
      <c r="E32" s="164">
        <f t="shared" si="1"/>
        <v>0.15000000000000002</v>
      </c>
      <c r="F32" s="165">
        <f t="shared" si="0"/>
        <v>1</v>
      </c>
      <c r="G32" s="166">
        <f t="shared" si="2"/>
        <v>0.1</v>
      </c>
      <c r="H32" s="167">
        <f t="shared" si="3"/>
        <v>0.1</v>
      </c>
      <c r="I32" s="168"/>
      <c r="J32" s="168"/>
    </row>
    <row r="33" spans="1:10" ht="20.100000000000001" customHeight="1" x14ac:dyDescent="0.2">
      <c r="A33" s="190" t="s">
        <v>204</v>
      </c>
      <c r="B33" s="177">
        <v>0.05</v>
      </c>
      <c r="C33" s="163">
        <f>+C32+B33</f>
        <v>0.15000000000000002</v>
      </c>
      <c r="D33" s="86">
        <v>0</v>
      </c>
      <c r="E33" s="164">
        <f t="shared" si="1"/>
        <v>0.15000000000000002</v>
      </c>
      <c r="F33" s="165">
        <f t="shared" si="0"/>
        <v>0</v>
      </c>
      <c r="G33" s="166">
        <f t="shared" si="2"/>
        <v>0.15000000000000002</v>
      </c>
      <c r="H33" s="167">
        <f t="shared" si="3"/>
        <v>0.15000000000000002</v>
      </c>
      <c r="I33" s="168"/>
      <c r="J33" s="168"/>
    </row>
    <row r="34" spans="1:10" ht="20.100000000000001" customHeight="1" x14ac:dyDescent="0.2">
      <c r="A34" s="191" t="s">
        <v>340</v>
      </c>
      <c r="B34" s="177">
        <v>0</v>
      </c>
      <c r="C34" s="163">
        <f t="shared" ref="C34:C40" si="4">+C33+B34</f>
        <v>0.15000000000000002</v>
      </c>
      <c r="D34" s="86">
        <v>0.35</v>
      </c>
      <c r="E34" s="164">
        <f t="shared" si="1"/>
        <v>0.5</v>
      </c>
      <c r="F34" s="165">
        <f t="shared" si="0"/>
        <v>0</v>
      </c>
      <c r="G34" s="166">
        <f t="shared" si="2"/>
        <v>0.15000000000000002</v>
      </c>
      <c r="H34" s="167">
        <f t="shared" ref="H34" si="5">+G34/$F$25</f>
        <v>0.15000000000000002</v>
      </c>
      <c r="I34" s="168"/>
      <c r="J34" s="168"/>
    </row>
    <row r="35" spans="1:10" ht="20.100000000000001" customHeight="1" x14ac:dyDescent="0.2">
      <c r="A35" s="191" t="s">
        <v>341</v>
      </c>
      <c r="B35" s="177">
        <v>0</v>
      </c>
      <c r="C35" s="163">
        <f t="shared" si="4"/>
        <v>0.15000000000000002</v>
      </c>
      <c r="D35" s="86">
        <v>0</v>
      </c>
      <c r="E35" s="164">
        <f t="shared" si="1"/>
        <v>0.5</v>
      </c>
      <c r="F35" s="165">
        <f t="shared" si="0"/>
        <v>0</v>
      </c>
      <c r="G35" s="166">
        <f t="shared" si="2"/>
        <v>0.15000000000000002</v>
      </c>
      <c r="H35" s="167">
        <f t="shared" si="3"/>
        <v>0.15000000000000002</v>
      </c>
      <c r="I35" s="168"/>
      <c r="J35" s="168"/>
    </row>
    <row r="36" spans="1:10" ht="20.100000000000001" customHeight="1" x14ac:dyDescent="0.2">
      <c r="A36" s="191" t="s">
        <v>342</v>
      </c>
      <c r="B36" s="177">
        <v>0</v>
      </c>
      <c r="C36" s="163">
        <f t="shared" si="4"/>
        <v>0.15000000000000002</v>
      </c>
      <c r="D36" s="86">
        <v>0.1</v>
      </c>
      <c r="E36" s="164">
        <f t="shared" si="1"/>
        <v>0.6</v>
      </c>
      <c r="F36" s="165">
        <f t="shared" si="0"/>
        <v>0</v>
      </c>
      <c r="G36" s="166">
        <f t="shared" si="2"/>
        <v>0.15000000000000002</v>
      </c>
      <c r="H36" s="167">
        <f t="shared" si="3"/>
        <v>0.15000000000000002</v>
      </c>
      <c r="I36" s="168"/>
      <c r="J36" s="168"/>
    </row>
    <row r="37" spans="1:10" ht="20.100000000000001" customHeight="1" x14ac:dyDescent="0.2">
      <c r="A37" s="191" t="s">
        <v>343</v>
      </c>
      <c r="B37" s="177">
        <v>0</v>
      </c>
      <c r="C37" s="163">
        <f t="shared" si="4"/>
        <v>0.15000000000000002</v>
      </c>
      <c r="D37" s="86">
        <v>0</v>
      </c>
      <c r="E37" s="164">
        <f t="shared" si="1"/>
        <v>0.6</v>
      </c>
      <c r="F37" s="165">
        <f t="shared" si="0"/>
        <v>0</v>
      </c>
      <c r="G37" s="166">
        <f t="shared" si="2"/>
        <v>0.15000000000000002</v>
      </c>
      <c r="H37" s="167">
        <f t="shared" si="3"/>
        <v>0.15000000000000002</v>
      </c>
      <c r="I37" s="168"/>
      <c r="J37" s="168"/>
    </row>
    <row r="38" spans="1:10" ht="20.100000000000001" customHeight="1" x14ac:dyDescent="0.2">
      <c r="A38" s="191" t="s">
        <v>344</v>
      </c>
      <c r="B38" s="177">
        <v>0</v>
      </c>
      <c r="C38" s="163">
        <f t="shared" si="4"/>
        <v>0.15000000000000002</v>
      </c>
      <c r="D38" s="86">
        <v>0</v>
      </c>
      <c r="E38" s="164">
        <f t="shared" si="1"/>
        <v>0.6</v>
      </c>
      <c r="F38" s="165">
        <f t="shared" si="0"/>
        <v>0</v>
      </c>
      <c r="G38" s="166">
        <f t="shared" si="2"/>
        <v>0.15000000000000002</v>
      </c>
      <c r="H38" s="167">
        <f t="shared" si="3"/>
        <v>0.15000000000000002</v>
      </c>
      <c r="I38" s="168"/>
      <c r="J38" s="168"/>
    </row>
    <row r="39" spans="1:10" ht="20.100000000000001" customHeight="1" x14ac:dyDescent="0.2">
      <c r="A39" s="191" t="s">
        <v>345</v>
      </c>
      <c r="B39" s="177">
        <v>0</v>
      </c>
      <c r="C39" s="163">
        <f t="shared" si="4"/>
        <v>0.15000000000000002</v>
      </c>
      <c r="D39" s="86">
        <v>0</v>
      </c>
      <c r="E39" s="164">
        <f t="shared" si="1"/>
        <v>0.6</v>
      </c>
      <c r="F39" s="165">
        <f t="shared" si="0"/>
        <v>0</v>
      </c>
      <c r="G39" s="166">
        <f t="shared" si="2"/>
        <v>0.15000000000000002</v>
      </c>
      <c r="H39" s="167">
        <f t="shared" ref="H39" si="6">+G39/$F$25</f>
        <v>0.15000000000000002</v>
      </c>
      <c r="I39" s="168"/>
      <c r="J39" s="168"/>
    </row>
    <row r="40" spans="1:10" ht="20.100000000000001" customHeight="1" x14ac:dyDescent="0.2">
      <c r="A40" s="191" t="s">
        <v>346</v>
      </c>
      <c r="B40" s="177">
        <v>0</v>
      </c>
      <c r="C40" s="163">
        <f t="shared" si="4"/>
        <v>0.15000000000000002</v>
      </c>
      <c r="D40" s="86">
        <v>0.4</v>
      </c>
      <c r="E40" s="164">
        <f t="shared" si="1"/>
        <v>1</v>
      </c>
      <c r="F40" s="165">
        <f t="shared" si="0"/>
        <v>0</v>
      </c>
      <c r="G40" s="166">
        <f t="shared" si="2"/>
        <v>0.15000000000000002</v>
      </c>
      <c r="H40" s="167">
        <f t="shared" si="3"/>
        <v>0.15000000000000002</v>
      </c>
      <c r="I40" s="168"/>
      <c r="J40" s="168"/>
    </row>
    <row r="41" spans="1:10" ht="39.950000000000003" customHeight="1" x14ac:dyDescent="0.2">
      <c r="A41" s="186" t="s">
        <v>205</v>
      </c>
      <c r="B41" s="271" t="s">
        <v>562</v>
      </c>
      <c r="C41" s="271"/>
      <c r="D41" s="271"/>
      <c r="E41" s="271"/>
      <c r="F41" s="271"/>
      <c r="G41" s="271"/>
      <c r="H41" s="271"/>
      <c r="I41" s="169"/>
      <c r="J41" s="169"/>
    </row>
    <row r="42" spans="1:10" ht="30" customHeight="1" x14ac:dyDescent="0.2">
      <c r="A42" s="266" t="s">
        <v>206</v>
      </c>
      <c r="B42" s="266"/>
      <c r="C42" s="266"/>
      <c r="D42" s="266"/>
      <c r="E42" s="266"/>
      <c r="F42" s="266"/>
      <c r="G42" s="266"/>
      <c r="H42" s="266"/>
      <c r="I42" s="146"/>
      <c r="J42" s="146"/>
    </row>
    <row r="43" spans="1:10" ht="45" customHeight="1" x14ac:dyDescent="0.2">
      <c r="A43" s="267"/>
      <c r="B43" s="267"/>
      <c r="C43" s="267"/>
      <c r="D43" s="267"/>
      <c r="E43" s="267"/>
      <c r="F43" s="267"/>
      <c r="G43" s="267"/>
      <c r="H43" s="267"/>
      <c r="I43" s="146"/>
      <c r="J43" s="146"/>
    </row>
    <row r="44" spans="1:10" ht="45" customHeight="1" x14ac:dyDescent="0.2">
      <c r="A44" s="267"/>
      <c r="B44" s="267"/>
      <c r="C44" s="267"/>
      <c r="D44" s="267"/>
      <c r="E44" s="267"/>
      <c r="F44" s="267"/>
      <c r="G44" s="267"/>
      <c r="H44" s="267"/>
      <c r="I44" s="169"/>
      <c r="J44" s="169"/>
    </row>
    <row r="45" spans="1:10" ht="45" customHeight="1" x14ac:dyDescent="0.2">
      <c r="A45" s="267"/>
      <c r="B45" s="267"/>
      <c r="C45" s="267"/>
      <c r="D45" s="267"/>
      <c r="E45" s="267"/>
      <c r="F45" s="267"/>
      <c r="G45" s="267"/>
      <c r="H45" s="267"/>
      <c r="I45" s="169"/>
      <c r="J45" s="169"/>
    </row>
    <row r="46" spans="1:10" ht="45" customHeight="1" x14ac:dyDescent="0.2">
      <c r="A46" s="267"/>
      <c r="B46" s="267"/>
      <c r="C46" s="267"/>
      <c r="D46" s="267"/>
      <c r="E46" s="267"/>
      <c r="F46" s="267"/>
      <c r="G46" s="267"/>
      <c r="H46" s="267"/>
      <c r="I46" s="169"/>
      <c r="J46" s="169"/>
    </row>
    <row r="47" spans="1:10" ht="45" customHeight="1" x14ac:dyDescent="0.2">
      <c r="A47" s="267"/>
      <c r="B47" s="267"/>
      <c r="C47" s="267"/>
      <c r="D47" s="267"/>
      <c r="E47" s="267"/>
      <c r="F47" s="267"/>
      <c r="G47" s="267"/>
      <c r="H47" s="267"/>
      <c r="I47" s="80"/>
      <c r="J47" s="80"/>
    </row>
    <row r="48" spans="1:10" ht="30" customHeight="1" x14ac:dyDescent="0.2">
      <c r="A48" s="187" t="s">
        <v>207</v>
      </c>
      <c r="B48" s="268" t="s">
        <v>563</v>
      </c>
      <c r="C48" s="268"/>
      <c r="D48" s="268"/>
      <c r="E48" s="268"/>
      <c r="F48" s="268"/>
      <c r="G48" s="268"/>
      <c r="H48" s="268"/>
      <c r="I48" s="170"/>
      <c r="J48" s="170"/>
    </row>
    <row r="49" spans="1:10" ht="30" customHeight="1" x14ac:dyDescent="0.2">
      <c r="A49" s="187" t="s">
        <v>208</v>
      </c>
      <c r="B49" s="268" t="s">
        <v>564</v>
      </c>
      <c r="C49" s="268"/>
      <c r="D49" s="268"/>
      <c r="E49" s="268"/>
      <c r="F49" s="268"/>
      <c r="G49" s="268"/>
      <c r="H49" s="268"/>
      <c r="I49" s="170"/>
      <c r="J49" s="170"/>
    </row>
    <row r="50" spans="1:10" ht="30" customHeight="1" x14ac:dyDescent="0.2">
      <c r="A50" s="186" t="s">
        <v>209</v>
      </c>
      <c r="B50" s="268" t="s">
        <v>269</v>
      </c>
      <c r="C50" s="268"/>
      <c r="D50" s="268"/>
      <c r="E50" s="268"/>
      <c r="F50" s="268"/>
      <c r="G50" s="268"/>
      <c r="H50" s="268"/>
      <c r="I50" s="170"/>
      <c r="J50" s="170"/>
    </row>
    <row r="51" spans="1:10" ht="30" customHeight="1" x14ac:dyDescent="0.2">
      <c r="A51" s="266" t="s">
        <v>210</v>
      </c>
      <c r="B51" s="266"/>
      <c r="C51" s="266"/>
      <c r="D51" s="266"/>
      <c r="E51" s="266"/>
      <c r="F51" s="266"/>
      <c r="G51" s="266"/>
      <c r="H51" s="266"/>
      <c r="I51" s="170"/>
      <c r="J51" s="170"/>
    </row>
    <row r="52" spans="1:10" ht="30" customHeight="1" x14ac:dyDescent="0.2">
      <c r="A52" s="261" t="s">
        <v>211</v>
      </c>
      <c r="B52" s="188" t="s">
        <v>212</v>
      </c>
      <c r="C52" s="269" t="s">
        <v>213</v>
      </c>
      <c r="D52" s="269"/>
      <c r="E52" s="269"/>
      <c r="F52" s="269" t="s">
        <v>214</v>
      </c>
      <c r="G52" s="269"/>
      <c r="H52" s="269"/>
      <c r="I52" s="171"/>
      <c r="J52" s="171"/>
    </row>
    <row r="53" spans="1:10" ht="30" customHeight="1" x14ac:dyDescent="0.2">
      <c r="A53" s="261"/>
      <c r="B53" s="82"/>
      <c r="C53" s="260"/>
      <c r="D53" s="260"/>
      <c r="E53" s="260"/>
      <c r="F53" s="270"/>
      <c r="G53" s="270"/>
      <c r="H53" s="270"/>
      <c r="I53" s="171"/>
      <c r="J53" s="171"/>
    </row>
    <row r="54" spans="1:10" ht="30" customHeight="1" x14ac:dyDescent="0.2">
      <c r="A54" s="186" t="s">
        <v>215</v>
      </c>
      <c r="B54" s="260" t="s">
        <v>565</v>
      </c>
      <c r="C54" s="264"/>
      <c r="D54" s="265" t="s">
        <v>216</v>
      </c>
      <c r="E54" s="265"/>
      <c r="F54" s="262" t="s">
        <v>565</v>
      </c>
      <c r="G54" s="262"/>
      <c r="H54" s="262"/>
      <c r="I54" s="172"/>
      <c r="J54" s="172"/>
    </row>
    <row r="55" spans="1:10" ht="30" customHeight="1" x14ac:dyDescent="0.2">
      <c r="A55" s="186" t="s">
        <v>217</v>
      </c>
      <c r="B55" s="260" t="s">
        <v>553</v>
      </c>
      <c r="C55" s="260"/>
      <c r="D55" s="261" t="s">
        <v>218</v>
      </c>
      <c r="E55" s="261"/>
      <c r="F55" s="262" t="s">
        <v>554</v>
      </c>
      <c r="G55" s="262"/>
      <c r="H55" s="262"/>
      <c r="I55" s="172"/>
      <c r="J55" s="172"/>
    </row>
    <row r="56" spans="1:10" ht="30" customHeight="1" x14ac:dyDescent="0.2">
      <c r="A56" s="186" t="s">
        <v>219</v>
      </c>
      <c r="B56" s="260"/>
      <c r="C56" s="260"/>
      <c r="D56" s="263" t="s">
        <v>220</v>
      </c>
      <c r="E56" s="263"/>
      <c r="F56" s="260"/>
      <c r="G56" s="260"/>
      <c r="H56" s="260"/>
      <c r="I56" s="173"/>
      <c r="J56" s="173"/>
    </row>
    <row r="57" spans="1:10" ht="30" customHeight="1" x14ac:dyDescent="0.2">
      <c r="A57" s="186" t="s">
        <v>221</v>
      </c>
      <c r="B57" s="260"/>
      <c r="C57" s="260"/>
      <c r="D57" s="263"/>
      <c r="E57" s="263"/>
      <c r="F57" s="260"/>
      <c r="G57" s="260"/>
      <c r="H57" s="260"/>
      <c r="I57" s="173"/>
      <c r="J57" s="173"/>
    </row>
  </sheetData>
  <sheetProtection autoFilter="0" pivotTables="0"/>
  <mergeCells count="65">
    <mergeCell ref="A5:H5"/>
    <mergeCell ref="F4:H4"/>
    <mergeCell ref="A1:A4"/>
    <mergeCell ref="B4:E4"/>
    <mergeCell ref="B1:H1"/>
    <mergeCell ref="B2:H2"/>
    <mergeCell ref="B3:H3"/>
    <mergeCell ref="A6:H6"/>
    <mergeCell ref="A7:H7"/>
    <mergeCell ref="C8:D8"/>
    <mergeCell ref="E8:H8"/>
    <mergeCell ref="C9:D9"/>
    <mergeCell ref="E9:F9"/>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B26:D26 B11:E11 G14:J14 B12:J12 G15:H15">
      <formula1>#REF!</formula1>
    </dataValidation>
  </dataValidations>
  <pageMargins left="0.70866141732283472" right="0.70866141732283472" top="0.74803149606299213" bottom="0.74803149606299213" header="0.31496062992125984" footer="0.31496062992125984"/>
  <pageSetup paperSize="9" scale="51" orientation="portrait" r:id="rId1"/>
  <rowBreaks count="1" manualBreakCount="1">
    <brk id="4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topLeftCell="A16" zoomScaleNormal="100" workbookViewId="0">
      <selection activeCell="G10" sqref="G10"/>
    </sheetView>
  </sheetViews>
  <sheetFormatPr baseColWidth="10" defaultColWidth="0" defaultRowHeight="30" customHeight="1" zeroHeight="1" x14ac:dyDescent="0.25"/>
  <cols>
    <col min="1" max="1" width="5.5703125" style="227" customWidth="1"/>
    <col min="2" max="2" width="39.5703125" customWidth="1"/>
    <col min="3" max="3" width="15.7109375" customWidth="1"/>
    <col min="4" max="4" width="5.7109375" customWidth="1"/>
    <col min="5" max="5" width="40.7109375" customWidth="1"/>
    <col min="6" max="9" width="15.7109375" customWidth="1"/>
    <col min="10" max="10" width="80.7109375" customWidth="1"/>
    <col min="11" max="256" width="11.42578125" hidden="1" customWidth="1"/>
  </cols>
  <sheetData>
    <row r="1" spans="1:10" s="131" customFormat="1" ht="22.5" customHeight="1" x14ac:dyDescent="0.25">
      <c r="A1" s="311"/>
      <c r="B1" s="311"/>
      <c r="C1" s="309" t="s">
        <v>297</v>
      </c>
      <c r="D1" s="309"/>
      <c r="E1" s="309"/>
      <c r="F1" s="309"/>
      <c r="G1" s="309"/>
      <c r="H1" s="309"/>
      <c r="I1" s="309"/>
      <c r="J1" s="309"/>
    </row>
    <row r="2" spans="1:10" s="131" customFormat="1" ht="22.5" customHeight="1" x14ac:dyDescent="0.25">
      <c r="A2" s="311"/>
      <c r="B2" s="311"/>
      <c r="C2" s="309" t="s">
        <v>8</v>
      </c>
      <c r="D2" s="309"/>
      <c r="E2" s="309"/>
      <c r="F2" s="309"/>
      <c r="G2" s="309"/>
      <c r="H2" s="309"/>
      <c r="I2" s="309"/>
      <c r="J2" s="309"/>
    </row>
    <row r="3" spans="1:10" s="131" customFormat="1" ht="22.5" customHeight="1" x14ac:dyDescent="0.25">
      <c r="A3" s="311"/>
      <c r="B3" s="311"/>
      <c r="C3" s="309" t="s">
        <v>263</v>
      </c>
      <c r="D3" s="309"/>
      <c r="E3" s="309"/>
      <c r="F3" s="309"/>
      <c r="G3" s="309"/>
      <c r="H3" s="309"/>
      <c r="I3" s="309"/>
      <c r="J3" s="309"/>
    </row>
    <row r="4" spans="1:10" s="131" customFormat="1" ht="22.5" customHeight="1" x14ac:dyDescent="0.25">
      <c r="A4" s="311"/>
      <c r="B4" s="311"/>
      <c r="C4" s="309" t="s">
        <v>296</v>
      </c>
      <c r="D4" s="309"/>
      <c r="E4" s="309"/>
      <c r="F4" s="309"/>
      <c r="G4" s="310" t="s">
        <v>295</v>
      </c>
      <c r="H4" s="310"/>
      <c r="I4" s="310"/>
      <c r="J4" s="310"/>
    </row>
    <row r="5" spans="1:10" s="135" customFormat="1" ht="30" customHeight="1" x14ac:dyDescent="0.25">
      <c r="A5" s="225"/>
      <c r="B5" s="133"/>
      <c r="C5" s="133"/>
      <c r="D5" s="133"/>
      <c r="E5" s="133"/>
      <c r="F5" s="133"/>
      <c r="G5" s="133"/>
      <c r="H5" s="133"/>
      <c r="I5" s="134"/>
    </row>
    <row r="6" spans="1:10" s="135" customFormat="1" ht="26.25" customHeight="1" x14ac:dyDescent="0.25">
      <c r="A6" s="226"/>
      <c r="B6" s="137" t="s">
        <v>268</v>
      </c>
      <c r="C6" s="316" t="s">
        <v>317</v>
      </c>
      <c r="D6" s="316"/>
      <c r="E6" s="316"/>
      <c r="I6" s="134"/>
    </row>
    <row r="7" spans="1:10" s="135" customFormat="1" ht="15.75" customHeight="1" x14ac:dyDescent="0.25">
      <c r="A7" s="226"/>
      <c r="B7" s="138" t="s">
        <v>16</v>
      </c>
      <c r="C7" s="316" t="s">
        <v>223</v>
      </c>
      <c r="D7" s="316"/>
      <c r="E7" s="316"/>
      <c r="I7" s="134"/>
    </row>
    <row r="8" spans="1:10" s="135" customFormat="1" ht="15.75" customHeight="1" x14ac:dyDescent="0.25">
      <c r="A8" s="226"/>
      <c r="B8" s="138" t="s">
        <v>226</v>
      </c>
      <c r="C8" s="316" t="s">
        <v>254</v>
      </c>
      <c r="D8" s="316"/>
      <c r="E8" s="316"/>
      <c r="I8" s="134"/>
    </row>
    <row r="9" spans="1:10" s="135" customFormat="1" ht="15.75" customHeight="1" x14ac:dyDescent="0.25">
      <c r="A9" s="226"/>
      <c r="B9" s="138" t="s">
        <v>227</v>
      </c>
      <c r="C9" s="316" t="s">
        <v>566</v>
      </c>
      <c r="D9" s="316"/>
      <c r="E9" s="316"/>
      <c r="I9" s="134"/>
    </row>
    <row r="10" spans="1:10" s="135" customFormat="1" ht="30" customHeight="1" x14ac:dyDescent="0.25">
      <c r="A10" s="226"/>
      <c r="B10" s="138" t="s">
        <v>255</v>
      </c>
      <c r="C10" s="316" t="s">
        <v>288</v>
      </c>
      <c r="D10" s="316"/>
      <c r="E10" s="316"/>
      <c r="I10" s="134"/>
    </row>
    <row r="11" spans="1:10" s="135" customFormat="1" ht="30" customHeight="1" x14ac:dyDescent="0.25">
      <c r="A11" s="226"/>
    </row>
    <row r="12" spans="1:10" s="109" customFormat="1" ht="30" customHeight="1" x14ac:dyDescent="0.25">
      <c r="A12" s="317" t="s">
        <v>322</v>
      </c>
      <c r="B12" s="318"/>
      <c r="C12" s="318"/>
      <c r="D12" s="318"/>
      <c r="E12" s="318"/>
      <c r="F12" s="318"/>
      <c r="G12" s="319"/>
      <c r="H12" s="312" t="s">
        <v>228</v>
      </c>
      <c r="I12" s="312"/>
      <c r="J12" s="312"/>
    </row>
    <row r="13" spans="1:10" s="83" customFormat="1" ht="30" customHeight="1" x14ac:dyDescent="0.25">
      <c r="A13" s="320" t="s">
        <v>229</v>
      </c>
      <c r="B13" s="315" t="s">
        <v>230</v>
      </c>
      <c r="C13" s="315" t="s">
        <v>270</v>
      </c>
      <c r="D13" s="315" t="s">
        <v>231</v>
      </c>
      <c r="E13" s="315" t="s">
        <v>232</v>
      </c>
      <c r="F13" s="315" t="s">
        <v>271</v>
      </c>
      <c r="G13" s="315" t="s">
        <v>272</v>
      </c>
      <c r="H13" s="313" t="s">
        <v>259</v>
      </c>
      <c r="I13" s="313" t="s">
        <v>260</v>
      </c>
      <c r="J13" s="313" t="s">
        <v>261</v>
      </c>
    </row>
    <row r="14" spans="1:10" s="83" customFormat="1" ht="30" customHeight="1" x14ac:dyDescent="0.25">
      <c r="A14" s="320"/>
      <c r="B14" s="315"/>
      <c r="C14" s="315"/>
      <c r="D14" s="315"/>
      <c r="E14" s="315"/>
      <c r="F14" s="315"/>
      <c r="G14" s="315"/>
      <c r="H14" s="314"/>
      <c r="I14" s="314"/>
      <c r="J14" s="314"/>
    </row>
    <row r="15" spans="1:10" ht="50.1" customHeight="1" x14ac:dyDescent="0.25">
      <c r="A15" s="298">
        <v>1</v>
      </c>
      <c r="B15" s="299" t="s">
        <v>289</v>
      </c>
      <c r="C15" s="300">
        <v>0.1</v>
      </c>
      <c r="D15" s="183">
        <v>1</v>
      </c>
      <c r="E15" s="222" t="s">
        <v>359</v>
      </c>
      <c r="F15" s="184">
        <v>0.05</v>
      </c>
      <c r="G15" s="88">
        <v>43862</v>
      </c>
      <c r="H15" s="184">
        <v>0.05</v>
      </c>
      <c r="I15" s="88">
        <v>43982</v>
      </c>
      <c r="J15" s="120" t="s">
        <v>560</v>
      </c>
    </row>
    <row r="16" spans="1:10" ht="50.1" customHeight="1" x14ac:dyDescent="0.25">
      <c r="A16" s="298"/>
      <c r="B16" s="299"/>
      <c r="C16" s="300"/>
      <c r="D16" s="183">
        <v>2</v>
      </c>
      <c r="E16" s="222" t="s">
        <v>350</v>
      </c>
      <c r="F16" s="184">
        <v>0.05</v>
      </c>
      <c r="G16" s="88">
        <v>43983</v>
      </c>
      <c r="H16" s="184"/>
      <c r="I16" s="88"/>
      <c r="J16" s="87"/>
    </row>
    <row r="17" spans="1:10" ht="50.1" customHeight="1" x14ac:dyDescent="0.25">
      <c r="A17" s="298">
        <v>2</v>
      </c>
      <c r="B17" s="299" t="s">
        <v>290</v>
      </c>
      <c r="C17" s="300">
        <v>0.2</v>
      </c>
      <c r="D17" s="183">
        <v>1</v>
      </c>
      <c r="E17" s="222" t="s">
        <v>351</v>
      </c>
      <c r="F17" s="184">
        <v>0.1</v>
      </c>
      <c r="G17" s="88">
        <v>43983</v>
      </c>
      <c r="H17" s="184"/>
      <c r="I17" s="88"/>
      <c r="J17" s="87"/>
    </row>
    <row r="18" spans="1:10" ht="61.5" customHeight="1" x14ac:dyDescent="0.25">
      <c r="A18" s="298"/>
      <c r="B18" s="299"/>
      <c r="C18" s="300"/>
      <c r="D18" s="183">
        <v>2</v>
      </c>
      <c r="E18" s="222" t="s">
        <v>351</v>
      </c>
      <c r="F18" s="184">
        <v>0.1</v>
      </c>
      <c r="G18" s="88">
        <v>44166</v>
      </c>
      <c r="H18" s="184"/>
      <c r="I18" s="88"/>
      <c r="J18" s="87"/>
    </row>
    <row r="19" spans="1:10" ht="61.5" customHeight="1" x14ac:dyDescent="0.25">
      <c r="A19" s="298">
        <v>3</v>
      </c>
      <c r="B19" s="299" t="s">
        <v>299</v>
      </c>
      <c r="C19" s="295">
        <v>0.3</v>
      </c>
      <c r="D19" s="183">
        <v>1</v>
      </c>
      <c r="E19" s="222" t="s">
        <v>352</v>
      </c>
      <c r="F19" s="184">
        <v>0.1</v>
      </c>
      <c r="G19" s="88">
        <v>43922</v>
      </c>
      <c r="H19" s="184">
        <v>0.1</v>
      </c>
      <c r="I19" s="88">
        <v>43922</v>
      </c>
      <c r="J19" s="121" t="s">
        <v>561</v>
      </c>
    </row>
    <row r="20" spans="1:10" ht="61.5" customHeight="1" x14ac:dyDescent="0.25">
      <c r="A20" s="298"/>
      <c r="B20" s="299"/>
      <c r="C20" s="295"/>
      <c r="D20" s="183">
        <v>2</v>
      </c>
      <c r="E20" s="222" t="s">
        <v>353</v>
      </c>
      <c r="F20" s="184">
        <v>0.1</v>
      </c>
      <c r="G20" s="88">
        <v>44044</v>
      </c>
      <c r="H20" s="184"/>
      <c r="I20" s="88"/>
      <c r="J20" s="121"/>
    </row>
    <row r="21" spans="1:10" ht="61.5" customHeight="1" x14ac:dyDescent="0.25">
      <c r="A21" s="298"/>
      <c r="B21" s="299"/>
      <c r="C21" s="295"/>
      <c r="D21" s="183">
        <v>3</v>
      </c>
      <c r="E21" s="222" t="s">
        <v>354</v>
      </c>
      <c r="F21" s="184">
        <v>0.1</v>
      </c>
      <c r="G21" s="88">
        <v>44166</v>
      </c>
      <c r="H21" s="184"/>
      <c r="I21" s="88"/>
      <c r="J21" s="121"/>
    </row>
    <row r="22" spans="1:10" ht="61.5" customHeight="1" x14ac:dyDescent="0.25">
      <c r="A22" s="298">
        <v>4</v>
      </c>
      <c r="B22" s="299" t="s">
        <v>300</v>
      </c>
      <c r="C22" s="295">
        <v>0.2</v>
      </c>
      <c r="D22" s="183">
        <v>1</v>
      </c>
      <c r="E22" s="222" t="s">
        <v>355</v>
      </c>
      <c r="F22" s="184">
        <v>0.1</v>
      </c>
      <c r="G22" s="88">
        <v>43983</v>
      </c>
      <c r="H22" s="184"/>
      <c r="I22" s="88"/>
      <c r="J22" s="121"/>
    </row>
    <row r="23" spans="1:10" ht="61.5" customHeight="1" x14ac:dyDescent="0.25">
      <c r="A23" s="298"/>
      <c r="B23" s="299"/>
      <c r="C23" s="295"/>
      <c r="D23" s="183">
        <v>2</v>
      </c>
      <c r="E23" s="222" t="s">
        <v>356</v>
      </c>
      <c r="F23" s="184">
        <v>0.1</v>
      </c>
      <c r="G23" s="88">
        <v>44166</v>
      </c>
      <c r="H23" s="184"/>
      <c r="I23" s="88"/>
      <c r="J23" s="121"/>
    </row>
    <row r="24" spans="1:10" ht="61.5" customHeight="1" x14ac:dyDescent="0.25">
      <c r="A24" s="301">
        <v>5</v>
      </c>
      <c r="B24" s="303" t="s">
        <v>291</v>
      </c>
      <c r="C24" s="296">
        <v>0.2</v>
      </c>
      <c r="D24" s="183">
        <v>1</v>
      </c>
      <c r="E24" s="222" t="s">
        <v>357</v>
      </c>
      <c r="F24" s="184">
        <v>0.1</v>
      </c>
      <c r="G24" s="88">
        <v>43983</v>
      </c>
      <c r="H24" s="184"/>
      <c r="I24" s="88"/>
      <c r="J24" s="121"/>
    </row>
    <row r="25" spans="1:10" ht="50.1" customHeight="1" x14ac:dyDescent="0.25">
      <c r="A25" s="302"/>
      <c r="B25" s="304"/>
      <c r="C25" s="297"/>
      <c r="D25" s="183">
        <v>2</v>
      </c>
      <c r="E25" s="222" t="s">
        <v>358</v>
      </c>
      <c r="F25" s="184">
        <v>0.1</v>
      </c>
      <c r="G25" s="88">
        <v>44166</v>
      </c>
      <c r="H25" s="184"/>
      <c r="I25" s="88"/>
      <c r="J25" s="121"/>
    </row>
    <row r="26" spans="1:10" ht="30" customHeight="1" x14ac:dyDescent="0.25">
      <c r="A26" s="305" t="s">
        <v>262</v>
      </c>
      <c r="B26" s="306"/>
      <c r="C26" s="102">
        <f>SUM(C15:C25)</f>
        <v>1</v>
      </c>
      <c r="D26" s="307" t="s">
        <v>233</v>
      </c>
      <c r="E26" s="308"/>
      <c r="F26" s="102">
        <f>SUM(F15:F25)</f>
        <v>0.99999999999999989</v>
      </c>
      <c r="G26" s="90"/>
      <c r="H26" s="102">
        <f>SUM(H15:H25)</f>
        <v>0.15000000000000002</v>
      </c>
      <c r="I26" s="104"/>
      <c r="J26" s="104"/>
    </row>
    <row r="27" spans="1:10" ht="30" hidden="1" customHeight="1" x14ac:dyDescent="0.25"/>
    <row r="28" spans="1:10" ht="30" hidden="1" customHeight="1" x14ac:dyDescent="0.25"/>
    <row r="29" spans="1:10" ht="30" hidden="1" customHeight="1" x14ac:dyDescent="0.25"/>
    <row r="30" spans="1:10" ht="30" hidden="1" customHeight="1" x14ac:dyDescent="0.25"/>
    <row r="31" spans="1:10" ht="30" hidden="1" customHeight="1" x14ac:dyDescent="0.25"/>
    <row r="32" spans="1:10" ht="30" hidden="1" customHeight="1" x14ac:dyDescent="0.25"/>
    <row r="33" ht="30" hidden="1" customHeight="1" x14ac:dyDescent="0.25"/>
  </sheetData>
  <sheetProtection selectLockedCells="1" selectUnlockedCells="1"/>
  <mergeCells count="40">
    <mergeCell ref="A12:G12"/>
    <mergeCell ref="A13:A14"/>
    <mergeCell ref="B13:B14"/>
    <mergeCell ref="C6:E6"/>
    <mergeCell ref="C7:E7"/>
    <mergeCell ref="C8:E8"/>
    <mergeCell ref="C9:E9"/>
    <mergeCell ref="D13:D14"/>
    <mergeCell ref="C13:C14"/>
    <mergeCell ref="A26:B26"/>
    <mergeCell ref="D26:E26"/>
    <mergeCell ref="C1:J1"/>
    <mergeCell ref="C2:J2"/>
    <mergeCell ref="C3:J3"/>
    <mergeCell ref="C4:F4"/>
    <mergeCell ref="G4:J4"/>
    <mergeCell ref="A1:B4"/>
    <mergeCell ref="H12:J12"/>
    <mergeCell ref="H13:H14"/>
    <mergeCell ref="E13:E14"/>
    <mergeCell ref="F13:F14"/>
    <mergeCell ref="G13:G14"/>
    <mergeCell ref="J13:J14"/>
    <mergeCell ref="I13:I14"/>
    <mergeCell ref="C10:E10"/>
    <mergeCell ref="C19:C21"/>
    <mergeCell ref="C22:C23"/>
    <mergeCell ref="C24:C25"/>
    <mergeCell ref="A15:A16"/>
    <mergeCell ref="A17:A18"/>
    <mergeCell ref="B15:B16"/>
    <mergeCell ref="B17:B18"/>
    <mergeCell ref="C15:C16"/>
    <mergeCell ref="C17:C18"/>
    <mergeCell ref="A19:A21"/>
    <mergeCell ref="A22:A23"/>
    <mergeCell ref="A24:A25"/>
    <mergeCell ref="B19:B21"/>
    <mergeCell ref="B22:B23"/>
    <mergeCell ref="B24:B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26" zoomScale="90" zoomScaleNormal="90" zoomScaleSheetLayoutView="85" workbookViewId="0">
      <selection activeCell="H35" sqref="H35"/>
    </sheetView>
  </sheetViews>
  <sheetFormatPr baseColWidth="10" defaultColWidth="0" defaultRowHeight="30" customHeight="1" x14ac:dyDescent="0.2"/>
  <cols>
    <col min="1" max="1" width="25.7109375" style="174" customWidth="1"/>
    <col min="2" max="5" width="20.7109375" style="144" customWidth="1"/>
    <col min="6" max="6" width="20.7109375" style="175" customWidth="1"/>
    <col min="7" max="8" width="20.7109375" style="144" customWidth="1"/>
    <col min="9" max="9" width="11.42578125" style="31" customWidth="1"/>
    <col min="10" max="10" width="11.42578125" style="143" customWidth="1"/>
    <col min="11" max="256" width="11.42578125" style="144" customWidth="1"/>
    <col min="257" max="16384" width="0" style="144" hidden="1"/>
  </cols>
  <sheetData>
    <row r="1" spans="1:12" s="179" customFormat="1" ht="30" customHeight="1" x14ac:dyDescent="0.25">
      <c r="A1" s="321"/>
      <c r="B1" s="294" t="s">
        <v>298</v>
      </c>
      <c r="C1" s="294"/>
      <c r="D1" s="294"/>
      <c r="E1" s="294"/>
      <c r="F1" s="294"/>
      <c r="G1" s="294"/>
      <c r="H1" s="294"/>
      <c r="I1" s="142"/>
      <c r="J1" s="142"/>
      <c r="K1" s="178"/>
      <c r="L1" s="178"/>
    </row>
    <row r="2" spans="1:12" s="179" customFormat="1" ht="30" customHeight="1" x14ac:dyDescent="0.25">
      <c r="A2" s="321"/>
      <c r="B2" s="293" t="s">
        <v>8</v>
      </c>
      <c r="C2" s="293"/>
      <c r="D2" s="293"/>
      <c r="E2" s="293"/>
      <c r="F2" s="293"/>
      <c r="G2" s="293"/>
      <c r="H2" s="293"/>
      <c r="I2" s="142"/>
      <c r="J2" s="142"/>
      <c r="K2" s="178"/>
      <c r="L2" s="178"/>
    </row>
    <row r="3" spans="1:12" s="179" customFormat="1" ht="30" customHeight="1" x14ac:dyDescent="0.25">
      <c r="A3" s="321"/>
      <c r="B3" s="293" t="s">
        <v>152</v>
      </c>
      <c r="C3" s="293"/>
      <c r="D3" s="293"/>
      <c r="E3" s="293"/>
      <c r="F3" s="293"/>
      <c r="G3" s="293"/>
      <c r="H3" s="293"/>
      <c r="I3" s="142"/>
      <c r="J3" s="142"/>
      <c r="K3" s="178"/>
      <c r="L3" s="178"/>
    </row>
    <row r="4" spans="1:12" s="179" customFormat="1" ht="30" customHeight="1" x14ac:dyDescent="0.25">
      <c r="A4" s="321"/>
      <c r="B4" s="293" t="s">
        <v>153</v>
      </c>
      <c r="C4" s="293"/>
      <c r="D4" s="293"/>
      <c r="E4" s="293"/>
      <c r="F4" s="291" t="s">
        <v>295</v>
      </c>
      <c r="G4" s="291"/>
      <c r="H4" s="291"/>
      <c r="I4" s="142"/>
      <c r="J4" s="142"/>
      <c r="K4" s="178"/>
      <c r="L4" s="178"/>
    </row>
    <row r="5" spans="1:12" s="179" customFormat="1" ht="30" customHeight="1" x14ac:dyDescent="0.25">
      <c r="A5" s="290" t="s">
        <v>154</v>
      </c>
      <c r="B5" s="290"/>
      <c r="C5" s="290"/>
      <c r="D5" s="290"/>
      <c r="E5" s="290"/>
      <c r="F5" s="290"/>
      <c r="G5" s="290"/>
      <c r="H5" s="290"/>
      <c r="I5" s="80"/>
      <c r="J5" s="80"/>
      <c r="K5" s="178"/>
      <c r="L5" s="178"/>
    </row>
    <row r="6" spans="1:12" ht="30" customHeight="1" x14ac:dyDescent="0.2">
      <c r="A6" s="289" t="s">
        <v>155</v>
      </c>
      <c r="B6" s="289"/>
      <c r="C6" s="289"/>
      <c r="D6" s="289"/>
      <c r="E6" s="289"/>
      <c r="F6" s="289"/>
      <c r="G6" s="289"/>
      <c r="H6" s="289"/>
    </row>
    <row r="7" spans="1:12" ht="30" customHeight="1" x14ac:dyDescent="0.2">
      <c r="A7" s="266" t="s">
        <v>156</v>
      </c>
      <c r="B7" s="266"/>
      <c r="C7" s="266"/>
      <c r="D7" s="266"/>
      <c r="E7" s="266"/>
      <c r="F7" s="266"/>
      <c r="G7" s="266"/>
      <c r="H7" s="266"/>
    </row>
    <row r="8" spans="1:12" ht="30" customHeight="1" x14ac:dyDescent="0.2">
      <c r="A8" s="187" t="s">
        <v>284</v>
      </c>
      <c r="B8" s="189">
        <v>2</v>
      </c>
      <c r="C8" s="269" t="s">
        <v>285</v>
      </c>
      <c r="D8" s="269"/>
      <c r="E8" s="273" t="s">
        <v>281</v>
      </c>
      <c r="F8" s="273"/>
      <c r="G8" s="273"/>
      <c r="H8" s="273"/>
    </row>
    <row r="9" spans="1:12" ht="30" customHeight="1" x14ac:dyDescent="0.2">
      <c r="A9" s="187" t="s">
        <v>159</v>
      </c>
      <c r="B9" s="189" t="s">
        <v>160</v>
      </c>
      <c r="C9" s="269" t="s">
        <v>161</v>
      </c>
      <c r="D9" s="269"/>
      <c r="E9" s="287" t="s">
        <v>283</v>
      </c>
      <c r="F9" s="287"/>
      <c r="G9" s="148" t="s">
        <v>162</v>
      </c>
      <c r="H9" s="189" t="s">
        <v>160</v>
      </c>
    </row>
    <row r="10" spans="1:12" ht="30" customHeight="1" x14ac:dyDescent="0.2">
      <c r="A10" s="187" t="s">
        <v>163</v>
      </c>
      <c r="B10" s="283" t="s">
        <v>222</v>
      </c>
      <c r="C10" s="283"/>
      <c r="D10" s="283"/>
      <c r="E10" s="283"/>
      <c r="F10" s="148" t="s">
        <v>164</v>
      </c>
      <c r="G10" s="284" t="s">
        <v>222</v>
      </c>
      <c r="H10" s="284"/>
    </row>
    <row r="11" spans="1:12" ht="30" customHeight="1" x14ac:dyDescent="0.2">
      <c r="A11" s="187" t="s">
        <v>165</v>
      </c>
      <c r="B11" s="322" t="s">
        <v>158</v>
      </c>
      <c r="C11" s="322"/>
      <c r="D11" s="322"/>
      <c r="E11" s="322"/>
      <c r="F11" s="148" t="s">
        <v>166</v>
      </c>
      <c r="G11" s="323" t="s">
        <v>225</v>
      </c>
      <c r="H11" s="323"/>
    </row>
    <row r="12" spans="1:12" ht="30" customHeight="1" x14ac:dyDescent="0.2">
      <c r="A12" s="187" t="s">
        <v>167</v>
      </c>
      <c r="B12" s="273" t="s">
        <v>144</v>
      </c>
      <c r="C12" s="273"/>
      <c r="D12" s="273"/>
      <c r="E12" s="273"/>
      <c r="F12" s="273"/>
      <c r="G12" s="273"/>
      <c r="H12" s="273"/>
    </row>
    <row r="13" spans="1:12" ht="30" customHeight="1" x14ac:dyDescent="0.2">
      <c r="A13" s="187" t="s">
        <v>168</v>
      </c>
      <c r="B13" s="287" t="s">
        <v>222</v>
      </c>
      <c r="C13" s="287"/>
      <c r="D13" s="287"/>
      <c r="E13" s="287"/>
      <c r="F13" s="287"/>
      <c r="G13" s="287"/>
      <c r="H13" s="287"/>
    </row>
    <row r="14" spans="1:12" ht="30" customHeight="1" x14ac:dyDescent="0.2">
      <c r="A14" s="187" t="s">
        <v>169</v>
      </c>
      <c r="B14" s="275" t="s">
        <v>332</v>
      </c>
      <c r="C14" s="275"/>
      <c r="D14" s="275"/>
      <c r="E14" s="275"/>
      <c r="F14" s="148" t="s">
        <v>170</v>
      </c>
      <c r="G14" s="272" t="s">
        <v>171</v>
      </c>
      <c r="H14" s="272"/>
    </row>
    <row r="15" spans="1:12" ht="30" customHeight="1" x14ac:dyDescent="0.2">
      <c r="A15" s="187" t="s">
        <v>172</v>
      </c>
      <c r="B15" s="288" t="s">
        <v>320</v>
      </c>
      <c r="C15" s="288"/>
      <c r="D15" s="288"/>
      <c r="E15" s="288"/>
      <c r="F15" s="148" t="s">
        <v>173</v>
      </c>
      <c r="G15" s="272" t="s">
        <v>157</v>
      </c>
      <c r="H15" s="272"/>
    </row>
    <row r="16" spans="1:12" ht="30" customHeight="1" x14ac:dyDescent="0.2">
      <c r="A16" s="187" t="s">
        <v>174</v>
      </c>
      <c r="B16" s="275" t="s">
        <v>273</v>
      </c>
      <c r="C16" s="275"/>
      <c r="D16" s="275"/>
      <c r="E16" s="275"/>
      <c r="F16" s="275"/>
      <c r="G16" s="275"/>
      <c r="H16" s="275"/>
    </row>
    <row r="17" spans="1:8" ht="30" customHeight="1" x14ac:dyDescent="0.2">
      <c r="A17" s="187" t="s">
        <v>176</v>
      </c>
      <c r="B17" s="275" t="s">
        <v>234</v>
      </c>
      <c r="C17" s="275"/>
      <c r="D17" s="275"/>
      <c r="E17" s="275"/>
      <c r="F17" s="275"/>
      <c r="G17" s="275"/>
      <c r="H17" s="275"/>
    </row>
    <row r="18" spans="1:8" ht="30" customHeight="1" x14ac:dyDescent="0.2">
      <c r="A18" s="187" t="s">
        <v>177</v>
      </c>
      <c r="B18" s="273" t="s">
        <v>274</v>
      </c>
      <c r="C18" s="273"/>
      <c r="D18" s="273"/>
      <c r="E18" s="273"/>
      <c r="F18" s="273"/>
      <c r="G18" s="273"/>
      <c r="H18" s="273"/>
    </row>
    <row r="19" spans="1:8" ht="30" customHeight="1" x14ac:dyDescent="0.2">
      <c r="A19" s="187" t="s">
        <v>178</v>
      </c>
      <c r="B19" s="280" t="s">
        <v>179</v>
      </c>
      <c r="C19" s="280"/>
      <c r="D19" s="280"/>
      <c r="E19" s="280"/>
      <c r="F19" s="280"/>
      <c r="G19" s="280"/>
      <c r="H19" s="280"/>
    </row>
    <row r="20" spans="1:8" ht="30" customHeight="1" x14ac:dyDescent="0.2">
      <c r="A20" s="263" t="s">
        <v>180</v>
      </c>
      <c r="B20" s="281" t="s">
        <v>181</v>
      </c>
      <c r="C20" s="281"/>
      <c r="D20" s="281"/>
      <c r="E20" s="282" t="s">
        <v>182</v>
      </c>
      <c r="F20" s="282"/>
      <c r="G20" s="282"/>
      <c r="H20" s="282"/>
    </row>
    <row r="21" spans="1:8" ht="30" customHeight="1" x14ac:dyDescent="0.2">
      <c r="A21" s="263"/>
      <c r="B21" s="273" t="s">
        <v>275</v>
      </c>
      <c r="C21" s="273"/>
      <c r="D21" s="273"/>
      <c r="E21" s="273" t="s">
        <v>276</v>
      </c>
      <c r="F21" s="273"/>
      <c r="G21" s="273"/>
      <c r="H21" s="273"/>
    </row>
    <row r="22" spans="1:8" ht="30" customHeight="1" x14ac:dyDescent="0.2">
      <c r="A22" s="187" t="s">
        <v>183</v>
      </c>
      <c r="B22" s="272" t="s">
        <v>277</v>
      </c>
      <c r="C22" s="272"/>
      <c r="D22" s="272"/>
      <c r="E22" s="272" t="s">
        <v>277</v>
      </c>
      <c r="F22" s="272"/>
      <c r="G22" s="272"/>
      <c r="H22" s="272"/>
    </row>
    <row r="23" spans="1:8" ht="30" customHeight="1" x14ac:dyDescent="0.2">
      <c r="A23" s="187" t="s">
        <v>184</v>
      </c>
      <c r="B23" s="273" t="s">
        <v>278</v>
      </c>
      <c r="C23" s="273"/>
      <c r="D23" s="273"/>
      <c r="E23" s="273" t="s">
        <v>279</v>
      </c>
      <c r="F23" s="273"/>
      <c r="G23" s="273"/>
      <c r="H23" s="273"/>
    </row>
    <row r="24" spans="1:8" ht="30" customHeight="1" x14ac:dyDescent="0.2">
      <c r="A24" s="187" t="s">
        <v>185</v>
      </c>
      <c r="B24" s="274">
        <v>43831</v>
      </c>
      <c r="C24" s="275"/>
      <c r="D24" s="275"/>
      <c r="E24" s="148" t="s">
        <v>186</v>
      </c>
      <c r="F24" s="276">
        <v>1</v>
      </c>
      <c r="G24" s="276"/>
      <c r="H24" s="276"/>
    </row>
    <row r="25" spans="1:8" ht="30" customHeight="1" x14ac:dyDescent="0.2">
      <c r="A25" s="187" t="s">
        <v>187</v>
      </c>
      <c r="B25" s="274">
        <v>44196</v>
      </c>
      <c r="C25" s="275"/>
      <c r="D25" s="275"/>
      <c r="E25" s="148" t="s">
        <v>188</v>
      </c>
      <c r="F25" s="277">
        <v>1</v>
      </c>
      <c r="G25" s="277"/>
      <c r="H25" s="277"/>
    </row>
    <row r="26" spans="1:8" ht="39.950000000000003" customHeight="1" x14ac:dyDescent="0.2">
      <c r="A26" s="187" t="s">
        <v>189</v>
      </c>
      <c r="B26" s="287" t="s">
        <v>175</v>
      </c>
      <c r="C26" s="287"/>
      <c r="D26" s="287"/>
      <c r="E26" s="161" t="s">
        <v>190</v>
      </c>
      <c r="F26" s="278" t="s">
        <v>315</v>
      </c>
      <c r="G26" s="278"/>
      <c r="H26" s="278"/>
    </row>
    <row r="27" spans="1:8" ht="30" customHeight="1" x14ac:dyDescent="0.2">
      <c r="A27" s="279" t="s">
        <v>191</v>
      </c>
      <c r="B27" s="279"/>
      <c r="C27" s="279"/>
      <c r="D27" s="279"/>
      <c r="E27" s="279"/>
      <c r="F27" s="279"/>
      <c r="G27" s="279"/>
      <c r="H27" s="279"/>
    </row>
    <row r="28" spans="1:8" ht="36" customHeight="1" x14ac:dyDescent="0.2">
      <c r="A28" s="188" t="s">
        <v>192</v>
      </c>
      <c r="B28" s="188" t="s">
        <v>193</v>
      </c>
      <c r="C28" s="188" t="s">
        <v>194</v>
      </c>
      <c r="D28" s="188" t="s">
        <v>195</v>
      </c>
      <c r="E28" s="188" t="s">
        <v>196</v>
      </c>
      <c r="F28" s="162" t="s">
        <v>197</v>
      </c>
      <c r="G28" s="162" t="s">
        <v>198</v>
      </c>
      <c r="H28" s="188" t="s">
        <v>199</v>
      </c>
    </row>
    <row r="29" spans="1:8" ht="20.100000000000001" customHeight="1" x14ac:dyDescent="0.2">
      <c r="A29" s="190" t="s">
        <v>200</v>
      </c>
      <c r="B29" s="194">
        <v>0</v>
      </c>
      <c r="C29" s="195">
        <f>+B29</f>
        <v>0</v>
      </c>
      <c r="D29" s="224">
        <v>0</v>
      </c>
      <c r="E29" s="195">
        <f>+D29</f>
        <v>0</v>
      </c>
      <c r="F29" s="180">
        <f>IFERROR(+B29/D29,0)</f>
        <v>0</v>
      </c>
      <c r="G29" s="181">
        <f>IFERROR(+C29/$E$40,)</f>
        <v>0</v>
      </c>
      <c r="H29" s="182">
        <f>+G29/$F$25</f>
        <v>0</v>
      </c>
    </row>
    <row r="30" spans="1:8" ht="20.100000000000001" customHeight="1" x14ac:dyDescent="0.2">
      <c r="A30" s="190" t="s">
        <v>201</v>
      </c>
      <c r="B30" s="194">
        <v>0</v>
      </c>
      <c r="C30" s="195">
        <f>+B30+C29</f>
        <v>0</v>
      </c>
      <c r="D30" s="224">
        <v>0</v>
      </c>
      <c r="E30" s="195">
        <f t="shared" ref="E30:E40" si="0">+D30+E29</f>
        <v>0</v>
      </c>
      <c r="F30" s="180">
        <f t="shared" ref="F30:F40" si="1">IFERROR(+B30/D30,0)</f>
        <v>0</v>
      </c>
      <c r="G30" s="181">
        <f t="shared" ref="G30:G40" si="2">IFERROR(+C30/$E$40,)</f>
        <v>0</v>
      </c>
      <c r="H30" s="182">
        <f t="shared" ref="H30:H40" si="3">+G30/$F$25</f>
        <v>0</v>
      </c>
    </row>
    <row r="31" spans="1:8" ht="20.100000000000001" customHeight="1" x14ac:dyDescent="0.2">
      <c r="A31" s="190" t="s">
        <v>202</v>
      </c>
      <c r="B31" s="194">
        <v>0</v>
      </c>
      <c r="C31" s="195">
        <f>+B31+C30</f>
        <v>0</v>
      </c>
      <c r="D31" s="224">
        <v>0</v>
      </c>
      <c r="E31" s="195">
        <f t="shared" si="0"/>
        <v>0</v>
      </c>
      <c r="F31" s="180">
        <f t="shared" si="1"/>
        <v>0</v>
      </c>
      <c r="G31" s="181">
        <f t="shared" si="2"/>
        <v>0</v>
      </c>
      <c r="H31" s="182">
        <f t="shared" si="3"/>
        <v>0</v>
      </c>
    </row>
    <row r="32" spans="1:8" ht="20.100000000000001" customHeight="1" x14ac:dyDescent="0.2">
      <c r="A32" s="191" t="s">
        <v>203</v>
      </c>
      <c r="B32" s="194">
        <v>0</v>
      </c>
      <c r="C32" s="195">
        <f>+B32+C31</f>
        <v>0</v>
      </c>
      <c r="D32" s="224">
        <v>0</v>
      </c>
      <c r="E32" s="195">
        <f t="shared" si="0"/>
        <v>0</v>
      </c>
      <c r="F32" s="180">
        <f t="shared" si="1"/>
        <v>0</v>
      </c>
      <c r="G32" s="181">
        <f t="shared" si="2"/>
        <v>0</v>
      </c>
      <c r="H32" s="182">
        <f t="shared" si="3"/>
        <v>0</v>
      </c>
    </row>
    <row r="33" spans="1:8" ht="20.100000000000001" customHeight="1" x14ac:dyDescent="0.2">
      <c r="A33" s="191" t="s">
        <v>204</v>
      </c>
      <c r="B33" s="224">
        <f>+ACT_2!H14</f>
        <v>0.16666666666666666</v>
      </c>
      <c r="C33" s="195">
        <f t="shared" ref="C33:C35" si="4">+B33+C32</f>
        <v>0.16666666666666666</v>
      </c>
      <c r="D33" s="224">
        <f>+ACT_2!F14</f>
        <v>0.16666666666666666</v>
      </c>
      <c r="E33" s="195">
        <f t="shared" si="0"/>
        <v>0.16666666666666666</v>
      </c>
      <c r="F33" s="180">
        <f t="shared" si="1"/>
        <v>1</v>
      </c>
      <c r="G33" s="181">
        <f t="shared" si="2"/>
        <v>0.16666666666666669</v>
      </c>
      <c r="H33" s="182">
        <f t="shared" si="3"/>
        <v>0.16666666666666669</v>
      </c>
    </row>
    <row r="34" spans="1:8" ht="20.100000000000001" customHeight="1" x14ac:dyDescent="0.2">
      <c r="A34" s="191" t="s">
        <v>340</v>
      </c>
      <c r="B34" s="194">
        <v>0</v>
      </c>
      <c r="C34" s="195">
        <f t="shared" si="4"/>
        <v>0.16666666666666666</v>
      </c>
      <c r="D34" s="224">
        <f>+ACT_2!F17+ACT_2!F19</f>
        <v>0.25</v>
      </c>
      <c r="E34" s="195">
        <f t="shared" si="0"/>
        <v>0.41666666666666663</v>
      </c>
      <c r="F34" s="180">
        <f t="shared" si="1"/>
        <v>0</v>
      </c>
      <c r="G34" s="181">
        <f t="shared" si="2"/>
        <v>0.16666666666666669</v>
      </c>
      <c r="H34" s="182">
        <f t="shared" si="3"/>
        <v>0.16666666666666669</v>
      </c>
    </row>
    <row r="35" spans="1:8" ht="20.100000000000001" customHeight="1" x14ac:dyDescent="0.2">
      <c r="A35" s="191" t="s">
        <v>341</v>
      </c>
      <c r="B35" s="194">
        <v>0</v>
      </c>
      <c r="C35" s="195">
        <f t="shared" si="4"/>
        <v>0.16666666666666666</v>
      </c>
      <c r="D35" s="224">
        <v>0</v>
      </c>
      <c r="E35" s="195">
        <f t="shared" si="0"/>
        <v>0.41666666666666663</v>
      </c>
      <c r="F35" s="180">
        <f t="shared" si="1"/>
        <v>0</v>
      </c>
      <c r="G35" s="181">
        <f t="shared" si="2"/>
        <v>0.16666666666666669</v>
      </c>
      <c r="H35" s="182">
        <f t="shared" si="3"/>
        <v>0.16666666666666669</v>
      </c>
    </row>
    <row r="36" spans="1:8" ht="20.100000000000001" customHeight="1" x14ac:dyDescent="0.2">
      <c r="A36" s="191" t="s">
        <v>342</v>
      </c>
      <c r="B36" s="194">
        <v>0</v>
      </c>
      <c r="C36" s="195">
        <f t="shared" ref="C36:C38" si="5">+B36+C35</f>
        <v>0.16666666666666666</v>
      </c>
      <c r="D36" s="224">
        <v>0</v>
      </c>
      <c r="E36" s="195">
        <f t="shared" si="0"/>
        <v>0.41666666666666663</v>
      </c>
      <c r="F36" s="180">
        <f t="shared" si="1"/>
        <v>0</v>
      </c>
      <c r="G36" s="181">
        <f t="shared" si="2"/>
        <v>0.16666666666666669</v>
      </c>
      <c r="H36" s="182">
        <f t="shared" si="3"/>
        <v>0.16666666666666669</v>
      </c>
    </row>
    <row r="37" spans="1:8" ht="20.100000000000001" customHeight="1" x14ac:dyDescent="0.2">
      <c r="A37" s="191" t="s">
        <v>343</v>
      </c>
      <c r="B37" s="194">
        <v>0</v>
      </c>
      <c r="C37" s="195">
        <f t="shared" si="5"/>
        <v>0.16666666666666666</v>
      </c>
      <c r="D37" s="224">
        <f>+ACT_2!F15</f>
        <v>0.16666666666666666</v>
      </c>
      <c r="E37" s="195">
        <f t="shared" si="0"/>
        <v>0.58333333333333326</v>
      </c>
      <c r="F37" s="180">
        <f t="shared" si="1"/>
        <v>0</v>
      </c>
      <c r="G37" s="181">
        <f t="shared" si="2"/>
        <v>0.16666666666666669</v>
      </c>
      <c r="H37" s="182">
        <f t="shared" si="3"/>
        <v>0.16666666666666669</v>
      </c>
    </row>
    <row r="38" spans="1:8" ht="20.100000000000001" customHeight="1" x14ac:dyDescent="0.2">
      <c r="A38" s="191" t="s">
        <v>344</v>
      </c>
      <c r="B38" s="194">
        <v>0</v>
      </c>
      <c r="C38" s="195">
        <f t="shared" si="5"/>
        <v>0.16666666666666666</v>
      </c>
      <c r="D38" s="224">
        <v>0</v>
      </c>
      <c r="E38" s="195">
        <f t="shared" si="0"/>
        <v>0.58333333333333326</v>
      </c>
      <c r="F38" s="180">
        <f t="shared" si="1"/>
        <v>0</v>
      </c>
      <c r="G38" s="181">
        <f t="shared" si="2"/>
        <v>0.16666666666666669</v>
      </c>
      <c r="H38" s="182">
        <f t="shared" si="3"/>
        <v>0.16666666666666669</v>
      </c>
    </row>
    <row r="39" spans="1:8" ht="20.100000000000001" customHeight="1" x14ac:dyDescent="0.2">
      <c r="A39" s="191" t="s">
        <v>345</v>
      </c>
      <c r="B39" s="194">
        <v>0</v>
      </c>
      <c r="C39" s="195">
        <f t="shared" ref="C39:C40" si="6">+B39+C38</f>
        <v>0.16666666666666666</v>
      </c>
      <c r="D39" s="224">
        <v>0</v>
      </c>
      <c r="E39" s="195">
        <f t="shared" si="0"/>
        <v>0.58333333333333326</v>
      </c>
      <c r="F39" s="180">
        <f t="shared" si="1"/>
        <v>0</v>
      </c>
      <c r="G39" s="181">
        <f t="shared" si="2"/>
        <v>0.16666666666666669</v>
      </c>
      <c r="H39" s="182">
        <f t="shared" si="3"/>
        <v>0.16666666666666669</v>
      </c>
    </row>
    <row r="40" spans="1:8" ht="20.100000000000001" customHeight="1" x14ac:dyDescent="0.2">
      <c r="A40" s="191" t="s">
        <v>346</v>
      </c>
      <c r="B40" s="194">
        <v>0</v>
      </c>
      <c r="C40" s="195">
        <f t="shared" si="6"/>
        <v>0.16666666666666666</v>
      </c>
      <c r="D40" s="224">
        <f>+ACT_2!F16+ACT_2!F20+ACT_2!F18</f>
        <v>0.41666666666666663</v>
      </c>
      <c r="E40" s="195">
        <f t="shared" si="0"/>
        <v>0.99999999999999989</v>
      </c>
      <c r="F40" s="180">
        <f t="shared" si="1"/>
        <v>0</v>
      </c>
      <c r="G40" s="181">
        <f t="shared" si="2"/>
        <v>0.16666666666666669</v>
      </c>
      <c r="H40" s="182">
        <f t="shared" si="3"/>
        <v>0.16666666666666669</v>
      </c>
    </row>
    <row r="41" spans="1:8" ht="39.950000000000003" customHeight="1" x14ac:dyDescent="0.2">
      <c r="A41" s="186" t="s">
        <v>205</v>
      </c>
      <c r="B41" s="271" t="s">
        <v>568</v>
      </c>
      <c r="C41" s="271"/>
      <c r="D41" s="271"/>
      <c r="E41" s="271"/>
      <c r="F41" s="271"/>
      <c r="G41" s="271"/>
      <c r="H41" s="271"/>
    </row>
    <row r="42" spans="1:8" ht="30" customHeight="1" x14ac:dyDescent="0.2">
      <c r="A42" s="266" t="s">
        <v>206</v>
      </c>
      <c r="B42" s="266"/>
      <c r="C42" s="266"/>
      <c r="D42" s="266"/>
      <c r="E42" s="266"/>
      <c r="F42" s="266"/>
      <c r="G42" s="266"/>
      <c r="H42" s="266"/>
    </row>
    <row r="43" spans="1:8" ht="45" customHeight="1" x14ac:dyDescent="0.2">
      <c r="A43" s="267"/>
      <c r="B43" s="267"/>
      <c r="C43" s="267"/>
      <c r="D43" s="267"/>
      <c r="E43" s="267"/>
      <c r="F43" s="267"/>
      <c r="G43" s="267"/>
      <c r="H43" s="267"/>
    </row>
    <row r="44" spans="1:8" ht="45" customHeight="1" x14ac:dyDescent="0.2">
      <c r="A44" s="267"/>
      <c r="B44" s="267"/>
      <c r="C44" s="267"/>
      <c r="D44" s="267"/>
      <c r="E44" s="267"/>
      <c r="F44" s="267"/>
      <c r="G44" s="267"/>
      <c r="H44" s="267"/>
    </row>
    <row r="45" spans="1:8" ht="45" customHeight="1" x14ac:dyDescent="0.2">
      <c r="A45" s="267"/>
      <c r="B45" s="267"/>
      <c r="C45" s="267"/>
      <c r="D45" s="267"/>
      <c r="E45" s="267"/>
      <c r="F45" s="267"/>
      <c r="G45" s="267"/>
      <c r="H45" s="267"/>
    </row>
    <row r="46" spans="1:8" ht="45" customHeight="1" x14ac:dyDescent="0.2">
      <c r="A46" s="267"/>
      <c r="B46" s="267"/>
      <c r="C46" s="267"/>
      <c r="D46" s="267"/>
      <c r="E46" s="267"/>
      <c r="F46" s="267"/>
      <c r="G46" s="267"/>
      <c r="H46" s="267"/>
    </row>
    <row r="47" spans="1:8" ht="45" customHeight="1" x14ac:dyDescent="0.2">
      <c r="A47" s="267"/>
      <c r="B47" s="267"/>
      <c r="C47" s="267"/>
      <c r="D47" s="267"/>
      <c r="E47" s="267"/>
      <c r="F47" s="267"/>
      <c r="G47" s="267"/>
      <c r="H47" s="267"/>
    </row>
    <row r="48" spans="1:8" ht="30" customHeight="1" x14ac:dyDescent="0.2">
      <c r="A48" s="187" t="s">
        <v>207</v>
      </c>
      <c r="B48" s="324" t="s">
        <v>569</v>
      </c>
      <c r="C48" s="324"/>
      <c r="D48" s="324"/>
      <c r="E48" s="324"/>
      <c r="F48" s="324"/>
      <c r="G48" s="324"/>
      <c r="H48" s="324"/>
    </row>
    <row r="49" spans="1:8" ht="30" customHeight="1" x14ac:dyDescent="0.2">
      <c r="A49" s="187" t="s">
        <v>208</v>
      </c>
      <c r="B49" s="324"/>
      <c r="C49" s="324"/>
      <c r="D49" s="324"/>
      <c r="E49" s="324"/>
      <c r="F49" s="324"/>
      <c r="G49" s="324"/>
      <c r="H49" s="324"/>
    </row>
    <row r="50" spans="1:8" ht="30" customHeight="1" x14ac:dyDescent="0.2">
      <c r="A50" s="186" t="s">
        <v>209</v>
      </c>
      <c r="B50" s="268" t="s">
        <v>318</v>
      </c>
      <c r="C50" s="324"/>
      <c r="D50" s="324"/>
      <c r="E50" s="324"/>
      <c r="F50" s="324"/>
      <c r="G50" s="324"/>
      <c r="H50" s="324"/>
    </row>
    <row r="51" spans="1:8" ht="30" customHeight="1" x14ac:dyDescent="0.2">
      <c r="A51" s="266" t="s">
        <v>210</v>
      </c>
      <c r="B51" s="266"/>
      <c r="C51" s="266"/>
      <c r="D51" s="266"/>
      <c r="E51" s="266"/>
      <c r="F51" s="266"/>
      <c r="G51" s="266"/>
      <c r="H51" s="266"/>
    </row>
    <row r="52" spans="1:8" ht="30" customHeight="1" x14ac:dyDescent="0.2">
      <c r="A52" s="261" t="s">
        <v>211</v>
      </c>
      <c r="B52" s="188" t="s">
        <v>212</v>
      </c>
      <c r="C52" s="269" t="s">
        <v>213</v>
      </c>
      <c r="D52" s="269"/>
      <c r="E52" s="269"/>
      <c r="F52" s="269" t="s">
        <v>214</v>
      </c>
      <c r="G52" s="269"/>
      <c r="H52" s="269"/>
    </row>
    <row r="53" spans="1:8" ht="30" customHeight="1" x14ac:dyDescent="0.2">
      <c r="A53" s="261"/>
      <c r="B53" s="106"/>
      <c r="C53" s="325"/>
      <c r="D53" s="325"/>
      <c r="E53" s="325"/>
      <c r="F53" s="326"/>
      <c r="G53" s="326"/>
      <c r="H53" s="326"/>
    </row>
    <row r="54" spans="1:8" ht="30" customHeight="1" x14ac:dyDescent="0.2">
      <c r="A54" s="186" t="s">
        <v>215</v>
      </c>
      <c r="B54" s="260" t="s">
        <v>565</v>
      </c>
      <c r="C54" s="264"/>
      <c r="D54" s="265" t="s">
        <v>216</v>
      </c>
      <c r="E54" s="265"/>
      <c r="F54" s="327" t="str">
        <f>+B54</f>
        <v>Viviana Espejo -  Jhoan Matallana</v>
      </c>
      <c r="G54" s="327"/>
      <c r="H54" s="327"/>
    </row>
    <row r="55" spans="1:8" ht="30" customHeight="1" x14ac:dyDescent="0.2">
      <c r="A55" s="186" t="s">
        <v>217</v>
      </c>
      <c r="B55" s="260" t="s">
        <v>553</v>
      </c>
      <c r="C55" s="260"/>
      <c r="D55" s="261" t="s">
        <v>218</v>
      </c>
      <c r="E55" s="261"/>
      <c r="F55" s="327" t="s">
        <v>555</v>
      </c>
      <c r="G55" s="327"/>
      <c r="H55" s="327"/>
    </row>
    <row r="56" spans="1:8" ht="30" customHeight="1" x14ac:dyDescent="0.2">
      <c r="A56" s="186" t="s">
        <v>219</v>
      </c>
      <c r="B56" s="260"/>
      <c r="C56" s="260"/>
      <c r="D56" s="263" t="s">
        <v>220</v>
      </c>
      <c r="E56" s="263"/>
      <c r="F56" s="260"/>
      <c r="G56" s="260"/>
      <c r="H56" s="260"/>
    </row>
    <row r="57" spans="1:8" ht="30" customHeight="1" x14ac:dyDescent="0.2">
      <c r="A57" s="186" t="s">
        <v>221</v>
      </c>
      <c r="B57" s="260"/>
      <c r="C57" s="260"/>
      <c r="D57" s="263"/>
      <c r="E57" s="263"/>
      <c r="F57" s="260"/>
      <c r="G57" s="260"/>
      <c r="H57" s="260"/>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5:H5"/>
    <mergeCell ref="A6:H6"/>
    <mergeCell ref="A7:H7"/>
    <mergeCell ref="C8:D8"/>
    <mergeCell ref="E8:H8"/>
    <mergeCell ref="B1:H1"/>
    <mergeCell ref="B2:H2"/>
    <mergeCell ref="B3:H3"/>
    <mergeCell ref="A1:A4"/>
    <mergeCell ref="B4:E4"/>
    <mergeCell ref="F4:H4"/>
  </mergeCells>
  <dataValidations disablePrompts="1" count="1">
    <dataValidation type="list" allowBlank="1" showInputMessage="1" showErrorMessage="1" sqref="B26:D26 B12:H12 B11:E11 B9 H9 G14:H15">
      <formula1>#REF!</formula1>
    </dataValidation>
  </dataValidations>
  <pageMargins left="0.70866141732283472" right="0.70866141732283472" top="0.74803149606299213" bottom="0.74803149606299213" header="0.31496062992125984" footer="0.31496062992125984"/>
  <pageSetup paperSize="9" scale="51" orientation="portrait" r:id="rId1"/>
  <rowBreaks count="1" manualBreakCount="1">
    <brk id="4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5"/>
  <sheetViews>
    <sheetView topLeftCell="A7" zoomScaleNormal="100" workbookViewId="0">
      <selection activeCell="C9" sqref="C9:E9"/>
    </sheetView>
  </sheetViews>
  <sheetFormatPr baseColWidth="10" defaultColWidth="0" defaultRowHeight="30" customHeight="1" x14ac:dyDescent="0.25"/>
  <cols>
    <col min="1" max="1" width="5.7109375" style="85" customWidth="1"/>
    <col min="2" max="2" width="40.7109375" customWidth="1"/>
    <col min="3" max="3" width="15.7109375" customWidth="1"/>
    <col min="4" max="4" width="5.7109375" customWidth="1"/>
    <col min="5" max="5" width="40.7109375" customWidth="1"/>
    <col min="6" max="9" width="15.7109375" customWidth="1"/>
    <col min="10" max="10" width="80.7109375" customWidth="1"/>
    <col min="11" max="11" width="4.42578125" hidden="1" customWidth="1"/>
    <col min="12" max="13" width="16.42578125" hidden="1" customWidth="1"/>
    <col min="14" max="106" width="0" hidden="1" customWidth="1"/>
    <col min="107" max="107" width="11.42578125" hidden="1" customWidth="1"/>
    <col min="108" max="196" width="0" hidden="1" customWidth="1"/>
    <col min="197" max="197" width="1.42578125" hidden="1" customWidth="1"/>
  </cols>
  <sheetData>
    <row r="1" spans="1:10" s="135" customFormat="1" ht="30" customHeight="1" x14ac:dyDescent="0.25">
      <c r="A1" s="311"/>
      <c r="B1" s="311"/>
      <c r="C1" s="309" t="s">
        <v>297</v>
      </c>
      <c r="D1" s="309"/>
      <c r="E1" s="309"/>
      <c r="F1" s="309"/>
      <c r="G1" s="309"/>
      <c r="H1" s="309"/>
      <c r="I1" s="309"/>
      <c r="J1" s="309"/>
    </row>
    <row r="2" spans="1:10" s="135" customFormat="1" ht="30" customHeight="1" x14ac:dyDescent="0.25">
      <c r="A2" s="311"/>
      <c r="B2" s="311"/>
      <c r="C2" s="309" t="s">
        <v>8</v>
      </c>
      <c r="D2" s="309"/>
      <c r="E2" s="309"/>
      <c r="F2" s="309"/>
      <c r="G2" s="309"/>
      <c r="H2" s="309"/>
      <c r="I2" s="309"/>
      <c r="J2" s="309"/>
    </row>
    <row r="3" spans="1:10" s="135" customFormat="1" ht="30" customHeight="1" x14ac:dyDescent="0.25">
      <c r="A3" s="311"/>
      <c r="B3" s="311"/>
      <c r="C3" s="309" t="s">
        <v>263</v>
      </c>
      <c r="D3" s="309"/>
      <c r="E3" s="309"/>
      <c r="F3" s="309"/>
      <c r="G3" s="309"/>
      <c r="H3" s="309"/>
      <c r="I3" s="309"/>
      <c r="J3" s="309"/>
    </row>
    <row r="4" spans="1:10" s="135" customFormat="1" ht="30" customHeight="1" x14ac:dyDescent="0.25">
      <c r="A4" s="311"/>
      <c r="B4" s="311"/>
      <c r="C4" s="309" t="s">
        <v>296</v>
      </c>
      <c r="D4" s="309"/>
      <c r="E4" s="309"/>
      <c r="F4" s="309"/>
      <c r="G4" s="310" t="s">
        <v>295</v>
      </c>
      <c r="H4" s="310"/>
      <c r="I4" s="310"/>
      <c r="J4" s="310"/>
    </row>
    <row r="5" spans="1:10" s="135" customFormat="1" ht="30" customHeight="1" x14ac:dyDescent="0.25">
      <c r="A5" s="132"/>
      <c r="B5" s="133"/>
      <c r="C5" s="133"/>
      <c r="D5" s="133"/>
      <c r="E5" s="133"/>
      <c r="F5" s="133"/>
      <c r="G5" s="133"/>
      <c r="H5" s="133"/>
      <c r="I5" s="134"/>
    </row>
    <row r="6" spans="1:10" s="135" customFormat="1" ht="30" customHeight="1" x14ac:dyDescent="0.25">
      <c r="A6" s="136"/>
      <c r="B6" s="137" t="s">
        <v>268</v>
      </c>
      <c r="C6" s="337" t="str">
        <f>+ACT_1!C6</f>
        <v>POA GESTIÓN SIN INVERSIÓN DIRECCIÓN GESTIÓN ADMINISTRATIVA Y FINANCIERA</v>
      </c>
      <c r="D6" s="337"/>
      <c r="E6" s="337"/>
      <c r="I6" s="134"/>
    </row>
    <row r="7" spans="1:10" s="135" customFormat="1" ht="30" customHeight="1" x14ac:dyDescent="0.25">
      <c r="A7" s="136"/>
      <c r="B7" s="138" t="s">
        <v>16</v>
      </c>
      <c r="C7" s="337" t="s">
        <v>223</v>
      </c>
      <c r="D7" s="337"/>
      <c r="E7" s="337"/>
      <c r="I7" s="134"/>
    </row>
    <row r="8" spans="1:10" s="135" customFormat="1" ht="30" customHeight="1" x14ac:dyDescent="0.25">
      <c r="A8" s="136"/>
      <c r="B8" s="138" t="s">
        <v>226</v>
      </c>
      <c r="C8" s="316" t="s">
        <v>254</v>
      </c>
      <c r="D8" s="316"/>
      <c r="E8" s="316"/>
      <c r="I8" s="134"/>
    </row>
    <row r="9" spans="1:10" s="135" customFormat="1" ht="30" customHeight="1" x14ac:dyDescent="0.25">
      <c r="A9" s="136"/>
      <c r="B9" s="138" t="s">
        <v>227</v>
      </c>
      <c r="C9" s="316" t="s">
        <v>570</v>
      </c>
      <c r="D9" s="316"/>
      <c r="E9" s="316"/>
      <c r="I9" s="134"/>
    </row>
    <row r="10" spans="1:10" s="135" customFormat="1" ht="30" customHeight="1" x14ac:dyDescent="0.25">
      <c r="A10" s="136"/>
      <c r="B10" s="138" t="s">
        <v>255</v>
      </c>
      <c r="C10" s="338" t="str">
        <f>+'2_PAAC'!E8</f>
        <v>Realizar el 100% de las actividades programadas en el Plan Anticorrupción y de Atención al Ciudadano de la vigencia por la Dirección Administrativa</v>
      </c>
      <c r="D10" s="338"/>
      <c r="E10" s="338"/>
      <c r="I10" s="134"/>
    </row>
    <row r="11" spans="1:10" s="135" customFormat="1" ht="30" customHeight="1" x14ac:dyDescent="0.25">
      <c r="A11" s="136"/>
    </row>
    <row r="12" spans="1:10" ht="30" customHeight="1" x14ac:dyDescent="0.25">
      <c r="A12" s="339" t="s">
        <v>321</v>
      </c>
      <c r="B12" s="340"/>
      <c r="C12" s="340"/>
      <c r="D12" s="340"/>
      <c r="E12" s="340"/>
      <c r="F12" s="340"/>
      <c r="G12" s="341"/>
      <c r="H12" s="335" t="s">
        <v>228</v>
      </c>
      <c r="I12" s="336"/>
      <c r="J12" s="336"/>
    </row>
    <row r="13" spans="1:10" s="83" customFormat="1" ht="30" customHeight="1" x14ac:dyDescent="0.25">
      <c r="A13" s="101" t="s">
        <v>229</v>
      </c>
      <c r="B13" s="101" t="s">
        <v>230</v>
      </c>
      <c r="C13" s="101" t="s">
        <v>256</v>
      </c>
      <c r="D13" s="101" t="s">
        <v>231</v>
      </c>
      <c r="E13" s="101" t="s">
        <v>232</v>
      </c>
      <c r="F13" s="101" t="s">
        <v>257</v>
      </c>
      <c r="G13" s="101" t="s">
        <v>258</v>
      </c>
      <c r="H13" s="89" t="s">
        <v>259</v>
      </c>
      <c r="I13" s="89" t="s">
        <v>260</v>
      </c>
      <c r="J13" s="89" t="s">
        <v>261</v>
      </c>
    </row>
    <row r="14" spans="1:10" s="109" customFormat="1" ht="60" customHeight="1" x14ac:dyDescent="0.25">
      <c r="A14" s="330">
        <v>1</v>
      </c>
      <c r="B14" s="330" t="s">
        <v>280</v>
      </c>
      <c r="C14" s="328">
        <v>0.5</v>
      </c>
      <c r="D14" s="107">
        <v>1</v>
      </c>
      <c r="E14" s="108" t="s">
        <v>282</v>
      </c>
      <c r="F14" s="223">
        <f>$C$14/3</f>
        <v>0.16666666666666666</v>
      </c>
      <c r="G14" s="141">
        <v>43952</v>
      </c>
      <c r="H14" s="223">
        <f>$C$14/3</f>
        <v>0.16666666666666666</v>
      </c>
      <c r="I14" s="141">
        <v>43951</v>
      </c>
      <c r="J14" s="122" t="s">
        <v>567</v>
      </c>
    </row>
    <row r="15" spans="1:10" s="109" customFormat="1" ht="60" customHeight="1" x14ac:dyDescent="0.25">
      <c r="A15" s="330"/>
      <c r="B15" s="330"/>
      <c r="C15" s="334"/>
      <c r="D15" s="107">
        <v>2</v>
      </c>
      <c r="E15" s="108" t="s">
        <v>347</v>
      </c>
      <c r="F15" s="223">
        <f t="shared" ref="F15:F16" si="0">$C$14/3</f>
        <v>0.16666666666666666</v>
      </c>
      <c r="G15" s="141">
        <v>44075</v>
      </c>
      <c r="H15" s="124"/>
      <c r="I15" s="141"/>
      <c r="J15" s="122"/>
    </row>
    <row r="16" spans="1:10" s="109" customFormat="1" ht="60" customHeight="1" x14ac:dyDescent="0.25">
      <c r="A16" s="330"/>
      <c r="B16" s="330"/>
      <c r="C16" s="329"/>
      <c r="D16" s="107">
        <v>3</v>
      </c>
      <c r="E16" s="108" t="s">
        <v>348</v>
      </c>
      <c r="F16" s="223">
        <f t="shared" si="0"/>
        <v>0.16666666666666666</v>
      </c>
      <c r="G16" s="141">
        <v>44166</v>
      </c>
      <c r="H16" s="124"/>
      <c r="I16" s="141"/>
      <c r="J16" s="122"/>
    </row>
    <row r="17" spans="1:10" s="84" customFormat="1" ht="30" customHeight="1" x14ac:dyDescent="0.25">
      <c r="A17" s="330">
        <v>2</v>
      </c>
      <c r="B17" s="330" t="s">
        <v>301</v>
      </c>
      <c r="C17" s="328">
        <v>0.25</v>
      </c>
      <c r="D17" s="107">
        <v>1</v>
      </c>
      <c r="E17" s="108" t="s">
        <v>349</v>
      </c>
      <c r="F17" s="223">
        <f>$C$17/2</f>
        <v>0.125</v>
      </c>
      <c r="G17" s="141">
        <v>43983</v>
      </c>
      <c r="H17" s="193"/>
      <c r="I17" s="193"/>
      <c r="J17" s="193"/>
    </row>
    <row r="18" spans="1:10" ht="30" customHeight="1" x14ac:dyDescent="0.25">
      <c r="A18" s="330"/>
      <c r="B18" s="331"/>
      <c r="C18" s="329"/>
      <c r="D18" s="107">
        <v>2</v>
      </c>
      <c r="E18" s="108" t="s">
        <v>349</v>
      </c>
      <c r="F18" s="223">
        <f>$C$17/2</f>
        <v>0.125</v>
      </c>
      <c r="G18" s="141">
        <v>44166</v>
      </c>
      <c r="H18" s="193"/>
      <c r="I18" s="193"/>
      <c r="J18" s="193"/>
    </row>
    <row r="19" spans="1:10" ht="30" customHeight="1" x14ac:dyDescent="0.25">
      <c r="A19" s="330">
        <v>3</v>
      </c>
      <c r="B19" s="332" t="s">
        <v>302</v>
      </c>
      <c r="C19" s="328">
        <v>0.25</v>
      </c>
      <c r="D19" s="107">
        <v>1</v>
      </c>
      <c r="E19" s="108" t="s">
        <v>292</v>
      </c>
      <c r="F19" s="223">
        <f>$C$19/2</f>
        <v>0.125</v>
      </c>
      <c r="G19" s="141">
        <v>43983</v>
      </c>
      <c r="H19" s="193"/>
      <c r="I19" s="193"/>
      <c r="J19" s="193"/>
    </row>
    <row r="20" spans="1:10" ht="30" customHeight="1" x14ac:dyDescent="0.25">
      <c r="A20" s="330"/>
      <c r="B20" s="333"/>
      <c r="C20" s="329"/>
      <c r="D20" s="107">
        <v>2</v>
      </c>
      <c r="E20" s="108" t="s">
        <v>292</v>
      </c>
      <c r="F20" s="223">
        <f>$C$19/2</f>
        <v>0.125</v>
      </c>
      <c r="G20" s="141">
        <v>44166</v>
      </c>
      <c r="H20" s="193"/>
      <c r="I20" s="193"/>
      <c r="J20" s="193"/>
    </row>
    <row r="21" spans="1:10" ht="30" customHeight="1" x14ac:dyDescent="0.25">
      <c r="A21" s="305" t="s">
        <v>262</v>
      </c>
      <c r="B21" s="306"/>
      <c r="C21" s="102">
        <v>0</v>
      </c>
      <c r="D21" s="139">
        <v>7</v>
      </c>
      <c r="E21" s="140"/>
      <c r="F21" s="102">
        <v>0</v>
      </c>
      <c r="G21" s="90"/>
      <c r="H21" s="103">
        <f>+SUM(H14:H20)</f>
        <v>0.16666666666666666</v>
      </c>
      <c r="I21" s="104"/>
      <c r="J21" s="104"/>
    </row>
    <row r="22" spans="1:10" ht="30" customHeight="1" x14ac:dyDescent="0.25">
      <c r="G22" s="105"/>
    </row>
    <row r="23" spans="1:10" ht="30" customHeight="1" x14ac:dyDescent="0.25">
      <c r="G23" s="105"/>
    </row>
    <row r="24" spans="1:10" ht="30" customHeight="1" x14ac:dyDescent="0.25">
      <c r="G24" s="105"/>
    </row>
    <row r="25" spans="1:10" ht="30" customHeight="1" x14ac:dyDescent="0.25">
      <c r="G25" s="105"/>
    </row>
  </sheetData>
  <mergeCells count="23">
    <mergeCell ref="A21:B21"/>
    <mergeCell ref="H12:J12"/>
    <mergeCell ref="A1:B4"/>
    <mergeCell ref="C1:J1"/>
    <mergeCell ref="C2:J2"/>
    <mergeCell ref="C3:J3"/>
    <mergeCell ref="C4:F4"/>
    <mergeCell ref="G4:J4"/>
    <mergeCell ref="C6:E6"/>
    <mergeCell ref="C7:E7"/>
    <mergeCell ref="C8:E8"/>
    <mergeCell ref="C9:E9"/>
    <mergeCell ref="C10:E10"/>
    <mergeCell ref="A12:G12"/>
    <mergeCell ref="C17:C18"/>
    <mergeCell ref="C19:C20"/>
    <mergeCell ref="A14:A16"/>
    <mergeCell ref="A17:A18"/>
    <mergeCell ref="B17:B18"/>
    <mergeCell ref="A19:A20"/>
    <mergeCell ref="B19:B20"/>
    <mergeCell ref="B14:B16"/>
    <mergeCell ref="C14:C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31" zoomScale="85" zoomScaleNormal="85" zoomScaleSheetLayoutView="85" workbookViewId="0">
      <selection activeCell="H29" sqref="H29"/>
    </sheetView>
  </sheetViews>
  <sheetFormatPr baseColWidth="10" defaultColWidth="0" defaultRowHeight="30" customHeight="1" x14ac:dyDescent="0.2"/>
  <cols>
    <col min="1" max="1" width="25.7109375" style="174" customWidth="1"/>
    <col min="2" max="5" width="20.7109375" style="144" customWidth="1"/>
    <col min="6" max="6" width="20.7109375" style="175" customWidth="1"/>
    <col min="7" max="8" width="20.7109375" style="144" customWidth="1"/>
    <col min="9" max="9" width="11.42578125" style="31" customWidth="1"/>
    <col min="10" max="10" width="11.42578125" style="143" customWidth="1"/>
    <col min="11" max="256" width="11.42578125" style="144" customWidth="1"/>
    <col min="257" max="16384" width="0" style="144" hidden="1"/>
  </cols>
  <sheetData>
    <row r="1" spans="1:12" s="179" customFormat="1" ht="30" customHeight="1" x14ac:dyDescent="0.25">
      <c r="A1" s="321"/>
      <c r="B1" s="294" t="s">
        <v>298</v>
      </c>
      <c r="C1" s="294"/>
      <c r="D1" s="294"/>
      <c r="E1" s="294"/>
      <c r="F1" s="294"/>
      <c r="G1" s="294"/>
      <c r="H1" s="294"/>
      <c r="I1" s="142"/>
      <c r="J1" s="142"/>
      <c r="K1" s="178"/>
      <c r="L1" s="178"/>
    </row>
    <row r="2" spans="1:12" s="179" customFormat="1" ht="30" customHeight="1" x14ac:dyDescent="0.25">
      <c r="A2" s="321"/>
      <c r="B2" s="293" t="s">
        <v>8</v>
      </c>
      <c r="C2" s="293"/>
      <c r="D2" s="293"/>
      <c r="E2" s="293"/>
      <c r="F2" s="293"/>
      <c r="G2" s="293"/>
      <c r="H2" s="293"/>
      <c r="I2" s="142"/>
      <c r="J2" s="142"/>
      <c r="K2" s="178"/>
      <c r="L2" s="178"/>
    </row>
    <row r="3" spans="1:12" s="179" customFormat="1" ht="30" customHeight="1" x14ac:dyDescent="0.25">
      <c r="A3" s="321"/>
      <c r="B3" s="293" t="s">
        <v>152</v>
      </c>
      <c r="C3" s="293"/>
      <c r="D3" s="293"/>
      <c r="E3" s="293"/>
      <c r="F3" s="293"/>
      <c r="G3" s="293"/>
      <c r="H3" s="293"/>
      <c r="I3" s="142"/>
      <c r="J3" s="142"/>
      <c r="K3" s="178"/>
      <c r="L3" s="178"/>
    </row>
    <row r="4" spans="1:12" s="179" customFormat="1" ht="30" customHeight="1" x14ac:dyDescent="0.25">
      <c r="A4" s="321"/>
      <c r="B4" s="293" t="s">
        <v>153</v>
      </c>
      <c r="C4" s="293"/>
      <c r="D4" s="293"/>
      <c r="E4" s="293"/>
      <c r="F4" s="291" t="s">
        <v>295</v>
      </c>
      <c r="G4" s="291"/>
      <c r="H4" s="291"/>
      <c r="I4" s="142"/>
      <c r="J4" s="142"/>
      <c r="K4" s="178"/>
      <c r="L4" s="178"/>
    </row>
    <row r="5" spans="1:12" s="179" customFormat="1" ht="30" customHeight="1" x14ac:dyDescent="0.25">
      <c r="A5" s="290" t="s">
        <v>154</v>
      </c>
      <c r="B5" s="290"/>
      <c r="C5" s="290"/>
      <c r="D5" s="290"/>
      <c r="E5" s="290"/>
      <c r="F5" s="290"/>
      <c r="G5" s="290"/>
      <c r="H5" s="290"/>
      <c r="I5" s="80"/>
      <c r="J5" s="80"/>
      <c r="K5" s="178"/>
      <c r="L5" s="178"/>
    </row>
    <row r="6" spans="1:12" ht="30" customHeight="1" x14ac:dyDescent="0.2">
      <c r="A6" s="289" t="s">
        <v>155</v>
      </c>
      <c r="B6" s="289"/>
      <c r="C6" s="289"/>
      <c r="D6" s="289"/>
      <c r="E6" s="289"/>
      <c r="F6" s="289"/>
      <c r="G6" s="289"/>
      <c r="H6" s="289"/>
    </row>
    <row r="7" spans="1:12" ht="30" customHeight="1" x14ac:dyDescent="0.2">
      <c r="A7" s="266" t="s">
        <v>156</v>
      </c>
      <c r="B7" s="266"/>
      <c r="C7" s="266"/>
      <c r="D7" s="266"/>
      <c r="E7" s="266"/>
      <c r="F7" s="266"/>
      <c r="G7" s="266"/>
      <c r="H7" s="266"/>
    </row>
    <row r="8" spans="1:12" ht="30" customHeight="1" x14ac:dyDescent="0.2">
      <c r="A8" s="216" t="s">
        <v>284</v>
      </c>
      <c r="B8" s="218">
        <v>3</v>
      </c>
      <c r="C8" s="269" t="s">
        <v>285</v>
      </c>
      <c r="D8" s="269"/>
      <c r="E8" s="273" t="s">
        <v>551</v>
      </c>
      <c r="F8" s="273"/>
      <c r="G8" s="273"/>
      <c r="H8" s="273"/>
    </row>
    <row r="9" spans="1:12" ht="30" customHeight="1" x14ac:dyDescent="0.2">
      <c r="A9" s="216" t="s">
        <v>159</v>
      </c>
      <c r="B9" s="218" t="s">
        <v>160</v>
      </c>
      <c r="C9" s="269" t="s">
        <v>161</v>
      </c>
      <c r="D9" s="269"/>
      <c r="E9" s="287" t="s">
        <v>283</v>
      </c>
      <c r="F9" s="287"/>
      <c r="G9" s="148" t="s">
        <v>162</v>
      </c>
      <c r="H9" s="218" t="s">
        <v>160</v>
      </c>
    </row>
    <row r="10" spans="1:12" ht="30" customHeight="1" x14ac:dyDescent="0.2">
      <c r="A10" s="216" t="s">
        <v>163</v>
      </c>
      <c r="B10" s="283" t="s">
        <v>222</v>
      </c>
      <c r="C10" s="283"/>
      <c r="D10" s="283"/>
      <c r="E10" s="283"/>
      <c r="F10" s="148" t="s">
        <v>164</v>
      </c>
      <c r="G10" s="284" t="s">
        <v>222</v>
      </c>
      <c r="H10" s="284"/>
    </row>
    <row r="11" spans="1:12" ht="30" customHeight="1" x14ac:dyDescent="0.2">
      <c r="A11" s="216" t="s">
        <v>165</v>
      </c>
      <c r="B11" s="322" t="s">
        <v>158</v>
      </c>
      <c r="C11" s="322"/>
      <c r="D11" s="322"/>
      <c r="E11" s="322"/>
      <c r="F11" s="148" t="s">
        <v>166</v>
      </c>
      <c r="G11" s="323" t="s">
        <v>225</v>
      </c>
      <c r="H11" s="323"/>
    </row>
    <row r="12" spans="1:12" ht="30" customHeight="1" x14ac:dyDescent="0.2">
      <c r="A12" s="216" t="s">
        <v>167</v>
      </c>
      <c r="B12" s="273" t="s">
        <v>144</v>
      </c>
      <c r="C12" s="273"/>
      <c r="D12" s="273"/>
      <c r="E12" s="273"/>
      <c r="F12" s="273"/>
      <c r="G12" s="273"/>
      <c r="H12" s="273"/>
    </row>
    <row r="13" spans="1:12" ht="30" customHeight="1" x14ac:dyDescent="0.2">
      <c r="A13" s="216" t="s">
        <v>168</v>
      </c>
      <c r="B13" s="287" t="s">
        <v>222</v>
      </c>
      <c r="C13" s="287"/>
      <c r="D13" s="287"/>
      <c r="E13" s="287"/>
      <c r="F13" s="287"/>
      <c r="G13" s="287"/>
      <c r="H13" s="287"/>
    </row>
    <row r="14" spans="1:12" ht="38.25" customHeight="1" x14ac:dyDescent="0.2">
      <c r="A14" s="216" t="s">
        <v>169</v>
      </c>
      <c r="B14" s="275" t="s">
        <v>552</v>
      </c>
      <c r="C14" s="275"/>
      <c r="D14" s="275"/>
      <c r="E14" s="275"/>
      <c r="F14" s="148" t="s">
        <v>170</v>
      </c>
      <c r="G14" s="272" t="s">
        <v>171</v>
      </c>
      <c r="H14" s="272"/>
    </row>
    <row r="15" spans="1:12" ht="30" customHeight="1" x14ac:dyDescent="0.2">
      <c r="A15" s="216" t="s">
        <v>172</v>
      </c>
      <c r="B15" s="288" t="s">
        <v>320</v>
      </c>
      <c r="C15" s="288"/>
      <c r="D15" s="288"/>
      <c r="E15" s="288"/>
      <c r="F15" s="148" t="s">
        <v>173</v>
      </c>
      <c r="G15" s="272" t="s">
        <v>157</v>
      </c>
      <c r="H15" s="272"/>
    </row>
    <row r="16" spans="1:12" ht="30" customHeight="1" x14ac:dyDescent="0.2">
      <c r="A16" s="216" t="s">
        <v>174</v>
      </c>
      <c r="B16" s="275" t="s">
        <v>273</v>
      </c>
      <c r="C16" s="275"/>
      <c r="D16" s="275"/>
      <c r="E16" s="275"/>
      <c r="F16" s="275"/>
      <c r="G16" s="275"/>
      <c r="H16" s="275"/>
    </row>
    <row r="17" spans="1:8" ht="30" customHeight="1" x14ac:dyDescent="0.2">
      <c r="A17" s="216" t="s">
        <v>176</v>
      </c>
      <c r="B17" s="275" t="s">
        <v>234</v>
      </c>
      <c r="C17" s="275"/>
      <c r="D17" s="275"/>
      <c r="E17" s="275"/>
      <c r="F17" s="275"/>
      <c r="G17" s="275"/>
      <c r="H17" s="275"/>
    </row>
    <row r="18" spans="1:8" ht="30" customHeight="1" x14ac:dyDescent="0.2">
      <c r="A18" s="216" t="s">
        <v>177</v>
      </c>
      <c r="B18" s="273" t="s">
        <v>274</v>
      </c>
      <c r="C18" s="273"/>
      <c r="D18" s="273"/>
      <c r="E18" s="273"/>
      <c r="F18" s="273"/>
      <c r="G18" s="273"/>
      <c r="H18" s="273"/>
    </row>
    <row r="19" spans="1:8" ht="30" customHeight="1" x14ac:dyDescent="0.2">
      <c r="A19" s="216" t="s">
        <v>178</v>
      </c>
      <c r="B19" s="280" t="s">
        <v>179</v>
      </c>
      <c r="C19" s="280"/>
      <c r="D19" s="280"/>
      <c r="E19" s="280"/>
      <c r="F19" s="280"/>
      <c r="G19" s="280"/>
      <c r="H19" s="280"/>
    </row>
    <row r="20" spans="1:8" ht="30" customHeight="1" x14ac:dyDescent="0.2">
      <c r="A20" s="263" t="s">
        <v>180</v>
      </c>
      <c r="B20" s="281" t="s">
        <v>181</v>
      </c>
      <c r="C20" s="281"/>
      <c r="D20" s="281"/>
      <c r="E20" s="282" t="s">
        <v>182</v>
      </c>
      <c r="F20" s="282"/>
      <c r="G20" s="282"/>
      <c r="H20" s="282"/>
    </row>
    <row r="21" spans="1:8" ht="30" customHeight="1" x14ac:dyDescent="0.2">
      <c r="A21" s="263"/>
      <c r="B21" s="273" t="s">
        <v>275</v>
      </c>
      <c r="C21" s="273"/>
      <c r="D21" s="273"/>
      <c r="E21" s="273" t="s">
        <v>276</v>
      </c>
      <c r="F21" s="273"/>
      <c r="G21" s="273"/>
      <c r="H21" s="273"/>
    </row>
    <row r="22" spans="1:8" ht="30" customHeight="1" x14ac:dyDescent="0.2">
      <c r="A22" s="216" t="s">
        <v>183</v>
      </c>
      <c r="B22" s="272" t="s">
        <v>277</v>
      </c>
      <c r="C22" s="272"/>
      <c r="D22" s="272"/>
      <c r="E22" s="272" t="s">
        <v>277</v>
      </c>
      <c r="F22" s="272"/>
      <c r="G22" s="272"/>
      <c r="H22" s="272"/>
    </row>
    <row r="23" spans="1:8" ht="30" customHeight="1" x14ac:dyDescent="0.2">
      <c r="A23" s="216" t="s">
        <v>184</v>
      </c>
      <c r="B23" s="273" t="s">
        <v>278</v>
      </c>
      <c r="C23" s="273"/>
      <c r="D23" s="273"/>
      <c r="E23" s="273" t="s">
        <v>279</v>
      </c>
      <c r="F23" s="273"/>
      <c r="G23" s="273"/>
      <c r="H23" s="273"/>
    </row>
    <row r="24" spans="1:8" ht="30" customHeight="1" x14ac:dyDescent="0.2">
      <c r="A24" s="216" t="s">
        <v>185</v>
      </c>
      <c r="B24" s="274">
        <v>43831</v>
      </c>
      <c r="C24" s="275"/>
      <c r="D24" s="275"/>
      <c r="E24" s="148" t="s">
        <v>186</v>
      </c>
      <c r="F24" s="276">
        <v>1</v>
      </c>
      <c r="G24" s="276"/>
      <c r="H24" s="276"/>
    </row>
    <row r="25" spans="1:8" ht="30" customHeight="1" x14ac:dyDescent="0.2">
      <c r="A25" s="216" t="s">
        <v>187</v>
      </c>
      <c r="B25" s="274">
        <v>44196</v>
      </c>
      <c r="C25" s="275"/>
      <c r="D25" s="275"/>
      <c r="E25" s="148" t="s">
        <v>188</v>
      </c>
      <c r="F25" s="277">
        <v>1</v>
      </c>
      <c r="G25" s="277"/>
      <c r="H25" s="277"/>
    </row>
    <row r="26" spans="1:8" ht="39.950000000000003" customHeight="1" x14ac:dyDescent="0.2">
      <c r="A26" s="216" t="s">
        <v>189</v>
      </c>
      <c r="B26" s="287" t="s">
        <v>175</v>
      </c>
      <c r="C26" s="287"/>
      <c r="D26" s="287"/>
      <c r="E26" s="161" t="s">
        <v>190</v>
      </c>
      <c r="F26" s="278" t="s">
        <v>315</v>
      </c>
      <c r="G26" s="278"/>
      <c r="H26" s="278"/>
    </row>
    <row r="27" spans="1:8" ht="30" customHeight="1" x14ac:dyDescent="0.2">
      <c r="A27" s="279" t="s">
        <v>191</v>
      </c>
      <c r="B27" s="279"/>
      <c r="C27" s="279"/>
      <c r="D27" s="279"/>
      <c r="E27" s="279"/>
      <c r="F27" s="279"/>
      <c r="G27" s="279"/>
      <c r="H27" s="279"/>
    </row>
    <row r="28" spans="1:8" ht="36" customHeight="1" x14ac:dyDescent="0.2">
      <c r="A28" s="217" t="s">
        <v>192</v>
      </c>
      <c r="B28" s="217" t="s">
        <v>193</v>
      </c>
      <c r="C28" s="217" t="s">
        <v>194</v>
      </c>
      <c r="D28" s="217" t="s">
        <v>195</v>
      </c>
      <c r="E28" s="217" t="s">
        <v>196</v>
      </c>
      <c r="F28" s="162" t="s">
        <v>197</v>
      </c>
      <c r="G28" s="162" t="s">
        <v>198</v>
      </c>
      <c r="H28" s="217" t="s">
        <v>199</v>
      </c>
    </row>
    <row r="29" spans="1:8" ht="20.100000000000001" customHeight="1" x14ac:dyDescent="0.2">
      <c r="A29" s="219" t="s">
        <v>200</v>
      </c>
      <c r="B29" s="194">
        <v>0</v>
      </c>
      <c r="C29" s="195">
        <f>+B29</f>
        <v>0</v>
      </c>
      <c r="D29" s="194">
        <v>0</v>
      </c>
      <c r="E29" s="195">
        <f>+D29</f>
        <v>0</v>
      </c>
      <c r="F29" s="180">
        <f>IFERROR(+B29/D29,0)</f>
        <v>0</v>
      </c>
      <c r="G29" s="181">
        <f>IFERROR(+C29/$E$40,)</f>
        <v>0</v>
      </c>
      <c r="H29" s="182">
        <f>+G29/$F$25</f>
        <v>0</v>
      </c>
    </row>
    <row r="30" spans="1:8" ht="20.100000000000001" customHeight="1" x14ac:dyDescent="0.2">
      <c r="A30" s="219" t="s">
        <v>201</v>
      </c>
      <c r="B30" s="194">
        <v>0</v>
      </c>
      <c r="C30" s="195">
        <f>+B30+C29</f>
        <v>0</v>
      </c>
      <c r="D30" s="194">
        <v>0</v>
      </c>
      <c r="E30" s="195">
        <f t="shared" ref="E30:E40" si="0">+D30+E29</f>
        <v>0</v>
      </c>
      <c r="F30" s="180">
        <f>IFERROR(+B30/D30,0)</f>
        <v>0</v>
      </c>
      <c r="G30" s="181">
        <f t="shared" ref="G30:G40" si="1">IFERROR(+C30/$E$40,)</f>
        <v>0</v>
      </c>
      <c r="H30" s="182">
        <f>+G30/$F$25</f>
        <v>0</v>
      </c>
    </row>
    <row r="31" spans="1:8" ht="20.100000000000001" customHeight="1" x14ac:dyDescent="0.2">
      <c r="A31" s="219" t="s">
        <v>202</v>
      </c>
      <c r="B31" s="194">
        <v>0</v>
      </c>
      <c r="C31" s="195">
        <f>+B31+C30</f>
        <v>0</v>
      </c>
      <c r="D31" s="194">
        <v>0</v>
      </c>
      <c r="E31" s="195">
        <f t="shared" si="0"/>
        <v>0</v>
      </c>
      <c r="F31" s="180">
        <f>IFERROR(+B31/D31,0)</f>
        <v>0</v>
      </c>
      <c r="G31" s="181">
        <f t="shared" si="1"/>
        <v>0</v>
      </c>
      <c r="H31" s="182">
        <f>+G31/$F$25</f>
        <v>0</v>
      </c>
    </row>
    <row r="32" spans="1:8" ht="20.100000000000001" customHeight="1" x14ac:dyDescent="0.2">
      <c r="A32" s="219" t="s">
        <v>203</v>
      </c>
      <c r="B32" s="194">
        <v>0</v>
      </c>
      <c r="C32" s="195">
        <f t="shared" ref="C32" si="2">+B32</f>
        <v>0</v>
      </c>
      <c r="D32" s="194">
        <v>0</v>
      </c>
      <c r="E32" s="195">
        <f t="shared" si="0"/>
        <v>0</v>
      </c>
      <c r="F32" s="180">
        <f t="shared" ref="F32:F40" si="3">IFERROR(+B32/D32,0)</f>
        <v>0</v>
      </c>
      <c r="G32" s="181">
        <f t="shared" si="1"/>
        <v>0</v>
      </c>
      <c r="H32" s="182">
        <f t="shared" ref="H32:H40" si="4">+G32/$F$25</f>
        <v>0</v>
      </c>
    </row>
    <row r="33" spans="1:8" ht="20.100000000000001" customHeight="1" x14ac:dyDescent="0.2">
      <c r="A33" s="219" t="s">
        <v>204</v>
      </c>
      <c r="B33" s="194">
        <v>0</v>
      </c>
      <c r="C33" s="195">
        <f t="shared" ref="C33:C34" si="5">+B33+C32</f>
        <v>0</v>
      </c>
      <c r="D33" s="194">
        <v>0</v>
      </c>
      <c r="E33" s="195">
        <f t="shared" si="0"/>
        <v>0</v>
      </c>
      <c r="F33" s="180">
        <f t="shared" si="3"/>
        <v>0</v>
      </c>
      <c r="G33" s="181">
        <f t="shared" si="1"/>
        <v>0</v>
      </c>
      <c r="H33" s="182">
        <f t="shared" si="4"/>
        <v>0</v>
      </c>
    </row>
    <row r="34" spans="1:8" ht="20.100000000000001" customHeight="1" x14ac:dyDescent="0.2">
      <c r="A34" s="219" t="s">
        <v>340</v>
      </c>
      <c r="B34" s="194">
        <v>0</v>
      </c>
      <c r="C34" s="195">
        <f t="shared" si="5"/>
        <v>0</v>
      </c>
      <c r="D34" s="194">
        <v>1</v>
      </c>
      <c r="E34" s="195">
        <f t="shared" si="0"/>
        <v>1</v>
      </c>
      <c r="F34" s="180">
        <f t="shared" si="3"/>
        <v>0</v>
      </c>
      <c r="G34" s="181">
        <f t="shared" si="1"/>
        <v>0</v>
      </c>
      <c r="H34" s="182">
        <f t="shared" si="4"/>
        <v>0</v>
      </c>
    </row>
    <row r="35" spans="1:8" ht="20.100000000000001" customHeight="1" x14ac:dyDescent="0.2">
      <c r="A35" s="219" t="s">
        <v>341</v>
      </c>
      <c r="B35" s="194">
        <v>0</v>
      </c>
      <c r="C35" s="195">
        <f>+B35</f>
        <v>0</v>
      </c>
      <c r="D35" s="194">
        <v>0</v>
      </c>
      <c r="E35" s="195">
        <f t="shared" si="0"/>
        <v>1</v>
      </c>
      <c r="F35" s="180">
        <f t="shared" si="3"/>
        <v>0</v>
      </c>
      <c r="G35" s="181">
        <f t="shared" si="1"/>
        <v>0</v>
      </c>
      <c r="H35" s="182">
        <f t="shared" si="4"/>
        <v>0</v>
      </c>
    </row>
    <row r="36" spans="1:8" ht="20.100000000000001" customHeight="1" x14ac:dyDescent="0.2">
      <c r="A36" s="219" t="s">
        <v>342</v>
      </c>
      <c r="B36" s="194">
        <v>0</v>
      </c>
      <c r="C36" s="195">
        <f t="shared" ref="C36:C37" si="6">+B36+C35</f>
        <v>0</v>
      </c>
      <c r="D36" s="194">
        <v>0</v>
      </c>
      <c r="E36" s="195">
        <f t="shared" si="0"/>
        <v>1</v>
      </c>
      <c r="F36" s="180">
        <f t="shared" si="3"/>
        <v>0</v>
      </c>
      <c r="G36" s="181">
        <f t="shared" si="1"/>
        <v>0</v>
      </c>
      <c r="H36" s="182">
        <f t="shared" si="4"/>
        <v>0</v>
      </c>
    </row>
    <row r="37" spans="1:8" ht="20.100000000000001" customHeight="1" x14ac:dyDescent="0.2">
      <c r="A37" s="219" t="s">
        <v>343</v>
      </c>
      <c r="B37" s="194">
        <v>0</v>
      </c>
      <c r="C37" s="195">
        <f t="shared" si="6"/>
        <v>0</v>
      </c>
      <c r="D37" s="194">
        <v>0</v>
      </c>
      <c r="E37" s="195">
        <f t="shared" si="0"/>
        <v>1</v>
      </c>
      <c r="F37" s="180">
        <f t="shared" si="3"/>
        <v>0</v>
      </c>
      <c r="G37" s="181">
        <f t="shared" si="1"/>
        <v>0</v>
      </c>
      <c r="H37" s="182">
        <f t="shared" si="4"/>
        <v>0</v>
      </c>
    </row>
    <row r="38" spans="1:8" ht="20.100000000000001" customHeight="1" x14ac:dyDescent="0.2">
      <c r="A38" s="219" t="s">
        <v>344</v>
      </c>
      <c r="B38" s="194">
        <v>0</v>
      </c>
      <c r="C38" s="195">
        <f t="shared" ref="C38" si="7">+B38</f>
        <v>0</v>
      </c>
      <c r="D38" s="194">
        <v>0</v>
      </c>
      <c r="E38" s="195">
        <f t="shared" si="0"/>
        <v>1</v>
      </c>
      <c r="F38" s="180">
        <f t="shared" si="3"/>
        <v>0</v>
      </c>
      <c r="G38" s="181">
        <f t="shared" si="1"/>
        <v>0</v>
      </c>
      <c r="H38" s="182">
        <f t="shared" si="4"/>
        <v>0</v>
      </c>
    </row>
    <row r="39" spans="1:8" ht="20.100000000000001" customHeight="1" x14ac:dyDescent="0.2">
      <c r="A39" s="219" t="s">
        <v>345</v>
      </c>
      <c r="B39" s="194">
        <v>0</v>
      </c>
      <c r="C39" s="195">
        <f t="shared" ref="C39:C40" si="8">+B39+C38</f>
        <v>0</v>
      </c>
      <c r="D39" s="194">
        <v>0</v>
      </c>
      <c r="E39" s="195">
        <f t="shared" si="0"/>
        <v>1</v>
      </c>
      <c r="F39" s="180">
        <f t="shared" si="3"/>
        <v>0</v>
      </c>
      <c r="G39" s="181">
        <f t="shared" si="1"/>
        <v>0</v>
      </c>
      <c r="H39" s="182">
        <f t="shared" si="4"/>
        <v>0</v>
      </c>
    </row>
    <row r="40" spans="1:8" ht="20.100000000000001" customHeight="1" x14ac:dyDescent="0.2">
      <c r="A40" s="219" t="s">
        <v>346</v>
      </c>
      <c r="B40" s="194">
        <v>0</v>
      </c>
      <c r="C40" s="195">
        <f t="shared" si="8"/>
        <v>0</v>
      </c>
      <c r="D40" s="194">
        <v>1</v>
      </c>
      <c r="E40" s="195">
        <f t="shared" si="0"/>
        <v>2</v>
      </c>
      <c r="F40" s="180">
        <f t="shared" si="3"/>
        <v>0</v>
      </c>
      <c r="G40" s="181">
        <f t="shared" si="1"/>
        <v>0</v>
      </c>
      <c r="H40" s="182">
        <f t="shared" si="4"/>
        <v>0</v>
      </c>
    </row>
    <row r="41" spans="1:8" ht="39.950000000000003" customHeight="1" x14ac:dyDescent="0.2">
      <c r="A41" s="215" t="s">
        <v>205</v>
      </c>
      <c r="B41" s="271" t="s">
        <v>571</v>
      </c>
      <c r="C41" s="271"/>
      <c r="D41" s="271"/>
      <c r="E41" s="271"/>
      <c r="F41" s="271"/>
      <c r="G41" s="271"/>
      <c r="H41" s="271"/>
    </row>
    <row r="42" spans="1:8" ht="30" customHeight="1" x14ac:dyDescent="0.2">
      <c r="A42" s="266" t="s">
        <v>206</v>
      </c>
      <c r="B42" s="266"/>
      <c r="C42" s="266"/>
      <c r="D42" s="266"/>
      <c r="E42" s="266"/>
      <c r="F42" s="266"/>
      <c r="G42" s="266"/>
      <c r="H42" s="266"/>
    </row>
    <row r="43" spans="1:8" ht="45" customHeight="1" x14ac:dyDescent="0.2">
      <c r="A43" s="267"/>
      <c r="B43" s="267"/>
      <c r="C43" s="267"/>
      <c r="D43" s="267"/>
      <c r="E43" s="267"/>
      <c r="F43" s="267"/>
      <c r="G43" s="267"/>
      <c r="H43" s="267"/>
    </row>
    <row r="44" spans="1:8" ht="45" customHeight="1" x14ac:dyDescent="0.2">
      <c r="A44" s="267"/>
      <c r="B44" s="267"/>
      <c r="C44" s="267"/>
      <c r="D44" s="267"/>
      <c r="E44" s="267"/>
      <c r="F44" s="267"/>
      <c r="G44" s="267"/>
      <c r="H44" s="267"/>
    </row>
    <row r="45" spans="1:8" ht="45" customHeight="1" x14ac:dyDescent="0.2">
      <c r="A45" s="267"/>
      <c r="B45" s="267"/>
      <c r="C45" s="267"/>
      <c r="D45" s="267"/>
      <c r="E45" s="267"/>
      <c r="F45" s="267"/>
      <c r="G45" s="267"/>
      <c r="H45" s="267"/>
    </row>
    <row r="46" spans="1:8" ht="45" customHeight="1" x14ac:dyDescent="0.2">
      <c r="A46" s="267"/>
      <c r="B46" s="267"/>
      <c r="C46" s="267"/>
      <c r="D46" s="267"/>
      <c r="E46" s="267"/>
      <c r="F46" s="267"/>
      <c r="G46" s="267"/>
      <c r="H46" s="267"/>
    </row>
    <row r="47" spans="1:8" ht="45" customHeight="1" x14ac:dyDescent="0.2">
      <c r="A47" s="267"/>
      <c r="B47" s="267"/>
      <c r="C47" s="267"/>
      <c r="D47" s="267"/>
      <c r="E47" s="267"/>
      <c r="F47" s="267"/>
      <c r="G47" s="267"/>
      <c r="H47" s="267"/>
    </row>
    <row r="48" spans="1:8" ht="30" customHeight="1" x14ac:dyDescent="0.2">
      <c r="A48" s="216" t="s">
        <v>207</v>
      </c>
      <c r="B48" s="324" t="s">
        <v>571</v>
      </c>
      <c r="C48" s="324"/>
      <c r="D48" s="324"/>
      <c r="E48" s="324"/>
      <c r="F48" s="324"/>
      <c r="G48" s="324"/>
      <c r="H48" s="324"/>
    </row>
    <row r="49" spans="1:8" ht="30" customHeight="1" x14ac:dyDescent="0.2">
      <c r="A49" s="216" t="s">
        <v>208</v>
      </c>
      <c r="B49" s="324"/>
      <c r="C49" s="324"/>
      <c r="D49" s="324"/>
      <c r="E49" s="324"/>
      <c r="F49" s="324"/>
      <c r="G49" s="324"/>
      <c r="H49" s="324"/>
    </row>
    <row r="50" spans="1:8" ht="30" customHeight="1" x14ac:dyDescent="0.2">
      <c r="A50" s="215" t="s">
        <v>209</v>
      </c>
      <c r="B50" s="342" t="s">
        <v>559</v>
      </c>
      <c r="C50" s="343"/>
      <c r="D50" s="343"/>
      <c r="E50" s="343"/>
      <c r="F50" s="343"/>
      <c r="G50" s="343"/>
      <c r="H50" s="343"/>
    </row>
    <row r="51" spans="1:8" ht="30" customHeight="1" x14ac:dyDescent="0.2">
      <c r="A51" s="266" t="s">
        <v>210</v>
      </c>
      <c r="B51" s="266"/>
      <c r="C51" s="266"/>
      <c r="D51" s="266"/>
      <c r="E51" s="266"/>
      <c r="F51" s="266"/>
      <c r="G51" s="266"/>
      <c r="H51" s="266"/>
    </row>
    <row r="52" spans="1:8" ht="30" customHeight="1" x14ac:dyDescent="0.2">
      <c r="A52" s="261" t="s">
        <v>211</v>
      </c>
      <c r="B52" s="217" t="s">
        <v>212</v>
      </c>
      <c r="C52" s="269" t="s">
        <v>213</v>
      </c>
      <c r="D52" s="269"/>
      <c r="E52" s="269"/>
      <c r="F52" s="269" t="s">
        <v>214</v>
      </c>
      <c r="G52" s="269"/>
      <c r="H52" s="269"/>
    </row>
    <row r="53" spans="1:8" ht="30" customHeight="1" x14ac:dyDescent="0.2">
      <c r="A53" s="261"/>
      <c r="B53" s="106"/>
      <c r="C53" s="325"/>
      <c r="D53" s="325"/>
      <c r="E53" s="325"/>
      <c r="F53" s="326"/>
      <c r="G53" s="326"/>
      <c r="H53" s="326"/>
    </row>
    <row r="54" spans="1:8" ht="30" customHeight="1" x14ac:dyDescent="0.2">
      <c r="A54" s="215" t="s">
        <v>215</v>
      </c>
      <c r="B54" s="260" t="s">
        <v>565</v>
      </c>
      <c r="C54" s="264"/>
      <c r="D54" s="265" t="s">
        <v>216</v>
      </c>
      <c r="E54" s="265"/>
      <c r="F54" s="327" t="str">
        <f>+B54</f>
        <v>Viviana Espejo -  Jhoan Matallana</v>
      </c>
      <c r="G54" s="327"/>
      <c r="H54" s="327"/>
    </row>
    <row r="55" spans="1:8" ht="30" customHeight="1" x14ac:dyDescent="0.2">
      <c r="A55" s="215" t="s">
        <v>217</v>
      </c>
      <c r="B55" s="260" t="s">
        <v>553</v>
      </c>
      <c r="C55" s="260"/>
      <c r="D55" s="261" t="s">
        <v>218</v>
      </c>
      <c r="E55" s="261"/>
      <c r="F55" s="327" t="s">
        <v>555</v>
      </c>
      <c r="G55" s="327"/>
      <c r="H55" s="327"/>
    </row>
    <row r="56" spans="1:8" ht="30" customHeight="1" x14ac:dyDescent="0.2">
      <c r="A56" s="215" t="s">
        <v>219</v>
      </c>
      <c r="B56" s="260"/>
      <c r="C56" s="260"/>
      <c r="D56" s="263" t="s">
        <v>220</v>
      </c>
      <c r="E56" s="263"/>
      <c r="F56" s="260"/>
      <c r="G56" s="260"/>
      <c r="H56" s="260"/>
    </row>
    <row r="57" spans="1:8" ht="30" customHeight="1" x14ac:dyDescent="0.2">
      <c r="A57" s="215" t="s">
        <v>221</v>
      </c>
      <c r="B57" s="260"/>
      <c r="C57" s="260"/>
      <c r="D57" s="263"/>
      <c r="E57" s="263"/>
      <c r="F57" s="260"/>
      <c r="G57" s="260"/>
      <c r="H57" s="260"/>
    </row>
  </sheetData>
  <sheetProtection autoFilter="0" pivotTables="0"/>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26:D26 B12:H12 B11:E11 B9 H9 G14:H15">
      <formula1>#REF!</formula1>
    </dataValidation>
  </dataValidations>
  <pageMargins left="0.70866141732283472" right="0.70866141732283472" top="0.74803149606299213" bottom="0.74803149606299213" header="0.31496062992125984" footer="0.31496062992125984"/>
  <pageSetup paperSize="9" scale="51" orientation="portrait" r:id="rId1"/>
  <rowBreaks count="1" manualBreakCount="1">
    <brk id="4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0"/>
  <sheetViews>
    <sheetView topLeftCell="A4" zoomScaleNormal="100" workbookViewId="0">
      <selection activeCell="J15" sqref="J15"/>
    </sheetView>
  </sheetViews>
  <sheetFormatPr baseColWidth="10" defaultColWidth="0" defaultRowHeight="30" customHeight="1" x14ac:dyDescent="0.25"/>
  <cols>
    <col min="1" max="1" width="5.7109375" style="85" customWidth="1"/>
    <col min="2" max="2" width="40.7109375" customWidth="1"/>
    <col min="3" max="3" width="15.7109375" customWidth="1"/>
    <col min="4" max="4" width="5.7109375" customWidth="1"/>
    <col min="5" max="5" width="40.7109375" customWidth="1"/>
    <col min="6" max="9" width="15.7109375" customWidth="1"/>
    <col min="10" max="10" width="80.7109375" customWidth="1"/>
    <col min="11" max="11" width="4.42578125" hidden="1" customWidth="1"/>
    <col min="12" max="13" width="16.42578125" hidden="1" customWidth="1"/>
    <col min="14" max="106" width="0" hidden="1" customWidth="1"/>
    <col min="107" max="107" width="11.42578125" hidden="1" customWidth="1"/>
    <col min="108" max="196" width="0" hidden="1" customWidth="1"/>
    <col min="197" max="197" width="1.42578125" hidden="1" customWidth="1"/>
  </cols>
  <sheetData>
    <row r="1" spans="1:10" s="135" customFormat="1" ht="30" customHeight="1" x14ac:dyDescent="0.25">
      <c r="A1" s="311"/>
      <c r="B1" s="311"/>
      <c r="C1" s="309" t="s">
        <v>297</v>
      </c>
      <c r="D1" s="309"/>
      <c r="E1" s="309"/>
      <c r="F1" s="309"/>
      <c r="G1" s="309"/>
      <c r="H1" s="309"/>
      <c r="I1" s="309"/>
      <c r="J1" s="309"/>
    </row>
    <row r="2" spans="1:10" s="135" customFormat="1" ht="30" customHeight="1" x14ac:dyDescent="0.25">
      <c r="A2" s="311"/>
      <c r="B2" s="311"/>
      <c r="C2" s="309" t="s">
        <v>8</v>
      </c>
      <c r="D2" s="309"/>
      <c r="E2" s="309"/>
      <c r="F2" s="309"/>
      <c r="G2" s="309"/>
      <c r="H2" s="309"/>
      <c r="I2" s="309"/>
      <c r="J2" s="309"/>
    </row>
    <row r="3" spans="1:10" s="135" customFormat="1" ht="30" customHeight="1" x14ac:dyDescent="0.25">
      <c r="A3" s="311"/>
      <c r="B3" s="311"/>
      <c r="C3" s="309" t="s">
        <v>263</v>
      </c>
      <c r="D3" s="309"/>
      <c r="E3" s="309"/>
      <c r="F3" s="309"/>
      <c r="G3" s="309"/>
      <c r="H3" s="309"/>
      <c r="I3" s="309"/>
      <c r="J3" s="309"/>
    </row>
    <row r="4" spans="1:10" s="135" customFormat="1" ht="30" customHeight="1" x14ac:dyDescent="0.25">
      <c r="A4" s="311"/>
      <c r="B4" s="311"/>
      <c r="C4" s="309" t="s">
        <v>296</v>
      </c>
      <c r="D4" s="309"/>
      <c r="E4" s="309"/>
      <c r="F4" s="309"/>
      <c r="G4" s="310" t="s">
        <v>295</v>
      </c>
      <c r="H4" s="310"/>
      <c r="I4" s="310"/>
      <c r="J4" s="310"/>
    </row>
    <row r="5" spans="1:10" s="135" customFormat="1" ht="30" customHeight="1" x14ac:dyDescent="0.25">
      <c r="A5" s="132"/>
      <c r="B5" s="133"/>
      <c r="C5" s="133"/>
      <c r="D5" s="133"/>
      <c r="E5" s="133"/>
      <c r="F5" s="133"/>
      <c r="G5" s="133"/>
      <c r="H5" s="133"/>
      <c r="I5" s="134"/>
    </row>
    <row r="6" spans="1:10" s="135" customFormat="1" ht="30" customHeight="1" x14ac:dyDescent="0.25">
      <c r="A6" s="136"/>
      <c r="B6" s="221" t="s">
        <v>268</v>
      </c>
      <c r="C6" s="337" t="str">
        <f>+ACT_1!C6</f>
        <v>POA GESTIÓN SIN INVERSIÓN DIRECCIÓN GESTIÓN ADMINISTRATIVA Y FINANCIERA</v>
      </c>
      <c r="D6" s="337"/>
      <c r="E6" s="337"/>
      <c r="I6" s="134"/>
    </row>
    <row r="7" spans="1:10" s="135" customFormat="1" ht="30" customHeight="1" x14ac:dyDescent="0.25">
      <c r="A7" s="136"/>
      <c r="B7" s="138" t="s">
        <v>16</v>
      </c>
      <c r="C7" s="337" t="s">
        <v>223</v>
      </c>
      <c r="D7" s="337"/>
      <c r="E7" s="337"/>
      <c r="I7" s="134"/>
    </row>
    <row r="8" spans="1:10" s="135" customFormat="1" ht="30" customHeight="1" x14ac:dyDescent="0.25">
      <c r="A8" s="136"/>
      <c r="B8" s="138" t="s">
        <v>226</v>
      </c>
      <c r="C8" s="316" t="s">
        <v>254</v>
      </c>
      <c r="D8" s="316"/>
      <c r="E8" s="316"/>
      <c r="I8" s="134"/>
    </row>
    <row r="9" spans="1:10" s="135" customFormat="1" ht="30" customHeight="1" x14ac:dyDescent="0.25">
      <c r="A9" s="136"/>
      <c r="B9" s="138" t="s">
        <v>227</v>
      </c>
      <c r="C9" s="316" t="s">
        <v>570</v>
      </c>
      <c r="D9" s="316"/>
      <c r="E9" s="316"/>
      <c r="I9" s="134"/>
    </row>
    <row r="10" spans="1:10" s="135" customFormat="1" ht="30" customHeight="1" x14ac:dyDescent="0.25">
      <c r="A10" s="136"/>
      <c r="B10" s="138" t="s">
        <v>255</v>
      </c>
      <c r="C10" s="338" t="s">
        <v>551</v>
      </c>
      <c r="D10" s="338"/>
      <c r="E10" s="338"/>
      <c r="I10" s="134"/>
    </row>
    <row r="11" spans="1:10" s="135" customFormat="1" ht="30" customHeight="1" x14ac:dyDescent="0.25">
      <c r="A11" s="136"/>
    </row>
    <row r="12" spans="1:10" ht="30" customHeight="1" x14ac:dyDescent="0.25">
      <c r="A12" s="339" t="s">
        <v>321</v>
      </c>
      <c r="B12" s="340"/>
      <c r="C12" s="340"/>
      <c r="D12" s="340"/>
      <c r="E12" s="340"/>
      <c r="F12" s="340"/>
      <c r="G12" s="341"/>
      <c r="H12" s="335" t="s">
        <v>228</v>
      </c>
      <c r="I12" s="336"/>
      <c r="J12" s="336"/>
    </row>
    <row r="13" spans="1:10" s="83" customFormat="1" ht="30" customHeight="1" x14ac:dyDescent="0.25">
      <c r="A13" s="101" t="s">
        <v>229</v>
      </c>
      <c r="B13" s="101" t="s">
        <v>230</v>
      </c>
      <c r="C13" s="101" t="s">
        <v>256</v>
      </c>
      <c r="D13" s="101" t="s">
        <v>231</v>
      </c>
      <c r="E13" s="101" t="s">
        <v>232</v>
      </c>
      <c r="F13" s="101" t="s">
        <v>257</v>
      </c>
      <c r="G13" s="101" t="s">
        <v>258</v>
      </c>
      <c r="H13" s="89" t="s">
        <v>259</v>
      </c>
      <c r="I13" s="89" t="s">
        <v>260</v>
      </c>
      <c r="J13" s="89" t="s">
        <v>261</v>
      </c>
    </row>
    <row r="14" spans="1:10" s="109" customFormat="1" ht="60" customHeight="1" x14ac:dyDescent="0.25">
      <c r="A14" s="330">
        <v>1</v>
      </c>
      <c r="B14" s="330" t="s">
        <v>558</v>
      </c>
      <c r="C14" s="344">
        <v>0</v>
      </c>
      <c r="D14" s="107">
        <v>1</v>
      </c>
      <c r="E14" s="108" t="s">
        <v>556</v>
      </c>
      <c r="F14" s="344">
        <v>0</v>
      </c>
      <c r="G14" s="141">
        <v>43983</v>
      </c>
      <c r="H14" s="220"/>
      <c r="I14" s="141"/>
      <c r="J14" s="122" t="s">
        <v>571</v>
      </c>
    </row>
    <row r="15" spans="1:10" s="109" customFormat="1" ht="60" customHeight="1" x14ac:dyDescent="0.25">
      <c r="A15" s="330"/>
      <c r="B15" s="330"/>
      <c r="C15" s="344"/>
      <c r="D15" s="107">
        <v>2</v>
      </c>
      <c r="E15" s="108" t="s">
        <v>557</v>
      </c>
      <c r="F15" s="344"/>
      <c r="G15" s="141">
        <v>44166</v>
      </c>
      <c r="H15" s="220"/>
      <c r="I15" s="141"/>
      <c r="J15" s="122" t="s">
        <v>571</v>
      </c>
    </row>
    <row r="16" spans="1:10" ht="30" customHeight="1" x14ac:dyDescent="0.25">
      <c r="A16" s="305" t="s">
        <v>262</v>
      </c>
      <c r="B16" s="306"/>
      <c r="C16" s="102">
        <v>0</v>
      </c>
      <c r="D16" s="139">
        <v>7</v>
      </c>
      <c r="E16" s="140"/>
      <c r="F16" s="102">
        <v>0</v>
      </c>
      <c r="G16" s="90"/>
      <c r="H16" s="103">
        <f>+SUM(H14:H15)</f>
        <v>0</v>
      </c>
      <c r="I16" s="104"/>
      <c r="J16" s="104"/>
    </row>
    <row r="17" spans="7:7" ht="30" customHeight="1" x14ac:dyDescent="0.25">
      <c r="G17" s="105"/>
    </row>
    <row r="18" spans="7:7" ht="30" customHeight="1" x14ac:dyDescent="0.25">
      <c r="G18" s="105"/>
    </row>
    <row r="19" spans="7:7" ht="30" customHeight="1" x14ac:dyDescent="0.25">
      <c r="G19" s="105"/>
    </row>
    <row r="20" spans="7:7" ht="30" customHeight="1" x14ac:dyDescent="0.25">
      <c r="G20" s="105"/>
    </row>
  </sheetData>
  <mergeCells count="18">
    <mergeCell ref="A1:B4"/>
    <mergeCell ref="C1:J1"/>
    <mergeCell ref="C2:J2"/>
    <mergeCell ref="C3:J3"/>
    <mergeCell ref="C4:F4"/>
    <mergeCell ref="G4:J4"/>
    <mergeCell ref="C6:E6"/>
    <mergeCell ref="C7:E7"/>
    <mergeCell ref="C8:E8"/>
    <mergeCell ref="C9:E9"/>
    <mergeCell ref="C10:E10"/>
    <mergeCell ref="A16:B16"/>
    <mergeCell ref="H12:J12"/>
    <mergeCell ref="A14:A15"/>
    <mergeCell ref="B14:B15"/>
    <mergeCell ref="C14:C15"/>
    <mergeCell ref="F14:F15"/>
    <mergeCell ref="A12:G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workbookViewId="0">
      <selection activeCell="D5" sqref="D5"/>
    </sheetView>
  </sheetViews>
  <sheetFormatPr baseColWidth="10" defaultColWidth="11.42578125" defaultRowHeight="12.75" x14ac:dyDescent="0.2"/>
  <cols>
    <col min="1" max="1" width="65.28515625" style="6" bestFit="1" customWidth="1"/>
    <col min="2" max="2" width="11.42578125" style="6"/>
    <col min="3" max="3" width="63.42578125" style="7" customWidth="1"/>
    <col min="4" max="4" width="11.42578125" style="7"/>
    <col min="5" max="5" width="11.42578125" style="28"/>
    <col min="6" max="7" width="18.85546875" style="28" customWidth="1"/>
    <col min="8" max="12" width="11.42578125" style="6" hidden="1" customWidth="1"/>
    <col min="13" max="13" width="15.85546875" style="6" hidden="1" customWidth="1"/>
    <col min="14" max="16" width="11.42578125" style="6" hidden="1" customWidth="1"/>
    <col min="17" max="18" width="0" style="6" hidden="1" customWidth="1"/>
    <col min="19" max="22" width="20.7109375" style="6" customWidth="1"/>
    <col min="23" max="16384" width="11.42578125" style="6"/>
  </cols>
  <sheetData>
    <row r="1" spans="1:22" x14ac:dyDescent="0.2">
      <c r="A1" s="192" t="s">
        <v>264</v>
      </c>
      <c r="C1" s="192" t="s">
        <v>17</v>
      </c>
      <c r="E1" s="192" t="s">
        <v>18</v>
      </c>
      <c r="F1" s="192" t="s">
        <v>19</v>
      </c>
      <c r="G1" s="35"/>
      <c r="H1" s="350" t="s">
        <v>20</v>
      </c>
      <c r="I1" s="351"/>
      <c r="J1" s="351"/>
      <c r="K1" s="351"/>
      <c r="L1" s="8"/>
      <c r="M1" s="352" t="s">
        <v>21</v>
      </c>
      <c r="N1" s="352"/>
      <c r="O1" s="352"/>
      <c r="P1" s="352"/>
      <c r="S1" s="353" t="s">
        <v>240</v>
      </c>
      <c r="T1" s="353"/>
      <c r="U1" s="353"/>
      <c r="V1" s="353"/>
    </row>
    <row r="2" spans="1:22" ht="13.5" thickBot="1" x14ac:dyDescent="0.25">
      <c r="A2" s="9" t="s">
        <v>265</v>
      </c>
      <c r="C2" s="10" t="s">
        <v>22</v>
      </c>
      <c r="E2" s="11">
        <v>1</v>
      </c>
      <c r="F2" s="11" t="s">
        <v>23</v>
      </c>
      <c r="G2" s="27"/>
      <c r="H2" s="354" t="s">
        <v>24</v>
      </c>
      <c r="I2" s="12">
        <v>2012</v>
      </c>
      <c r="J2" s="12"/>
      <c r="K2" s="12"/>
      <c r="L2" s="13"/>
      <c r="M2" s="192"/>
      <c r="N2" s="14" t="s">
        <v>25</v>
      </c>
      <c r="O2" s="14" t="s">
        <v>26</v>
      </c>
      <c r="P2" s="14" t="s">
        <v>27</v>
      </c>
      <c r="S2" s="345" t="s">
        <v>125</v>
      </c>
      <c r="T2" s="346"/>
      <c r="U2" s="346"/>
      <c r="V2" s="347"/>
    </row>
    <row r="3" spans="1:22" x14ac:dyDescent="0.2">
      <c r="A3" s="15" t="s">
        <v>266</v>
      </c>
      <c r="C3" s="10" t="s">
        <v>28</v>
      </c>
      <c r="E3" s="11">
        <v>2</v>
      </c>
      <c r="F3" s="11" t="s">
        <v>29</v>
      </c>
      <c r="G3" s="27"/>
      <c r="H3" s="354"/>
      <c r="I3" s="16" t="s">
        <v>25</v>
      </c>
      <c r="J3" s="16" t="s">
        <v>26</v>
      </c>
      <c r="K3" s="16" t="s">
        <v>27</v>
      </c>
      <c r="L3" s="13"/>
      <c r="M3" s="17" t="s">
        <v>30</v>
      </c>
      <c r="N3" s="18">
        <v>479830</v>
      </c>
      <c r="O3" s="18">
        <v>222331</v>
      </c>
      <c r="P3" s="18">
        <v>257499</v>
      </c>
      <c r="S3" s="355" t="s">
        <v>24</v>
      </c>
      <c r="T3" s="36">
        <v>2017</v>
      </c>
      <c r="U3" s="37"/>
      <c r="V3" s="38"/>
    </row>
    <row r="4" spans="1:22" x14ac:dyDescent="0.2">
      <c r="A4" s="23" t="s">
        <v>267</v>
      </c>
      <c r="C4" s="10" t="s">
        <v>31</v>
      </c>
      <c r="E4" s="11">
        <v>3</v>
      </c>
      <c r="F4" s="11" t="s">
        <v>32</v>
      </c>
      <c r="G4" s="27"/>
      <c r="H4" s="19" t="s">
        <v>25</v>
      </c>
      <c r="I4" s="18">
        <v>7571345</v>
      </c>
      <c r="J4" s="18">
        <v>3653868</v>
      </c>
      <c r="K4" s="18">
        <v>3917477</v>
      </c>
      <c r="L4" s="13"/>
      <c r="M4" s="17" t="s">
        <v>33</v>
      </c>
      <c r="N4" s="18">
        <v>135160</v>
      </c>
      <c r="O4" s="18">
        <v>62795</v>
      </c>
      <c r="P4" s="18">
        <v>72365</v>
      </c>
      <c r="S4" s="356"/>
      <c r="T4" s="39" t="s">
        <v>25</v>
      </c>
      <c r="U4" s="40" t="s">
        <v>26</v>
      </c>
      <c r="V4" s="41" t="s">
        <v>27</v>
      </c>
    </row>
    <row r="5" spans="1:22" x14ac:dyDescent="0.2">
      <c r="C5" s="10" t="s">
        <v>34</v>
      </c>
      <c r="E5" s="11">
        <v>4</v>
      </c>
      <c r="F5" s="11" t="s">
        <v>35</v>
      </c>
      <c r="G5" s="27"/>
      <c r="H5" s="20">
        <v>0</v>
      </c>
      <c r="I5" s="21">
        <v>120482</v>
      </c>
      <c r="J5" s="21">
        <v>61704</v>
      </c>
      <c r="K5" s="21">
        <v>58778</v>
      </c>
      <c r="L5" s="13"/>
      <c r="M5" s="17" t="s">
        <v>36</v>
      </c>
      <c r="N5" s="18">
        <v>109955</v>
      </c>
      <c r="O5" s="18">
        <v>55153</v>
      </c>
      <c r="P5" s="18">
        <v>54802</v>
      </c>
      <c r="S5" s="42" t="s">
        <v>126</v>
      </c>
      <c r="T5" s="43"/>
      <c r="U5" s="44"/>
      <c r="V5" s="45"/>
    </row>
    <row r="6" spans="1:22" x14ac:dyDescent="0.2">
      <c r="A6" s="22" t="s">
        <v>11</v>
      </c>
      <c r="C6" s="10" t="s">
        <v>37</v>
      </c>
      <c r="E6" s="11">
        <v>5</v>
      </c>
      <c r="F6" s="11" t="s">
        <v>38</v>
      </c>
      <c r="G6" s="27"/>
      <c r="H6" s="20">
        <v>1</v>
      </c>
      <c r="I6" s="21">
        <v>120064</v>
      </c>
      <c r="J6" s="21">
        <v>61454</v>
      </c>
      <c r="K6" s="21">
        <v>58610</v>
      </c>
      <c r="L6" s="13"/>
      <c r="M6" s="17" t="s">
        <v>39</v>
      </c>
      <c r="N6" s="18">
        <v>409257</v>
      </c>
      <c r="O6" s="18">
        <v>199566</v>
      </c>
      <c r="P6" s="18">
        <v>209691</v>
      </c>
      <c r="S6" s="93" t="s">
        <v>25</v>
      </c>
      <c r="T6" s="94">
        <v>8080734</v>
      </c>
      <c r="U6" s="94">
        <v>3912910</v>
      </c>
      <c r="V6" s="94">
        <v>4167824</v>
      </c>
    </row>
    <row r="7" spans="1:22" x14ac:dyDescent="0.2">
      <c r="A7" s="23" t="s">
        <v>40</v>
      </c>
      <c r="C7" s="10" t="s">
        <v>41</v>
      </c>
      <c r="E7" s="11">
        <v>6</v>
      </c>
      <c r="F7" s="11" t="s">
        <v>42</v>
      </c>
      <c r="G7" s="27"/>
      <c r="H7" s="20">
        <v>2</v>
      </c>
      <c r="I7" s="21">
        <v>119780</v>
      </c>
      <c r="J7" s="21">
        <v>61272</v>
      </c>
      <c r="K7" s="21">
        <v>58508</v>
      </c>
      <c r="L7" s="13"/>
      <c r="M7" s="17" t="s">
        <v>43</v>
      </c>
      <c r="N7" s="18">
        <v>400686</v>
      </c>
      <c r="O7" s="18">
        <v>197911</v>
      </c>
      <c r="P7" s="18">
        <v>202775</v>
      </c>
      <c r="S7" s="95" t="s">
        <v>127</v>
      </c>
      <c r="T7" s="96">
        <v>607390</v>
      </c>
      <c r="U7" s="96">
        <v>312062</v>
      </c>
      <c r="V7" s="96">
        <v>295328</v>
      </c>
    </row>
    <row r="8" spans="1:22" x14ac:dyDescent="0.2">
      <c r="A8" s="23" t="s">
        <v>44</v>
      </c>
      <c r="C8" s="10" t="s">
        <v>45</v>
      </c>
      <c r="E8" s="11">
        <v>7</v>
      </c>
      <c r="F8" s="11" t="s">
        <v>46</v>
      </c>
      <c r="G8" s="27"/>
      <c r="H8" s="20">
        <v>3</v>
      </c>
      <c r="I8" s="21">
        <v>119273</v>
      </c>
      <c r="J8" s="21">
        <v>61064</v>
      </c>
      <c r="K8" s="21">
        <v>58209</v>
      </c>
      <c r="L8" s="13"/>
      <c r="M8" s="17" t="s">
        <v>47</v>
      </c>
      <c r="N8" s="18">
        <v>201593</v>
      </c>
      <c r="O8" s="18">
        <v>99557</v>
      </c>
      <c r="P8" s="18">
        <v>102036</v>
      </c>
      <c r="S8" s="95" t="s">
        <v>128</v>
      </c>
      <c r="T8" s="96">
        <v>601914</v>
      </c>
      <c r="U8" s="96">
        <v>308936</v>
      </c>
      <c r="V8" s="96">
        <v>292978</v>
      </c>
    </row>
    <row r="9" spans="1:22" x14ac:dyDescent="0.2">
      <c r="A9" s="23" t="s">
        <v>48</v>
      </c>
      <c r="C9" s="192" t="s">
        <v>49</v>
      </c>
      <c r="E9" s="11">
        <v>8</v>
      </c>
      <c r="F9" s="11" t="s">
        <v>50</v>
      </c>
      <c r="G9" s="27"/>
      <c r="H9" s="20">
        <v>4</v>
      </c>
      <c r="I9" s="21">
        <v>118935</v>
      </c>
      <c r="J9" s="21">
        <v>60931</v>
      </c>
      <c r="K9" s="21">
        <v>58004</v>
      </c>
      <c r="L9" s="13"/>
      <c r="M9" s="17" t="s">
        <v>51</v>
      </c>
      <c r="N9" s="18">
        <v>597522</v>
      </c>
      <c r="O9" s="18">
        <v>292176</v>
      </c>
      <c r="P9" s="18">
        <v>305346</v>
      </c>
      <c r="S9" s="95" t="s">
        <v>129</v>
      </c>
      <c r="T9" s="96">
        <v>602967</v>
      </c>
      <c r="U9" s="96">
        <v>308654</v>
      </c>
      <c r="V9" s="96">
        <v>294313</v>
      </c>
    </row>
    <row r="10" spans="1:22" x14ac:dyDescent="0.2">
      <c r="A10" s="23" t="s">
        <v>52</v>
      </c>
      <c r="C10" s="10" t="s">
        <v>53</v>
      </c>
      <c r="E10" s="11">
        <v>9</v>
      </c>
      <c r="F10" s="11" t="s">
        <v>54</v>
      </c>
      <c r="G10" s="27"/>
      <c r="H10" s="20">
        <v>5</v>
      </c>
      <c r="I10" s="21">
        <v>118833</v>
      </c>
      <c r="J10" s="21">
        <v>60903</v>
      </c>
      <c r="K10" s="21">
        <v>57930</v>
      </c>
      <c r="L10" s="13"/>
      <c r="M10" s="17" t="s">
        <v>55</v>
      </c>
      <c r="N10" s="18">
        <v>1030623</v>
      </c>
      <c r="O10" s="18">
        <v>502287</v>
      </c>
      <c r="P10" s="18">
        <v>528336</v>
      </c>
      <c r="S10" s="95" t="s">
        <v>130</v>
      </c>
      <c r="T10" s="96">
        <v>632370</v>
      </c>
      <c r="U10" s="96">
        <v>321173</v>
      </c>
      <c r="V10" s="96">
        <v>311197</v>
      </c>
    </row>
    <row r="11" spans="1:22" x14ac:dyDescent="0.2">
      <c r="A11" s="23" t="s">
        <v>56</v>
      </c>
      <c r="C11" s="10" t="s">
        <v>57</v>
      </c>
      <c r="E11" s="11">
        <v>10</v>
      </c>
      <c r="F11" s="11" t="s">
        <v>58</v>
      </c>
      <c r="G11" s="27"/>
      <c r="H11" s="20">
        <v>6</v>
      </c>
      <c r="I11" s="21">
        <v>118730</v>
      </c>
      <c r="J11" s="21">
        <v>60874</v>
      </c>
      <c r="K11" s="21">
        <v>57856</v>
      </c>
      <c r="L11" s="13"/>
      <c r="M11" s="17" t="s">
        <v>59</v>
      </c>
      <c r="N11" s="18">
        <v>353859</v>
      </c>
      <c r="O11" s="18">
        <v>167533</v>
      </c>
      <c r="P11" s="18">
        <v>186326</v>
      </c>
      <c r="S11" s="95" t="s">
        <v>131</v>
      </c>
      <c r="T11" s="96">
        <v>672749</v>
      </c>
      <c r="U11" s="96">
        <v>339928</v>
      </c>
      <c r="V11" s="96">
        <v>332821</v>
      </c>
    </row>
    <row r="12" spans="1:22" x14ac:dyDescent="0.2">
      <c r="A12" s="23" t="s">
        <v>60</v>
      </c>
      <c r="C12" s="10" t="s">
        <v>61</v>
      </c>
      <c r="E12" s="11">
        <v>11</v>
      </c>
      <c r="F12" s="11" t="s">
        <v>62</v>
      </c>
      <c r="G12" s="27"/>
      <c r="H12" s="20">
        <v>7</v>
      </c>
      <c r="I12" s="21">
        <v>118696</v>
      </c>
      <c r="J12" s="21">
        <v>60878</v>
      </c>
      <c r="K12" s="21">
        <v>57818</v>
      </c>
      <c r="L12" s="13"/>
      <c r="M12" s="17" t="s">
        <v>63</v>
      </c>
      <c r="N12" s="18">
        <v>851299</v>
      </c>
      <c r="O12" s="18">
        <v>406597</v>
      </c>
      <c r="P12" s="18">
        <v>444702</v>
      </c>
      <c r="S12" s="95" t="s">
        <v>132</v>
      </c>
      <c r="T12" s="96">
        <v>650902</v>
      </c>
      <c r="U12" s="96">
        <v>329064</v>
      </c>
      <c r="V12" s="96">
        <v>321838</v>
      </c>
    </row>
    <row r="13" spans="1:22" x14ac:dyDescent="0.2">
      <c r="A13" s="23" t="s">
        <v>64</v>
      </c>
      <c r="C13" s="10" t="s">
        <v>65</v>
      </c>
      <c r="E13" s="11">
        <v>12</v>
      </c>
      <c r="F13" s="11" t="s">
        <v>66</v>
      </c>
      <c r="G13" s="27"/>
      <c r="H13" s="20">
        <v>8</v>
      </c>
      <c r="I13" s="21">
        <v>119101</v>
      </c>
      <c r="J13" s="21">
        <v>61076</v>
      </c>
      <c r="K13" s="21">
        <v>58025</v>
      </c>
      <c r="L13" s="13"/>
      <c r="M13" s="17" t="s">
        <v>67</v>
      </c>
      <c r="N13" s="18">
        <v>1094488</v>
      </c>
      <c r="O13" s="18">
        <v>518960</v>
      </c>
      <c r="P13" s="18">
        <v>575528</v>
      </c>
      <c r="S13" s="95" t="s">
        <v>133</v>
      </c>
      <c r="T13" s="96">
        <v>651442</v>
      </c>
      <c r="U13" s="96">
        <v>316050</v>
      </c>
      <c r="V13" s="96">
        <v>335392</v>
      </c>
    </row>
    <row r="14" spans="1:22" x14ac:dyDescent="0.2">
      <c r="A14" s="23" t="s">
        <v>68</v>
      </c>
      <c r="C14" s="10" t="s">
        <v>69</v>
      </c>
      <c r="E14" s="11">
        <v>13</v>
      </c>
      <c r="F14" s="11" t="s">
        <v>70</v>
      </c>
      <c r="G14" s="27"/>
      <c r="H14" s="20">
        <v>9</v>
      </c>
      <c r="I14" s="21">
        <v>119856</v>
      </c>
      <c r="J14" s="21">
        <v>61418</v>
      </c>
      <c r="K14" s="21">
        <v>58438</v>
      </c>
      <c r="L14" s="13"/>
      <c r="M14" s="17" t="s">
        <v>71</v>
      </c>
      <c r="N14" s="18">
        <v>234948</v>
      </c>
      <c r="O14" s="18">
        <v>112703</v>
      </c>
      <c r="P14" s="18">
        <v>122245</v>
      </c>
      <c r="S14" s="95" t="s">
        <v>134</v>
      </c>
      <c r="T14" s="96">
        <v>640060</v>
      </c>
      <c r="U14" s="96">
        <v>303971</v>
      </c>
      <c r="V14" s="96">
        <v>336089</v>
      </c>
    </row>
    <row r="15" spans="1:22" x14ac:dyDescent="0.2">
      <c r="A15" s="23" t="s">
        <v>72</v>
      </c>
      <c r="C15" s="10" t="s">
        <v>73</v>
      </c>
      <c r="E15" s="11">
        <v>14</v>
      </c>
      <c r="F15" s="11" t="s">
        <v>74</v>
      </c>
      <c r="G15" s="27"/>
      <c r="H15" s="20">
        <v>10</v>
      </c>
      <c r="I15" s="21">
        <v>121019</v>
      </c>
      <c r="J15" s="21">
        <v>61921</v>
      </c>
      <c r="K15" s="21">
        <v>59098</v>
      </c>
      <c r="L15" s="13"/>
      <c r="M15" s="17" t="s">
        <v>75</v>
      </c>
      <c r="N15" s="18">
        <v>147933</v>
      </c>
      <c r="O15" s="18">
        <v>68544</v>
      </c>
      <c r="P15" s="18">
        <v>79389</v>
      </c>
      <c r="S15" s="95" t="s">
        <v>135</v>
      </c>
      <c r="T15" s="96">
        <v>563389</v>
      </c>
      <c r="U15" s="96">
        <v>268367</v>
      </c>
      <c r="V15" s="96">
        <v>295022</v>
      </c>
    </row>
    <row r="16" spans="1:22" x14ac:dyDescent="0.2">
      <c r="A16" s="23" t="s">
        <v>13</v>
      </c>
      <c r="C16" s="10" t="s">
        <v>76</v>
      </c>
      <c r="E16" s="11">
        <v>15</v>
      </c>
      <c r="F16" s="11" t="s">
        <v>77</v>
      </c>
      <c r="G16" s="27"/>
      <c r="H16" s="20">
        <v>11</v>
      </c>
      <c r="I16" s="21">
        <v>122272</v>
      </c>
      <c r="J16" s="21">
        <v>62471</v>
      </c>
      <c r="K16" s="21">
        <v>59801</v>
      </c>
      <c r="L16" s="13"/>
      <c r="M16" s="17" t="s">
        <v>78</v>
      </c>
      <c r="N16" s="18">
        <v>98209</v>
      </c>
      <c r="O16" s="18">
        <v>49277</v>
      </c>
      <c r="P16" s="18">
        <v>48932</v>
      </c>
      <c r="S16" s="95" t="s">
        <v>136</v>
      </c>
      <c r="T16" s="96">
        <v>519261</v>
      </c>
      <c r="U16" s="96">
        <v>244556</v>
      </c>
      <c r="V16" s="96">
        <v>274705</v>
      </c>
    </row>
    <row r="17" spans="1:256" x14ac:dyDescent="0.2">
      <c r="A17" s="24" t="s">
        <v>79</v>
      </c>
      <c r="C17" s="10" t="s">
        <v>80</v>
      </c>
      <c r="E17" s="11">
        <v>16</v>
      </c>
      <c r="F17" s="11" t="s">
        <v>81</v>
      </c>
      <c r="G17" s="27"/>
      <c r="H17" s="20">
        <v>12</v>
      </c>
      <c r="I17" s="21">
        <v>123722</v>
      </c>
      <c r="J17" s="21">
        <v>63080</v>
      </c>
      <c r="K17" s="21">
        <v>60642</v>
      </c>
      <c r="L17" s="13"/>
      <c r="M17" s="17" t="s">
        <v>82</v>
      </c>
      <c r="N17" s="18">
        <v>108457</v>
      </c>
      <c r="O17" s="18">
        <v>52580</v>
      </c>
      <c r="P17" s="18">
        <v>55877</v>
      </c>
      <c r="S17" s="95" t="s">
        <v>137</v>
      </c>
      <c r="T17" s="96">
        <v>503389</v>
      </c>
      <c r="U17" s="96">
        <v>233302</v>
      </c>
      <c r="V17" s="96">
        <v>270087</v>
      </c>
    </row>
    <row r="18" spans="1:256" ht="36" x14ac:dyDescent="0.2">
      <c r="A18" s="97" t="s">
        <v>138</v>
      </c>
      <c r="C18" s="10" t="s">
        <v>83</v>
      </c>
      <c r="E18" s="11">
        <v>17</v>
      </c>
      <c r="F18" s="11" t="s">
        <v>84</v>
      </c>
      <c r="G18" s="27"/>
      <c r="H18" s="20">
        <v>13</v>
      </c>
      <c r="I18" s="21">
        <v>125124</v>
      </c>
      <c r="J18" s="21">
        <v>63639</v>
      </c>
      <c r="K18" s="21">
        <v>61485</v>
      </c>
      <c r="L18" s="13"/>
      <c r="M18" s="17" t="s">
        <v>85</v>
      </c>
      <c r="N18" s="18">
        <v>258212</v>
      </c>
      <c r="O18" s="18">
        <v>125944</v>
      </c>
      <c r="P18" s="18">
        <v>132268</v>
      </c>
      <c r="S18" s="95" t="s">
        <v>139</v>
      </c>
      <c r="T18" s="96">
        <v>439872</v>
      </c>
      <c r="U18" s="96">
        <v>200142</v>
      </c>
      <c r="V18" s="96">
        <v>239730</v>
      </c>
    </row>
    <row r="19" spans="1:256" ht="36" x14ac:dyDescent="0.2">
      <c r="A19" s="97" t="s">
        <v>140</v>
      </c>
      <c r="C19" s="10" t="s">
        <v>86</v>
      </c>
      <c r="E19" s="11">
        <v>18</v>
      </c>
      <c r="F19" s="11" t="s">
        <v>87</v>
      </c>
      <c r="G19" s="27"/>
      <c r="H19" s="20">
        <v>14</v>
      </c>
      <c r="I19" s="21">
        <v>126598</v>
      </c>
      <c r="J19" s="21">
        <v>64282</v>
      </c>
      <c r="K19" s="21">
        <v>62316</v>
      </c>
      <c r="L19" s="13"/>
      <c r="M19" s="17" t="s">
        <v>88</v>
      </c>
      <c r="N19" s="18">
        <v>24160</v>
      </c>
      <c r="O19" s="18">
        <v>12726</v>
      </c>
      <c r="P19" s="18">
        <v>11434</v>
      </c>
      <c r="S19" s="95" t="s">
        <v>141</v>
      </c>
      <c r="T19" s="96">
        <v>341916</v>
      </c>
      <c r="U19" s="96">
        <v>152813</v>
      </c>
      <c r="V19" s="96">
        <v>189103</v>
      </c>
    </row>
    <row r="20" spans="1:256" ht="24" x14ac:dyDescent="0.2">
      <c r="A20" s="97" t="s">
        <v>142</v>
      </c>
      <c r="C20" s="10" t="s">
        <v>89</v>
      </c>
      <c r="E20" s="11">
        <v>19</v>
      </c>
      <c r="F20" s="11" t="s">
        <v>90</v>
      </c>
      <c r="G20" s="27"/>
      <c r="H20" s="20">
        <v>15</v>
      </c>
      <c r="I20" s="21">
        <v>128143</v>
      </c>
      <c r="J20" s="21">
        <v>65043</v>
      </c>
      <c r="K20" s="21">
        <v>63100</v>
      </c>
      <c r="L20" s="13"/>
      <c r="M20" s="17" t="s">
        <v>91</v>
      </c>
      <c r="N20" s="18">
        <v>377272</v>
      </c>
      <c r="O20" s="18">
        <v>184951</v>
      </c>
      <c r="P20" s="18">
        <v>192321</v>
      </c>
      <c r="S20" s="95" t="s">
        <v>143</v>
      </c>
      <c r="T20" s="96">
        <v>253646</v>
      </c>
      <c r="U20" s="96">
        <v>111646</v>
      </c>
      <c r="V20" s="96">
        <v>142000</v>
      </c>
    </row>
    <row r="21" spans="1:256" x14ac:dyDescent="0.2">
      <c r="A21" s="97" t="s">
        <v>144</v>
      </c>
      <c r="C21" s="10" t="s">
        <v>92</v>
      </c>
      <c r="E21" s="11">
        <v>20</v>
      </c>
      <c r="F21" s="11" t="s">
        <v>93</v>
      </c>
      <c r="G21" s="27"/>
      <c r="H21" s="20">
        <v>16</v>
      </c>
      <c r="I21" s="21">
        <v>129625</v>
      </c>
      <c r="J21" s="21">
        <v>65820</v>
      </c>
      <c r="K21" s="21">
        <v>63805</v>
      </c>
      <c r="L21" s="13"/>
      <c r="M21" s="17" t="s">
        <v>94</v>
      </c>
      <c r="N21" s="18">
        <v>651586</v>
      </c>
      <c r="O21" s="18">
        <v>319009</v>
      </c>
      <c r="P21" s="18">
        <v>332577</v>
      </c>
      <c r="S21" s="95" t="s">
        <v>145</v>
      </c>
      <c r="T21" s="96">
        <v>177853</v>
      </c>
      <c r="U21" s="96">
        <v>76747</v>
      </c>
      <c r="V21" s="96">
        <v>101106</v>
      </c>
    </row>
    <row r="22" spans="1:256" ht="24" x14ac:dyDescent="0.2">
      <c r="A22" s="97" t="s">
        <v>146</v>
      </c>
      <c r="C22" s="10" t="s">
        <v>95</v>
      </c>
      <c r="E22" s="11">
        <v>55</v>
      </c>
      <c r="F22" s="11" t="s">
        <v>96</v>
      </c>
      <c r="G22" s="27"/>
      <c r="H22" s="20">
        <v>17</v>
      </c>
      <c r="I22" s="21">
        <v>131107</v>
      </c>
      <c r="J22" s="21">
        <v>66558</v>
      </c>
      <c r="K22" s="21">
        <v>64549</v>
      </c>
      <c r="L22" s="13"/>
      <c r="M22" s="17" t="s">
        <v>97</v>
      </c>
      <c r="N22" s="18">
        <v>6296</v>
      </c>
      <c r="O22" s="18">
        <v>3268</v>
      </c>
      <c r="P22" s="18">
        <v>3028</v>
      </c>
      <c r="S22" s="95" t="s">
        <v>147</v>
      </c>
      <c r="T22" s="96">
        <v>113108</v>
      </c>
      <c r="U22" s="96">
        <v>45521</v>
      </c>
      <c r="V22" s="96">
        <v>67587</v>
      </c>
    </row>
    <row r="23" spans="1:256" ht="25.5" x14ac:dyDescent="0.2">
      <c r="A23" s="97" t="s">
        <v>148</v>
      </c>
      <c r="C23" s="25" t="s">
        <v>98</v>
      </c>
      <c r="E23" s="11">
        <v>66</v>
      </c>
      <c r="F23" s="11" t="s">
        <v>99</v>
      </c>
      <c r="G23" s="27"/>
      <c r="H23" s="20">
        <v>18</v>
      </c>
      <c r="I23" s="21">
        <v>132790</v>
      </c>
      <c r="J23" s="21">
        <v>67353</v>
      </c>
      <c r="K23" s="21">
        <v>65437</v>
      </c>
      <c r="L23" s="13"/>
      <c r="M23" s="19" t="s">
        <v>25</v>
      </c>
      <c r="N23" s="26">
        <f>SUM(N3:N22)</f>
        <v>7571345</v>
      </c>
      <c r="O23" s="26">
        <f>SUM(O3:O22)</f>
        <v>3653868</v>
      </c>
      <c r="P23" s="26">
        <f>SUM(P3:P22)</f>
        <v>3917477</v>
      </c>
      <c r="S23" s="95" t="s">
        <v>119</v>
      </c>
      <c r="T23" s="96">
        <v>108506</v>
      </c>
      <c r="U23" s="96">
        <v>39978</v>
      </c>
      <c r="V23" s="96">
        <v>68528</v>
      </c>
    </row>
    <row r="24" spans="1:256" ht="24.75" thickBot="1" x14ac:dyDescent="0.25">
      <c r="A24" s="97" t="s">
        <v>149</v>
      </c>
      <c r="C24" s="10" t="s">
        <v>100</v>
      </c>
      <c r="E24" s="11">
        <v>77</v>
      </c>
      <c r="F24" s="11" t="s">
        <v>101</v>
      </c>
      <c r="G24" s="27"/>
      <c r="H24" s="20">
        <v>19</v>
      </c>
      <c r="I24" s="21">
        <v>133340</v>
      </c>
      <c r="J24" s="21">
        <v>67602</v>
      </c>
      <c r="K24" s="21">
        <v>65738</v>
      </c>
      <c r="L24" s="13"/>
    </row>
    <row r="25" spans="1:256" ht="36" x14ac:dyDescent="0.2">
      <c r="A25" s="97" t="s">
        <v>150</v>
      </c>
      <c r="C25" s="10" t="s">
        <v>102</v>
      </c>
      <c r="E25" s="11">
        <v>88</v>
      </c>
      <c r="F25" s="11" t="s">
        <v>103</v>
      </c>
      <c r="G25" s="27"/>
      <c r="H25" s="20">
        <v>20</v>
      </c>
      <c r="I25" s="21">
        <v>132165</v>
      </c>
      <c r="J25" s="21">
        <v>67024</v>
      </c>
      <c r="K25" s="21">
        <v>65141</v>
      </c>
      <c r="L25" s="13"/>
      <c r="M25" s="357" t="s">
        <v>124</v>
      </c>
      <c r="N25" s="358"/>
      <c r="O25" s="358"/>
      <c r="P25" s="359"/>
    </row>
    <row r="26" spans="1:256" ht="13.5" thickBot="1" x14ac:dyDescent="0.25">
      <c r="A26" s="24" t="s">
        <v>120</v>
      </c>
      <c r="C26" s="10" t="s">
        <v>104</v>
      </c>
      <c r="E26" s="11">
        <v>98</v>
      </c>
      <c r="F26" s="11" t="s">
        <v>105</v>
      </c>
      <c r="G26" s="27"/>
      <c r="H26" s="20">
        <v>21</v>
      </c>
      <c r="I26" s="21">
        <v>129957</v>
      </c>
      <c r="J26" s="21">
        <v>65924</v>
      </c>
      <c r="K26" s="21">
        <v>64033</v>
      </c>
      <c r="L26" s="13"/>
      <c r="M26" s="345" t="s">
        <v>125</v>
      </c>
      <c r="N26" s="346"/>
      <c r="O26" s="346"/>
      <c r="P26" s="347"/>
    </row>
    <row r="27" spans="1:256" x14ac:dyDescent="0.2">
      <c r="A27" s="98" t="s">
        <v>241</v>
      </c>
      <c r="B27" s="54"/>
      <c r="C27" s="55" t="s">
        <v>106</v>
      </c>
      <c r="D27" s="56"/>
      <c r="E27" s="57"/>
      <c r="F27" s="57"/>
      <c r="G27" s="57"/>
      <c r="H27" s="58">
        <v>22</v>
      </c>
      <c r="I27" s="59">
        <v>127797</v>
      </c>
      <c r="J27" s="59">
        <v>64838</v>
      </c>
      <c r="K27" s="59">
        <v>62959</v>
      </c>
      <c r="L27" s="60"/>
      <c r="M27" s="348" t="s">
        <v>24</v>
      </c>
      <c r="N27" s="61">
        <v>2015</v>
      </c>
      <c r="O27" s="62"/>
      <c r="P27" s="63"/>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x14ac:dyDescent="0.2">
      <c r="A28" s="98" t="s">
        <v>242</v>
      </c>
      <c r="B28" s="54"/>
      <c r="C28" s="55" t="s">
        <v>107</v>
      </c>
      <c r="D28" s="56"/>
      <c r="E28" s="64"/>
      <c r="F28" s="64"/>
      <c r="G28" s="64"/>
      <c r="H28" s="58">
        <v>23</v>
      </c>
      <c r="I28" s="59">
        <v>125232</v>
      </c>
      <c r="J28" s="59">
        <v>63602</v>
      </c>
      <c r="K28" s="59">
        <v>61630</v>
      </c>
      <c r="L28" s="60"/>
      <c r="M28" s="349"/>
      <c r="N28" s="65" t="s">
        <v>25</v>
      </c>
      <c r="O28" s="66" t="s">
        <v>26</v>
      </c>
      <c r="P28" s="67" t="s">
        <v>27</v>
      </c>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ht="38.25" x14ac:dyDescent="0.2">
      <c r="A29" s="98" t="s">
        <v>243</v>
      </c>
      <c r="B29" s="54"/>
      <c r="C29" s="55" t="s">
        <v>108</v>
      </c>
      <c r="D29" s="56"/>
      <c r="E29" s="64"/>
      <c r="F29" s="64"/>
      <c r="G29" s="64"/>
      <c r="H29" s="58">
        <v>24</v>
      </c>
      <c r="I29" s="59">
        <v>124055</v>
      </c>
      <c r="J29" s="59">
        <v>62761</v>
      </c>
      <c r="K29" s="59">
        <v>61294</v>
      </c>
      <c r="L29" s="60"/>
      <c r="M29" s="68" t="s">
        <v>126</v>
      </c>
      <c r="N29" s="69"/>
      <c r="O29" s="70"/>
      <c r="P29" s="71"/>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x14ac:dyDescent="0.2">
      <c r="A30" s="98" t="s">
        <v>244</v>
      </c>
      <c r="B30" s="54"/>
      <c r="C30" s="55" t="s">
        <v>109</v>
      </c>
      <c r="D30" s="56"/>
      <c r="E30" s="64"/>
      <c r="F30" s="64"/>
      <c r="G30" s="64"/>
      <c r="H30" s="58">
        <v>25</v>
      </c>
      <c r="I30" s="59">
        <v>125190</v>
      </c>
      <c r="J30" s="59">
        <v>62619</v>
      </c>
      <c r="K30" s="59">
        <v>62571</v>
      </c>
      <c r="L30" s="60"/>
      <c r="M30" s="72" t="s">
        <v>25</v>
      </c>
      <c r="N30" s="73">
        <v>7878783</v>
      </c>
      <c r="O30" s="74">
        <v>3810013</v>
      </c>
      <c r="P30" s="75">
        <v>4068770</v>
      </c>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ht="25.5" x14ac:dyDescent="0.2">
      <c r="A31" s="98" t="s">
        <v>245</v>
      </c>
      <c r="B31" s="54"/>
      <c r="C31" s="55" t="s">
        <v>110</v>
      </c>
      <c r="D31" s="56"/>
      <c r="E31" s="64"/>
      <c r="F31" s="64"/>
      <c r="G31" s="64"/>
      <c r="H31" s="58">
        <v>26</v>
      </c>
      <c r="I31" s="59">
        <v>127692</v>
      </c>
      <c r="J31" s="59">
        <v>62895</v>
      </c>
      <c r="K31" s="59">
        <v>64797</v>
      </c>
      <c r="L31" s="60"/>
      <c r="M31" s="76" t="s">
        <v>127</v>
      </c>
      <c r="N31" s="77">
        <v>603230</v>
      </c>
      <c r="O31" s="78">
        <v>309432</v>
      </c>
      <c r="P31" s="79">
        <v>293798</v>
      </c>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x14ac:dyDescent="0.2">
      <c r="A32" s="192" t="s">
        <v>246</v>
      </c>
      <c r="C32" s="10" t="s">
        <v>111</v>
      </c>
      <c r="H32" s="20">
        <v>27</v>
      </c>
      <c r="I32" s="21">
        <v>129742</v>
      </c>
      <c r="J32" s="21">
        <v>62993</v>
      </c>
      <c r="K32" s="21">
        <v>66749</v>
      </c>
      <c r="L32" s="13"/>
      <c r="M32" s="46" t="s">
        <v>128</v>
      </c>
      <c r="N32" s="47">
        <v>598182</v>
      </c>
      <c r="O32" s="48">
        <v>306434</v>
      </c>
      <c r="P32" s="49">
        <v>291748</v>
      </c>
    </row>
    <row r="33" spans="1:16" ht="75" x14ac:dyDescent="0.25">
      <c r="A33" s="100" t="s">
        <v>247</v>
      </c>
      <c r="C33" s="192" t="s">
        <v>112</v>
      </c>
      <c r="H33" s="20">
        <v>28</v>
      </c>
      <c r="I33" s="21">
        <v>131768</v>
      </c>
      <c r="J33" s="21">
        <v>63030</v>
      </c>
      <c r="K33" s="21">
        <v>68738</v>
      </c>
      <c r="L33" s="13"/>
      <c r="M33" s="46" t="s">
        <v>129</v>
      </c>
      <c r="N33" s="47">
        <v>605068</v>
      </c>
      <c r="O33" s="48">
        <v>309819</v>
      </c>
      <c r="P33" s="49">
        <v>295249</v>
      </c>
    </row>
    <row r="34" spans="1:16" ht="45" x14ac:dyDescent="0.25">
      <c r="A34" s="99" t="s">
        <v>248</v>
      </c>
      <c r="C34" s="10" t="s">
        <v>45</v>
      </c>
      <c r="H34" s="20">
        <v>29</v>
      </c>
      <c r="I34" s="21">
        <v>132712</v>
      </c>
      <c r="J34" s="21">
        <v>62862</v>
      </c>
      <c r="K34" s="21">
        <v>69850</v>
      </c>
      <c r="L34" s="13"/>
      <c r="M34" s="46" t="s">
        <v>130</v>
      </c>
      <c r="N34" s="47">
        <v>642476</v>
      </c>
      <c r="O34" s="48">
        <v>325752</v>
      </c>
      <c r="P34" s="49">
        <v>316724</v>
      </c>
    </row>
    <row r="35" spans="1:16" ht="30" x14ac:dyDescent="0.25">
      <c r="A35" s="99" t="s">
        <v>249</v>
      </c>
      <c r="C35" s="10" t="s">
        <v>113</v>
      </c>
      <c r="H35" s="20">
        <v>30</v>
      </c>
      <c r="I35" s="21">
        <v>131882</v>
      </c>
      <c r="J35" s="21">
        <v>62354</v>
      </c>
      <c r="K35" s="21">
        <v>69528</v>
      </c>
      <c r="L35" s="13"/>
      <c r="M35" s="46" t="s">
        <v>131</v>
      </c>
      <c r="N35" s="47">
        <v>669960</v>
      </c>
      <c r="O35" s="48">
        <v>338888</v>
      </c>
      <c r="P35" s="49">
        <v>331072</v>
      </c>
    </row>
    <row r="36" spans="1:16" ht="60" x14ac:dyDescent="0.25">
      <c r="A36" s="99" t="s">
        <v>250</v>
      </c>
      <c r="C36" s="10" t="s">
        <v>114</v>
      </c>
      <c r="H36" s="20">
        <v>31</v>
      </c>
      <c r="I36" s="21">
        <v>129823</v>
      </c>
      <c r="J36" s="21">
        <v>61588</v>
      </c>
      <c r="K36" s="21">
        <v>68235</v>
      </c>
      <c r="L36" s="13"/>
      <c r="M36" s="46" t="s">
        <v>132</v>
      </c>
      <c r="N36" s="47">
        <v>635633</v>
      </c>
      <c r="O36" s="48">
        <v>319048</v>
      </c>
      <c r="P36" s="49">
        <v>316585</v>
      </c>
    </row>
    <row r="37" spans="1:16" ht="30" x14ac:dyDescent="0.25">
      <c r="A37" s="99" t="s">
        <v>251</v>
      </c>
      <c r="C37" s="10" t="s">
        <v>115</v>
      </c>
      <c r="D37" s="29"/>
      <c r="H37" s="20">
        <v>32</v>
      </c>
      <c r="I37" s="21">
        <v>127922</v>
      </c>
      <c r="J37" s="21">
        <v>60850</v>
      </c>
      <c r="K37" s="21">
        <v>67072</v>
      </c>
      <c r="L37" s="13"/>
      <c r="M37" s="46" t="s">
        <v>133</v>
      </c>
      <c r="N37" s="47">
        <v>657874</v>
      </c>
      <c r="O37" s="48">
        <v>313458</v>
      </c>
      <c r="P37" s="49">
        <v>344416</v>
      </c>
    </row>
    <row r="38" spans="1:16" ht="30" x14ac:dyDescent="0.25">
      <c r="A38" s="99" t="s">
        <v>252</v>
      </c>
      <c r="C38" s="10" t="s">
        <v>116</v>
      </c>
      <c r="D38" s="30"/>
      <c r="H38" s="20">
        <v>33</v>
      </c>
      <c r="I38" s="21">
        <v>126082</v>
      </c>
      <c r="J38" s="21">
        <v>60165</v>
      </c>
      <c r="K38" s="21">
        <v>65917</v>
      </c>
      <c r="L38" s="13"/>
      <c r="M38" s="46" t="s">
        <v>134</v>
      </c>
      <c r="N38" s="47">
        <v>614779</v>
      </c>
      <c r="O38" s="48">
        <v>293158</v>
      </c>
      <c r="P38" s="49">
        <v>321621</v>
      </c>
    </row>
    <row r="39" spans="1:16" ht="45" x14ac:dyDescent="0.25">
      <c r="A39" s="99" t="s">
        <v>253</v>
      </c>
      <c r="C39" s="10" t="s">
        <v>117</v>
      </c>
      <c r="D39" s="30"/>
      <c r="H39" s="20">
        <v>34</v>
      </c>
      <c r="I39" s="21">
        <v>123600</v>
      </c>
      <c r="J39" s="21">
        <v>59117</v>
      </c>
      <c r="K39" s="21">
        <v>64483</v>
      </c>
      <c r="L39" s="13"/>
      <c r="M39" s="46" t="s">
        <v>135</v>
      </c>
      <c r="N39" s="47">
        <v>536343</v>
      </c>
      <c r="O39" s="48">
        <v>254902</v>
      </c>
      <c r="P39" s="49">
        <v>281441</v>
      </c>
    </row>
    <row r="40" spans="1:16" x14ac:dyDescent="0.2">
      <c r="A40" s="211" t="s">
        <v>547</v>
      </c>
      <c r="C40" s="10" t="s">
        <v>118</v>
      </c>
      <c r="D40" s="30"/>
      <c r="H40" s="20">
        <v>35</v>
      </c>
      <c r="I40" s="21">
        <v>120324</v>
      </c>
      <c r="J40" s="21">
        <v>57551</v>
      </c>
      <c r="K40" s="21">
        <v>62773</v>
      </c>
      <c r="L40" s="13"/>
      <c r="M40" s="46" t="s">
        <v>136</v>
      </c>
      <c r="N40" s="47">
        <v>516837</v>
      </c>
      <c r="O40" s="48">
        <v>242123</v>
      </c>
      <c r="P40" s="49">
        <v>274714</v>
      </c>
    </row>
    <row r="41" spans="1:16" ht="24" x14ac:dyDescent="0.2">
      <c r="A41" s="212" t="s">
        <v>548</v>
      </c>
      <c r="H41" s="20">
        <v>36</v>
      </c>
      <c r="I41" s="21">
        <v>116606</v>
      </c>
      <c r="J41" s="21">
        <v>55686</v>
      </c>
      <c r="K41" s="21">
        <v>60920</v>
      </c>
      <c r="L41" s="13"/>
      <c r="M41" s="46" t="s">
        <v>137</v>
      </c>
      <c r="N41" s="47">
        <v>489703</v>
      </c>
      <c r="O41" s="48">
        <v>225926</v>
      </c>
      <c r="P41" s="49">
        <v>263777</v>
      </c>
    </row>
    <row r="42" spans="1:16" ht="24" x14ac:dyDescent="0.2">
      <c r="A42" s="212" t="s">
        <v>549</v>
      </c>
      <c r="H42" s="20">
        <v>37</v>
      </c>
      <c r="I42" s="21">
        <v>112852</v>
      </c>
      <c r="J42" s="21">
        <v>53849</v>
      </c>
      <c r="K42" s="21">
        <v>59003</v>
      </c>
      <c r="L42" s="13"/>
      <c r="M42" s="46" t="s">
        <v>139</v>
      </c>
      <c r="N42" s="47">
        <v>406084</v>
      </c>
      <c r="O42" s="48">
        <v>183930</v>
      </c>
      <c r="P42" s="49">
        <v>222154</v>
      </c>
    </row>
    <row r="43" spans="1:16" ht="36" x14ac:dyDescent="0.2">
      <c r="A43" s="213" t="s">
        <v>550</v>
      </c>
      <c r="H43" s="20">
        <v>38</v>
      </c>
      <c r="I43" s="21">
        <v>108852</v>
      </c>
      <c r="J43" s="21">
        <v>51919</v>
      </c>
      <c r="K43" s="21">
        <v>56933</v>
      </c>
      <c r="L43" s="13"/>
      <c r="M43" s="46" t="s">
        <v>141</v>
      </c>
      <c r="N43" s="47">
        <v>309925</v>
      </c>
      <c r="O43" s="48">
        <v>138521</v>
      </c>
      <c r="P43" s="49">
        <v>171404</v>
      </c>
    </row>
    <row r="44" spans="1:16" ht="15" x14ac:dyDescent="0.2">
      <c r="A44" s="214"/>
      <c r="H44" s="20">
        <v>39</v>
      </c>
      <c r="I44" s="21">
        <v>105945</v>
      </c>
      <c r="J44" s="21">
        <v>50470</v>
      </c>
      <c r="K44" s="21">
        <v>55475</v>
      </c>
      <c r="L44" s="13"/>
      <c r="M44" s="46" t="s">
        <v>143</v>
      </c>
      <c r="N44" s="47">
        <v>230197</v>
      </c>
      <c r="O44" s="48">
        <v>101631</v>
      </c>
      <c r="P44" s="49">
        <v>128566</v>
      </c>
    </row>
    <row r="45" spans="1:16" x14ac:dyDescent="0.2">
      <c r="H45" s="20">
        <v>40</v>
      </c>
      <c r="I45" s="21">
        <v>104800</v>
      </c>
      <c r="J45" s="21">
        <v>49806</v>
      </c>
      <c r="K45" s="21">
        <v>54994</v>
      </c>
      <c r="L45" s="13"/>
      <c r="M45" s="46" t="s">
        <v>145</v>
      </c>
      <c r="N45" s="47">
        <v>158670</v>
      </c>
      <c r="O45" s="48">
        <v>68583</v>
      </c>
      <c r="P45" s="49">
        <v>90087</v>
      </c>
    </row>
    <row r="46" spans="1:16" x14ac:dyDescent="0.2">
      <c r="H46" s="20">
        <v>41</v>
      </c>
      <c r="I46" s="21">
        <v>104794</v>
      </c>
      <c r="J46" s="21">
        <v>49648</v>
      </c>
      <c r="K46" s="21">
        <v>55146</v>
      </c>
      <c r="L46" s="13"/>
      <c r="M46" s="46" t="s">
        <v>147</v>
      </c>
      <c r="N46" s="47">
        <v>103406</v>
      </c>
      <c r="O46" s="48">
        <v>41392</v>
      </c>
      <c r="P46" s="49">
        <v>62014</v>
      </c>
    </row>
    <row r="47" spans="1:16" ht="13.5" thickBot="1" x14ac:dyDescent="0.25">
      <c r="H47" s="20">
        <v>42</v>
      </c>
      <c r="I47" s="21">
        <v>104561</v>
      </c>
      <c r="J47" s="21">
        <v>49381</v>
      </c>
      <c r="K47" s="21">
        <v>55180</v>
      </c>
      <c r="L47" s="13"/>
      <c r="M47" s="50" t="s">
        <v>119</v>
      </c>
      <c r="N47" s="51">
        <v>100416</v>
      </c>
      <c r="O47" s="52">
        <v>37016</v>
      </c>
      <c r="P47" s="53">
        <v>63400</v>
      </c>
    </row>
    <row r="48" spans="1:16" x14ac:dyDescent="0.2">
      <c r="H48" s="20">
        <v>43</v>
      </c>
      <c r="I48" s="21">
        <v>104278</v>
      </c>
      <c r="J48" s="21">
        <v>49084</v>
      </c>
      <c r="K48" s="21">
        <v>55194</v>
      </c>
      <c r="L48" s="13"/>
      <c r="M48" s="13"/>
      <c r="N48" s="13"/>
      <c r="O48" s="13"/>
      <c r="P48" s="13"/>
    </row>
    <row r="49" spans="8:16" x14ac:dyDescent="0.2">
      <c r="H49" s="20">
        <v>44</v>
      </c>
      <c r="I49" s="21">
        <v>103962</v>
      </c>
      <c r="J49" s="21">
        <v>48778</v>
      </c>
      <c r="K49" s="21">
        <v>55184</v>
      </c>
      <c r="L49" s="13"/>
      <c r="M49" s="13"/>
      <c r="N49" s="13"/>
      <c r="O49" s="13"/>
      <c r="P49" s="13"/>
    </row>
    <row r="50" spans="8:16" x14ac:dyDescent="0.2">
      <c r="H50" s="20">
        <v>45</v>
      </c>
      <c r="I50" s="21">
        <v>103448</v>
      </c>
      <c r="J50" s="21">
        <v>48396</v>
      </c>
      <c r="K50" s="21">
        <v>55052</v>
      </c>
      <c r="L50" s="13"/>
      <c r="M50" s="13"/>
      <c r="N50" s="13"/>
      <c r="O50" s="13"/>
      <c r="P50" s="13"/>
    </row>
    <row r="51" spans="8:16" x14ac:dyDescent="0.2">
      <c r="H51" s="20">
        <v>46</v>
      </c>
      <c r="I51" s="21">
        <v>102715</v>
      </c>
      <c r="J51" s="21">
        <v>47923</v>
      </c>
      <c r="K51" s="21">
        <v>54792</v>
      </c>
      <c r="L51" s="13"/>
      <c r="M51" s="13"/>
      <c r="N51" s="13"/>
      <c r="O51" s="13"/>
      <c r="P51" s="13"/>
    </row>
    <row r="52" spans="8:16" x14ac:dyDescent="0.2">
      <c r="H52" s="20">
        <v>47</v>
      </c>
      <c r="I52" s="21">
        <v>101971</v>
      </c>
      <c r="J52" s="21">
        <v>47444</v>
      </c>
      <c r="K52" s="21">
        <v>54527</v>
      </c>
      <c r="L52" s="13"/>
      <c r="M52" s="13"/>
      <c r="N52" s="13"/>
      <c r="O52" s="13"/>
      <c r="P52" s="13"/>
    </row>
    <row r="53" spans="8:16" x14ac:dyDescent="0.2">
      <c r="H53" s="20">
        <v>48</v>
      </c>
      <c r="I53" s="21">
        <v>101260</v>
      </c>
      <c r="J53" s="21">
        <v>46986</v>
      </c>
      <c r="K53" s="21">
        <v>54274</v>
      </c>
      <c r="L53" s="13"/>
      <c r="M53" s="13"/>
      <c r="N53" s="13"/>
      <c r="O53" s="13"/>
      <c r="P53" s="13"/>
    </row>
    <row r="54" spans="8:16" x14ac:dyDescent="0.2">
      <c r="H54" s="20">
        <v>49</v>
      </c>
      <c r="I54" s="21">
        <v>99728</v>
      </c>
      <c r="J54" s="21">
        <v>46141</v>
      </c>
      <c r="K54" s="21">
        <v>53587</v>
      </c>
      <c r="L54" s="13"/>
      <c r="M54" s="13"/>
      <c r="N54" s="13"/>
      <c r="O54" s="13"/>
      <c r="P54" s="13"/>
    </row>
    <row r="55" spans="8:16" x14ac:dyDescent="0.2">
      <c r="H55" s="20">
        <v>50</v>
      </c>
      <c r="I55" s="21">
        <v>97001</v>
      </c>
      <c r="J55" s="21">
        <v>44730</v>
      </c>
      <c r="K55" s="21">
        <v>52271</v>
      </c>
      <c r="L55" s="13"/>
      <c r="M55" s="13"/>
      <c r="N55" s="13"/>
      <c r="O55" s="13"/>
      <c r="P55" s="13"/>
    </row>
    <row r="56" spans="8:16" x14ac:dyDescent="0.2">
      <c r="H56" s="20">
        <v>51</v>
      </c>
      <c r="I56" s="21">
        <v>93445</v>
      </c>
      <c r="J56" s="21">
        <v>42931</v>
      </c>
      <c r="K56" s="21">
        <v>50514</v>
      </c>
      <c r="L56" s="13"/>
      <c r="M56" s="13"/>
      <c r="N56" s="13"/>
      <c r="O56" s="13"/>
      <c r="P56" s="13"/>
    </row>
    <row r="57" spans="8:16" x14ac:dyDescent="0.2">
      <c r="H57" s="20">
        <v>52</v>
      </c>
      <c r="I57" s="21">
        <v>89853</v>
      </c>
      <c r="J57" s="21">
        <v>41126</v>
      </c>
      <c r="K57" s="21">
        <v>48727</v>
      </c>
      <c r="L57" s="13"/>
      <c r="M57" s="13"/>
      <c r="N57" s="13"/>
      <c r="O57" s="13"/>
      <c r="P57" s="13"/>
    </row>
    <row r="58" spans="8:16" x14ac:dyDescent="0.2">
      <c r="H58" s="20">
        <v>53</v>
      </c>
      <c r="I58" s="21">
        <v>86123</v>
      </c>
      <c r="J58" s="21">
        <v>39261</v>
      </c>
      <c r="K58" s="21">
        <v>46862</v>
      </c>
      <c r="L58" s="13"/>
      <c r="M58" s="13"/>
      <c r="N58" s="13"/>
      <c r="O58" s="13"/>
      <c r="P58" s="13"/>
    </row>
    <row r="59" spans="8:16" x14ac:dyDescent="0.2">
      <c r="H59" s="20">
        <v>54</v>
      </c>
      <c r="I59" s="21">
        <v>82296</v>
      </c>
      <c r="J59" s="21">
        <v>37385</v>
      </c>
      <c r="K59" s="21">
        <v>44911</v>
      </c>
      <c r="L59" s="13"/>
      <c r="M59" s="13"/>
      <c r="N59" s="13"/>
      <c r="O59" s="13"/>
      <c r="P59" s="13"/>
    </row>
    <row r="60" spans="8:16" x14ac:dyDescent="0.2">
      <c r="H60" s="20">
        <v>55</v>
      </c>
      <c r="I60" s="21">
        <v>78491</v>
      </c>
      <c r="J60" s="21">
        <v>35569</v>
      </c>
      <c r="K60" s="21">
        <v>42922</v>
      </c>
      <c r="L60" s="13"/>
      <c r="M60" s="13"/>
      <c r="N60" s="13"/>
      <c r="O60" s="13"/>
      <c r="P60" s="13"/>
    </row>
    <row r="61" spans="8:16" x14ac:dyDescent="0.2">
      <c r="H61" s="20">
        <v>56</v>
      </c>
      <c r="I61" s="21">
        <v>74708</v>
      </c>
      <c r="J61" s="21">
        <v>33799</v>
      </c>
      <c r="K61" s="21">
        <v>40909</v>
      </c>
      <c r="L61" s="13"/>
      <c r="M61" s="13"/>
      <c r="N61" s="13"/>
      <c r="O61" s="13"/>
      <c r="P61" s="13"/>
    </row>
    <row r="62" spans="8:16" x14ac:dyDescent="0.2">
      <c r="H62" s="20">
        <v>57</v>
      </c>
      <c r="I62" s="21">
        <v>70811</v>
      </c>
      <c r="J62" s="21">
        <v>31979</v>
      </c>
      <c r="K62" s="21">
        <v>38832</v>
      </c>
      <c r="L62" s="13"/>
      <c r="M62" s="13"/>
      <c r="N62" s="13"/>
      <c r="O62" s="13"/>
      <c r="P62" s="13"/>
    </row>
    <row r="63" spans="8:16" x14ac:dyDescent="0.2">
      <c r="H63" s="20">
        <v>58</v>
      </c>
      <c r="I63" s="21">
        <v>66807</v>
      </c>
      <c r="J63" s="21">
        <v>30117</v>
      </c>
      <c r="K63" s="21">
        <v>36690</v>
      </c>
      <c r="L63" s="13"/>
      <c r="M63" s="13"/>
      <c r="N63" s="13"/>
      <c r="O63" s="13"/>
      <c r="P63" s="13"/>
    </row>
    <row r="64" spans="8:16" x14ac:dyDescent="0.2">
      <c r="H64" s="20">
        <v>59</v>
      </c>
      <c r="I64" s="21">
        <v>63071</v>
      </c>
      <c r="J64" s="21">
        <v>28387</v>
      </c>
      <c r="K64" s="21">
        <v>34684</v>
      </c>
      <c r="L64" s="13"/>
      <c r="M64" s="13"/>
      <c r="N64" s="13"/>
      <c r="O64" s="13"/>
      <c r="P64" s="13"/>
    </row>
    <row r="65" spans="8:16" x14ac:dyDescent="0.2">
      <c r="H65" s="20">
        <v>60</v>
      </c>
      <c r="I65" s="21">
        <v>59761</v>
      </c>
      <c r="J65" s="21">
        <v>26856</v>
      </c>
      <c r="K65" s="21">
        <v>32905</v>
      </c>
      <c r="L65" s="13"/>
      <c r="M65" s="13"/>
      <c r="N65" s="13"/>
      <c r="O65" s="13"/>
      <c r="P65" s="13"/>
    </row>
    <row r="66" spans="8:16" x14ac:dyDescent="0.2">
      <c r="H66" s="20">
        <v>61</v>
      </c>
      <c r="I66" s="21">
        <v>56749</v>
      </c>
      <c r="J66" s="21">
        <v>25466</v>
      </c>
      <c r="K66" s="21">
        <v>31283</v>
      </c>
      <c r="L66" s="13"/>
      <c r="M66" s="13"/>
      <c r="N66" s="13"/>
      <c r="O66" s="13"/>
      <c r="P66" s="13"/>
    </row>
    <row r="67" spans="8:16" x14ac:dyDescent="0.2">
      <c r="H67" s="20">
        <v>62</v>
      </c>
      <c r="I67" s="21">
        <v>53748</v>
      </c>
      <c r="J67" s="21">
        <v>24086</v>
      </c>
      <c r="K67" s="21">
        <v>29662</v>
      </c>
      <c r="L67" s="13"/>
      <c r="M67" s="13"/>
      <c r="N67" s="13"/>
      <c r="O67" s="13"/>
      <c r="P67" s="13"/>
    </row>
    <row r="68" spans="8:16" x14ac:dyDescent="0.2">
      <c r="H68" s="20">
        <v>63</v>
      </c>
      <c r="I68" s="21">
        <v>50833</v>
      </c>
      <c r="J68" s="21">
        <v>22745</v>
      </c>
      <c r="K68" s="21">
        <v>28088</v>
      </c>
      <c r="L68" s="13"/>
      <c r="M68" s="13"/>
      <c r="N68" s="13"/>
      <c r="O68" s="13"/>
      <c r="P68" s="13"/>
    </row>
    <row r="69" spans="8:16" x14ac:dyDescent="0.2">
      <c r="H69" s="20">
        <v>64</v>
      </c>
      <c r="I69" s="21">
        <v>47916</v>
      </c>
      <c r="J69" s="21">
        <v>21407</v>
      </c>
      <c r="K69" s="21">
        <v>26509</v>
      </c>
      <c r="L69" s="13"/>
      <c r="M69" s="13"/>
      <c r="N69" s="13"/>
      <c r="O69" s="13"/>
      <c r="P69" s="13"/>
    </row>
    <row r="70" spans="8:16" x14ac:dyDescent="0.2">
      <c r="H70" s="20">
        <v>65</v>
      </c>
      <c r="I70" s="21">
        <v>44929</v>
      </c>
      <c r="J70" s="21">
        <v>20042</v>
      </c>
      <c r="K70" s="21">
        <v>24887</v>
      </c>
      <c r="L70" s="13"/>
      <c r="M70" s="13"/>
      <c r="N70" s="13"/>
      <c r="O70" s="13"/>
      <c r="P70" s="13"/>
    </row>
    <row r="71" spans="8:16" x14ac:dyDescent="0.2">
      <c r="H71" s="20">
        <v>66</v>
      </c>
      <c r="I71" s="21">
        <v>41939</v>
      </c>
      <c r="J71" s="21">
        <v>18676</v>
      </c>
      <c r="K71" s="21">
        <v>23263</v>
      </c>
      <c r="L71" s="13"/>
      <c r="M71" s="13"/>
      <c r="N71" s="13"/>
      <c r="O71" s="13"/>
      <c r="P71" s="13"/>
    </row>
    <row r="72" spans="8:16" x14ac:dyDescent="0.2">
      <c r="H72" s="20">
        <v>67</v>
      </c>
      <c r="I72" s="21">
        <v>39086</v>
      </c>
      <c r="J72" s="21">
        <v>17369</v>
      </c>
      <c r="K72" s="21">
        <v>21717</v>
      </c>
      <c r="L72" s="13"/>
      <c r="M72" s="13"/>
      <c r="N72" s="13"/>
      <c r="O72" s="13"/>
      <c r="P72" s="13"/>
    </row>
    <row r="73" spans="8:16" x14ac:dyDescent="0.2">
      <c r="H73" s="20">
        <v>68</v>
      </c>
      <c r="I73" s="21">
        <v>36348</v>
      </c>
      <c r="J73" s="21">
        <v>16117</v>
      </c>
      <c r="K73" s="21">
        <v>20231</v>
      </c>
      <c r="L73" s="13"/>
      <c r="M73" s="13"/>
      <c r="N73" s="13"/>
      <c r="O73" s="13"/>
      <c r="P73" s="13"/>
    </row>
    <row r="74" spans="8:16" x14ac:dyDescent="0.2">
      <c r="H74" s="20">
        <v>69</v>
      </c>
      <c r="I74" s="21">
        <v>33755</v>
      </c>
      <c r="J74" s="21">
        <v>14898</v>
      </c>
      <c r="K74" s="21">
        <v>18857</v>
      </c>
      <c r="L74" s="13"/>
      <c r="M74" s="13"/>
      <c r="N74" s="13"/>
      <c r="O74" s="13"/>
      <c r="P74" s="13"/>
    </row>
    <row r="75" spans="8:16" x14ac:dyDescent="0.2">
      <c r="H75" s="20">
        <v>70</v>
      </c>
      <c r="I75" s="21">
        <v>31333</v>
      </c>
      <c r="J75" s="21">
        <v>13708</v>
      </c>
      <c r="K75" s="21">
        <v>17625</v>
      </c>
      <c r="L75" s="13"/>
      <c r="M75" s="13"/>
      <c r="N75" s="13"/>
      <c r="O75" s="13"/>
      <c r="P75" s="13"/>
    </row>
    <row r="76" spans="8:16" x14ac:dyDescent="0.2">
      <c r="H76" s="20">
        <v>71</v>
      </c>
      <c r="I76" s="21">
        <v>28832</v>
      </c>
      <c r="J76" s="21">
        <v>12440</v>
      </c>
      <c r="K76" s="21">
        <v>16392</v>
      </c>
      <c r="L76" s="13"/>
      <c r="M76" s="13"/>
      <c r="N76" s="13"/>
      <c r="O76" s="13"/>
      <c r="P76" s="13"/>
    </row>
    <row r="77" spans="8:16" x14ac:dyDescent="0.2">
      <c r="H77" s="20">
        <v>72</v>
      </c>
      <c r="I77" s="21">
        <v>26662</v>
      </c>
      <c r="J77" s="21">
        <v>11342</v>
      </c>
      <c r="K77" s="21">
        <v>15320</v>
      </c>
      <c r="L77" s="13"/>
      <c r="M77" s="13"/>
      <c r="N77" s="13"/>
      <c r="O77" s="13"/>
      <c r="P77" s="13"/>
    </row>
    <row r="78" spans="8:16" x14ac:dyDescent="0.2">
      <c r="H78" s="20">
        <v>73</v>
      </c>
      <c r="I78" s="21">
        <v>24625</v>
      </c>
      <c r="J78" s="21">
        <v>10306</v>
      </c>
      <c r="K78" s="21">
        <v>14319</v>
      </c>
      <c r="L78" s="13"/>
      <c r="M78" s="13"/>
      <c r="N78" s="13"/>
      <c r="O78" s="13"/>
      <c r="P78" s="13"/>
    </row>
    <row r="79" spans="8:16" x14ac:dyDescent="0.2">
      <c r="H79" s="20">
        <v>74</v>
      </c>
      <c r="I79" s="21">
        <v>22734</v>
      </c>
      <c r="J79" s="21">
        <v>9334</v>
      </c>
      <c r="K79" s="21">
        <v>13400</v>
      </c>
      <c r="L79" s="13"/>
      <c r="M79" s="13"/>
      <c r="N79" s="13"/>
      <c r="O79" s="13"/>
      <c r="P79" s="13"/>
    </row>
    <row r="80" spans="8:16" x14ac:dyDescent="0.2">
      <c r="H80" s="20">
        <v>75</v>
      </c>
      <c r="I80" s="21">
        <v>20994</v>
      </c>
      <c r="J80" s="21">
        <v>8432</v>
      </c>
      <c r="K80" s="21">
        <v>12562</v>
      </c>
      <c r="L80" s="13"/>
      <c r="M80" s="13"/>
      <c r="N80" s="13"/>
      <c r="O80" s="13"/>
      <c r="P80" s="13"/>
    </row>
    <row r="81" spans="8:16" x14ac:dyDescent="0.2">
      <c r="H81" s="20">
        <v>76</v>
      </c>
      <c r="I81" s="21">
        <v>19408</v>
      </c>
      <c r="J81" s="21">
        <v>7603</v>
      </c>
      <c r="K81" s="21">
        <v>11805</v>
      </c>
      <c r="L81" s="13"/>
      <c r="M81" s="13"/>
      <c r="N81" s="13"/>
      <c r="O81" s="13"/>
      <c r="P81" s="13"/>
    </row>
    <row r="82" spans="8:16" x14ac:dyDescent="0.2">
      <c r="H82" s="20">
        <v>77</v>
      </c>
      <c r="I82" s="21">
        <v>17988</v>
      </c>
      <c r="J82" s="21">
        <v>7002</v>
      </c>
      <c r="K82" s="21">
        <v>10986</v>
      </c>
      <c r="L82" s="13"/>
      <c r="M82" s="13"/>
      <c r="N82" s="13"/>
      <c r="O82" s="13"/>
      <c r="P82" s="13"/>
    </row>
    <row r="83" spans="8:16" x14ac:dyDescent="0.2">
      <c r="H83" s="20">
        <v>78</v>
      </c>
      <c r="I83" s="21">
        <v>16675</v>
      </c>
      <c r="J83" s="21">
        <v>6510</v>
      </c>
      <c r="K83" s="21">
        <v>10165</v>
      </c>
      <c r="L83" s="13"/>
      <c r="M83" s="13"/>
      <c r="N83" s="13"/>
      <c r="O83" s="13"/>
      <c r="P83" s="13"/>
    </row>
    <row r="84" spans="8:16" x14ac:dyDescent="0.2">
      <c r="H84" s="20">
        <v>79</v>
      </c>
      <c r="I84" s="21">
        <v>15472</v>
      </c>
      <c r="J84" s="21">
        <v>6134</v>
      </c>
      <c r="K84" s="21">
        <v>9338</v>
      </c>
      <c r="L84" s="13"/>
      <c r="M84" s="13"/>
      <c r="N84" s="13"/>
      <c r="O84" s="13"/>
      <c r="P84" s="13"/>
    </row>
    <row r="85" spans="8:16" x14ac:dyDescent="0.2">
      <c r="H85" s="20" t="s">
        <v>119</v>
      </c>
      <c r="I85" s="17">
        <v>89747</v>
      </c>
      <c r="J85" s="17">
        <v>33084</v>
      </c>
      <c r="K85" s="17">
        <v>56663</v>
      </c>
      <c r="L85" s="13"/>
      <c r="M85" s="13"/>
      <c r="N85" s="13"/>
      <c r="O85" s="13"/>
      <c r="P85" s="13"/>
    </row>
  </sheetData>
  <mergeCells count="9">
    <mergeCell ref="M26:P26"/>
    <mergeCell ref="M27:M28"/>
    <mergeCell ref="H1:K1"/>
    <mergeCell ref="M1:P1"/>
    <mergeCell ref="S1:V1"/>
    <mergeCell ref="H2:H3"/>
    <mergeCell ref="S2:V2"/>
    <mergeCell ref="S3:S4"/>
    <mergeCell ref="M25:P25"/>
  </mergeCells>
  <dataValidations count="1">
    <dataValidation type="list" allowBlank="1" showInputMessage="1" showErrorMessage="1" sqref="A10">
      <formula1>$A$13:$A$35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Sección 1. Metas - Magnitud</vt:lpstr>
      <vt:lpstr>Anualización</vt:lpstr>
      <vt:lpstr>1_PAAC</vt:lpstr>
      <vt:lpstr>ACT_1</vt:lpstr>
      <vt:lpstr>2_PAAC</vt:lpstr>
      <vt:lpstr>ACT_2</vt:lpstr>
      <vt:lpstr>3_MIPG</vt:lpstr>
      <vt:lpstr>ACT_3</vt:lpstr>
      <vt:lpstr>Variables1</vt:lpstr>
      <vt:lpstr>ODS</vt:lpstr>
      <vt:lpstr>Variables</vt:lpstr>
      <vt:lpstr>'1_PAAC'!Área_de_impresión</vt:lpstr>
      <vt:lpstr>'2_PAAC'!Área_de_impresión</vt:lpstr>
      <vt:lpstr>'3_MIPG'!Área_de_impresión</vt:lpstr>
      <vt:lpstr>'1_PAAC'!Títulos_a_imprimir</vt:lpstr>
      <vt:lpstr>'2_PAAC'!Títulos_a_imprimir</vt:lpstr>
      <vt:lpstr>'3_MIPG'!Títulos_a_imprimir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2017-11-03T21:01:45Z</cp:lastPrinted>
  <dcterms:created xsi:type="dcterms:W3CDTF">2010-03-25T16:40:43Z</dcterms:created>
  <dcterms:modified xsi:type="dcterms:W3CDTF">2020-07-08T14:21:47Z</dcterms:modified>
</cp:coreProperties>
</file>