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pivotCache/pivotCacheDefinition8.xml" ContentType="application/vnd.openxmlformats-officedocument.spreadsheetml.pivotCacheDefinition+xml"/>
  <Override PartName="/xl/pivotCache/pivotCacheRecords8.xml" ContentType="application/vnd.openxmlformats-officedocument.spreadsheetml.pivotCacheRecords+xml"/>
  <Override PartName="/xl/pivotCache/pivotCacheDefinition9.xml" ContentType="application/vnd.openxmlformats-officedocument.spreadsheetml.pivotCacheDefinition+xml"/>
  <Override PartName="/xl/pivotCache/pivotCacheRecords9.xml" ContentType="application/vnd.openxmlformats-officedocument.spreadsheetml.pivotCacheRecords+xml"/>
  <Override PartName="/xl/pivotCache/pivotCacheDefinition10.xml" ContentType="application/vnd.openxmlformats-officedocument.spreadsheetml.pivotCacheDefinition+xml"/>
  <Override PartName="/xl/pivotCache/pivotCacheRecords10.xml" ContentType="application/vnd.openxmlformats-officedocument.spreadsheetml.pivotCacheRecords+xml"/>
  <Override PartName="/xl/pivotCache/pivotCacheDefinition11.xml" ContentType="application/vnd.openxmlformats-officedocument.spreadsheetml.pivotCacheDefinition+xml"/>
  <Override PartName="/xl/pivotCache/pivotCacheRecords11.xml" ContentType="application/vnd.openxmlformats-officedocument.spreadsheetml.pivotCacheRecords+xml"/>
  <Override PartName="/xl/pivotCache/pivotCacheDefinition12.xml" ContentType="application/vnd.openxmlformats-officedocument.spreadsheetml.pivotCacheDefinition+xml"/>
  <Override PartName="/xl/pivotCache/pivotCacheRecords12.xml" ContentType="application/vnd.openxmlformats-officedocument.spreadsheetml.pivotCacheRecords+xml"/>
  <Override PartName="/xl/pivotCache/pivotCacheDefinition13.xml" ContentType="application/vnd.openxmlformats-officedocument.spreadsheetml.pivotCacheDefinition+xml"/>
  <Override PartName="/xl/pivotCache/pivotCacheRecords13.xml" ContentType="application/vnd.openxmlformats-officedocument.spreadsheetml.pivotCacheRecords+xml"/>
  <Override PartName="/xl/pivotCache/pivotCacheDefinition14.xml" ContentType="application/vnd.openxmlformats-officedocument.spreadsheetml.pivotCacheDefinition+xml"/>
  <Override PartName="/xl/pivotCache/pivotCacheRecords14.xml" ContentType="application/vnd.openxmlformats-officedocument.spreadsheetml.pivotCacheRecords+xml"/>
  <Override PartName="/xl/pivotCache/pivotCacheDefinition15.xml" ContentType="application/vnd.openxmlformats-officedocument.spreadsheetml.pivotCacheDefinition+xml"/>
  <Override PartName="/xl/pivotCache/pivotCacheRecords15.xml" ContentType="application/vnd.openxmlformats-officedocument.spreadsheetml.pivotCacheRecords+xml"/>
  <Override PartName="/xl/pivotCache/pivotCacheDefinition16.xml" ContentType="application/vnd.openxmlformats-officedocument.spreadsheetml.pivotCacheDefinition+xml"/>
  <Override PartName="/xl/pivotCache/pivotCacheRecords16.xml" ContentType="application/vnd.openxmlformats-officedocument.spreadsheetml.pivotCacheRecords+xml"/>
  <Override PartName="/xl/pivotCache/pivotCacheDefinition17.xml" ContentType="application/vnd.openxmlformats-officedocument.spreadsheetml.pivotCacheDefinition+xml"/>
  <Override PartName="/xl/pivotCache/pivotCacheRecords17.xml" ContentType="application/vnd.openxmlformats-officedocument.spreadsheetml.pivotCacheRecords+xml"/>
  <Override PartName="/xl/pivotCache/pivotCacheDefinition18.xml" ContentType="application/vnd.openxmlformats-officedocument.spreadsheetml.pivotCacheDefinition+xml"/>
  <Override PartName="/xl/pivotCache/pivotCacheRecords18.xml" ContentType="application/vnd.openxmlformats-officedocument.spreadsheetml.pivotCacheRecords+xml"/>
  <Override PartName="/xl/pivotCache/pivotCacheDefinition19.xml" ContentType="application/vnd.openxmlformats-officedocument.spreadsheetml.pivotCacheDefinition+xml"/>
  <Override PartName="/xl/pivotCache/pivotCacheRecords19.xml" ContentType="application/vnd.openxmlformats-officedocument.spreadsheetml.pivotCacheRecords+xml"/>
  <Override PartName="/xl/pivotCache/pivotCacheDefinition20.xml" ContentType="application/vnd.openxmlformats-officedocument.spreadsheetml.pivotCacheDefinition+xml"/>
  <Override PartName="/xl/pivotCache/pivotCacheRecords20.xml" ContentType="application/vnd.openxmlformats-officedocument.spreadsheetml.pivotCacheRecords+xml"/>
  <Override PartName="/xl/pivotCache/pivotCacheDefinition21.xml" ContentType="application/vnd.openxmlformats-officedocument.spreadsheetml.pivotCacheDefinition+xml"/>
  <Override PartName="/xl/pivotCache/pivotCacheRecords2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pivotTables/pivotTable9.xml" ContentType="application/vnd.openxmlformats-officedocument.spreadsheetml.pivotTable+xml"/>
  <Override PartName="/xl/pivotTables/pivotTable10.xml" ContentType="application/vnd.openxmlformats-officedocument.spreadsheetml.pivotTable+xml"/>
  <Override PartName="/xl/pivotTables/pivotTable11.xml" ContentType="application/vnd.openxmlformats-officedocument.spreadsheetml.pivotTable+xml"/>
  <Override PartName="/xl/pivotTables/pivotTable12.xml" ContentType="application/vnd.openxmlformats-officedocument.spreadsheetml.pivotTable+xml"/>
  <Override PartName="/xl/pivotTables/pivotTable13.xml" ContentType="application/vnd.openxmlformats-officedocument.spreadsheetml.pivotTable+xml"/>
  <Override PartName="/xl/pivotTables/pivotTable14.xml" ContentType="application/vnd.openxmlformats-officedocument.spreadsheetml.pivotTable+xml"/>
  <Override PartName="/xl/pivotTables/pivotTable15.xml" ContentType="application/vnd.openxmlformats-officedocument.spreadsheetml.pivotTable+xml"/>
  <Override PartName="/xl/pivotTables/pivotTable16.xml" ContentType="application/vnd.openxmlformats-officedocument.spreadsheetml.pivotTable+xml"/>
  <Override PartName="/xl/pivotTables/pivotTable17.xml" ContentType="application/vnd.openxmlformats-officedocument.spreadsheetml.pivotTable+xml"/>
  <Override PartName="/xl/pivotTables/pivotTable18.xml" ContentType="application/vnd.openxmlformats-officedocument.spreadsheetml.pivotTable+xml"/>
  <Override PartName="/xl/pivotTables/pivotTable19.xml" ContentType="application/vnd.openxmlformats-officedocument.spreadsheetml.pivotTable+xml"/>
  <Override PartName="/xl/pivotTables/pivotTable20.xml" ContentType="application/vnd.openxmlformats-officedocument.spreadsheetml.pivotTable+xml"/>
  <Override PartName="/xl/pivotTables/pivotTable21.xml" ContentType="application/vnd.openxmlformats-officedocument.spreadsheetml.pivot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029"/>
  <workbookPr hidePivotFieldList="1"/>
  <mc:AlternateContent xmlns:mc="http://schemas.openxmlformats.org/markup-compatibility/2006">
    <mc:Choice Requires="x15">
      <x15ac:absPath xmlns:x15ac="http://schemas.microsoft.com/office/spreadsheetml/2010/11/ac" url="F:\Secretaria de Movilidad\Proyectos estrategicos\SGAS\Gestion de riesgos\Seguimiento plan de tratamiento\"/>
    </mc:Choice>
  </mc:AlternateContent>
  <xr:revisionPtr revIDLastSave="0" documentId="13_ncr:1_{D18152DF-C2E7-4DEA-A7CB-D146D0FDC21D}" xr6:coauthVersionLast="45" xr6:coauthVersionMax="45" xr10:uidLastSave="{00000000-0000-0000-0000-000000000000}"/>
  <bookViews>
    <workbookView xWindow="-120" yWindow="-120" windowWidth="20730" windowHeight="11040" tabRatio="933" firstSheet="12" activeTab="21" xr2:uid="{00000000-000D-0000-FFFF-FFFF00000000}"/>
  </bookViews>
  <sheets>
    <sheet name="Calor Procesos" sheetId="33" state="hidden" r:id="rId1"/>
    <sheet name="Calor Cargos" sheetId="50" state="hidden" r:id="rId2"/>
    <sheet name="POLÍTICA DE SOBORNO" sheetId="68" r:id="rId3"/>
    <sheet name="DIR. ESTRAT" sheetId="45" r:id="rId4"/>
    <sheet name="COM Y CUL" sheetId="52" r:id="rId5"/>
    <sheet name="SEG VIAL" sheetId="53" r:id="rId6"/>
    <sheet name="INTEL MOV" sheetId="54" r:id="rId7"/>
    <sheet name="PLAN TRANS E INF" sheetId="55" r:id="rId8"/>
    <sheet name="ING TRANS" sheetId="56" r:id="rId9"/>
    <sheet name="GEST SOC" sheetId="57" r:id="rId10"/>
    <sheet name="GEST Y CON TRANS" sheetId="58" r:id="rId11"/>
    <sheet name="GEST TRAM Y SER" sheetId="59" r:id="rId12"/>
    <sheet name="GEST CONTRAV" sheetId="60" r:id="rId13"/>
    <sheet name="GEST ADMTVA" sheetId="61" r:id="rId14"/>
    <sheet name="GEST FIN" sheetId="62" r:id="rId15"/>
    <sheet name="GEST JUR" sheetId="63" r:id="rId16"/>
    <sheet name="GEST TICS" sheetId="65" r:id="rId17"/>
    <sheet name="GEST TH" sheetId="64" r:id="rId18"/>
    <sheet name="CONT DISC" sheetId="66" r:id="rId19"/>
    <sheet name="CONT Y EV GEST" sheetId="67" r:id="rId20"/>
    <sheet name="PT - I sem 2023" sheetId="72" r:id="rId21"/>
    <sheet name="PT - II sem 2023" sheetId="73" r:id="rId22"/>
  </sheets>
  <externalReferences>
    <externalReference r:id="rId23"/>
    <externalReference r:id="rId24"/>
  </externalReferences>
  <definedNames>
    <definedName name="_xlnm._FilterDatabase" localSheetId="4" hidden="1">'COM Y CUL'!$A$6:$BX$76</definedName>
    <definedName name="_xlnm._FilterDatabase" localSheetId="18" hidden="1">'CONT DISC'!$A$6:$BX$79</definedName>
    <definedName name="_xlnm._FilterDatabase" localSheetId="19" hidden="1">'CONT Y EV GEST'!$A$6:$BX$76</definedName>
    <definedName name="_xlnm._FilterDatabase" localSheetId="3" hidden="1">'DIR. ESTRAT'!$A$6:$Q$68</definedName>
    <definedName name="_xlnm._FilterDatabase" localSheetId="13" hidden="1">'GEST ADMTVA'!$A$6:$Q$77</definedName>
    <definedName name="_xlnm._FilterDatabase" localSheetId="12" hidden="1">'GEST CONTRAV'!$A$6:$BX$59</definedName>
    <definedName name="_xlnm._FilterDatabase" localSheetId="14" hidden="1">'GEST FIN'!$A$6:$BX$76</definedName>
    <definedName name="_xlnm._FilterDatabase" localSheetId="15" hidden="1">'GEST JUR'!$A$6:$Q$48</definedName>
    <definedName name="_xlnm._FilterDatabase" localSheetId="9" hidden="1">'GEST SOC'!$A$6:$BX$72</definedName>
    <definedName name="_xlnm._FilterDatabase" localSheetId="17" hidden="1">'GEST TH'!$A$6:$BX$72</definedName>
    <definedName name="_xlnm._FilterDatabase" localSheetId="16" hidden="1">'GEST TICS'!$A$6:$BX$79</definedName>
    <definedName name="_xlnm._FilterDatabase" localSheetId="11" hidden="1">'GEST TRAM Y SER'!$A$6:$BX$65</definedName>
    <definedName name="_xlnm._FilterDatabase" localSheetId="10" hidden="1">'GEST Y CON TRANS'!$A$6:$BX$69</definedName>
    <definedName name="_xlnm._FilterDatabase" localSheetId="8" hidden="1">'ING TRANS'!$A$6:$BX$70</definedName>
    <definedName name="_xlnm._FilterDatabase" localSheetId="6" hidden="1">'INTEL MOV'!$A$6:$BX$6</definedName>
    <definedName name="_xlnm._FilterDatabase" localSheetId="7" hidden="1">'PLAN TRANS E INF'!$A$6:$BX$77</definedName>
    <definedName name="_xlnm._FilterDatabase" localSheetId="5" hidden="1">'SEG VIAL'!$A$6:$BX$6</definedName>
    <definedName name="_xlnm.Print_Area" localSheetId="13">'GEST ADMTVA'!$A$1:$O$77</definedName>
    <definedName name="_xlnm.Print_Area" localSheetId="15">'GEST JUR'!$A$1:$O$59</definedName>
    <definedName name="CT">'[1]Listas (2)'!$H$4:$H$15</definedName>
    <definedName name="JC">'[1]Listas (2)'!$F$4:$F$6</definedName>
    <definedName name="Proceso">[2]Listas!$H$42:$H$64</definedName>
    <definedName name="_xlnm.Print_Titles" localSheetId="4">'COM Y CUL'!#REF!</definedName>
    <definedName name="_xlnm.Print_Titles" localSheetId="18">'CONT DISC'!#REF!</definedName>
    <definedName name="_xlnm.Print_Titles" localSheetId="19">'CONT Y EV GEST'!#REF!</definedName>
    <definedName name="_xlnm.Print_Titles" localSheetId="3">'DIR. ESTRAT'!#REF!</definedName>
    <definedName name="_xlnm.Print_Titles" localSheetId="13">'GEST ADMTVA'!#REF!</definedName>
    <definedName name="_xlnm.Print_Titles" localSheetId="12">'GEST CONTRAV'!#REF!</definedName>
    <definedName name="_xlnm.Print_Titles" localSheetId="14">'GEST FIN'!#REF!</definedName>
    <definedName name="_xlnm.Print_Titles" localSheetId="15">'GEST JUR'!#REF!</definedName>
    <definedName name="_xlnm.Print_Titles" localSheetId="9">'GEST SOC'!#REF!</definedName>
    <definedName name="_xlnm.Print_Titles" localSheetId="17">'GEST TH'!#REF!</definedName>
    <definedName name="_xlnm.Print_Titles" localSheetId="16">'GEST TICS'!#REF!</definedName>
    <definedName name="_xlnm.Print_Titles" localSheetId="11">'GEST TRAM Y SER'!#REF!</definedName>
    <definedName name="_xlnm.Print_Titles" localSheetId="10">'GEST Y CON TRANS'!#REF!</definedName>
    <definedName name="_xlnm.Print_Titles" localSheetId="8">'ING TRANS'!#REF!</definedName>
    <definedName name="_xlnm.Print_Titles" localSheetId="6">'INTEL MOV'!#REF!</definedName>
    <definedName name="_xlnm.Print_Titles" localSheetId="7">'PLAN TRANS E INF'!#REF!</definedName>
    <definedName name="_xlnm.Print_Titles" localSheetId="5">'SEG VIAL'!#REF!</definedName>
  </definedNames>
  <calcPr calcId="191029"/>
  <pivotCaches>
    <pivotCache cacheId="0" r:id="rId25"/>
    <pivotCache cacheId="1" r:id="rId26"/>
    <pivotCache cacheId="2" r:id="rId27"/>
    <pivotCache cacheId="3" r:id="rId28"/>
    <pivotCache cacheId="4" r:id="rId29"/>
    <pivotCache cacheId="5" r:id="rId30"/>
    <pivotCache cacheId="6" r:id="rId31"/>
    <pivotCache cacheId="7" r:id="rId32"/>
    <pivotCache cacheId="8" r:id="rId33"/>
    <pivotCache cacheId="9" r:id="rId34"/>
    <pivotCache cacheId="10" r:id="rId35"/>
    <pivotCache cacheId="11" r:id="rId36"/>
    <pivotCache cacheId="12" r:id="rId37"/>
    <pivotCache cacheId="13" r:id="rId38"/>
    <pivotCache cacheId="14" r:id="rId39"/>
    <pivotCache cacheId="15" r:id="rId40"/>
    <pivotCache cacheId="16" r:id="rId41"/>
    <pivotCache cacheId="17" r:id="rId42"/>
    <pivotCache cacheId="18" r:id="rId43"/>
    <pivotCache cacheId="19" r:id="rId44"/>
    <pivotCache cacheId="20" r:id="rId45"/>
  </pivotCache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7" i="45" l="1"/>
  <c r="M7" i="45" s="1"/>
  <c r="O7" i="45" s="1"/>
  <c r="L8" i="45"/>
  <c r="M8" i="45" s="1"/>
  <c r="L30" i="59" l="1"/>
  <c r="M30" i="59" s="1"/>
  <c r="L29" i="59"/>
  <c r="M29" i="59" s="1"/>
  <c r="L28" i="59"/>
  <c r="M28" i="59" s="1"/>
  <c r="L27" i="59"/>
  <c r="M27" i="59" s="1"/>
  <c r="L26" i="59"/>
  <c r="M26" i="59" s="1"/>
  <c r="L25" i="59"/>
  <c r="M25" i="59" s="1"/>
  <c r="L24" i="59"/>
  <c r="M24" i="59" s="1"/>
  <c r="L23" i="59"/>
  <c r="M23" i="59" s="1"/>
  <c r="L22" i="59"/>
  <c r="M22" i="59" s="1"/>
  <c r="L21" i="59"/>
  <c r="M21" i="59" s="1"/>
  <c r="L20" i="59"/>
  <c r="M20" i="59" s="1"/>
  <c r="L19" i="59"/>
  <c r="M19" i="59" s="1"/>
  <c r="L18" i="59"/>
  <c r="M18" i="59" s="1"/>
  <c r="L17" i="59"/>
  <c r="M17" i="59" s="1"/>
  <c r="L16" i="59"/>
  <c r="M16" i="59" s="1"/>
  <c r="L15" i="59"/>
  <c r="M15" i="59" s="1"/>
  <c r="L14" i="59"/>
  <c r="M14" i="59" s="1"/>
  <c r="L13" i="59"/>
  <c r="M13" i="59" s="1"/>
  <c r="L12" i="59"/>
  <c r="M12" i="59" s="1"/>
  <c r="L11" i="59"/>
  <c r="M11" i="59" s="1"/>
  <c r="L10" i="59"/>
  <c r="M10" i="59" s="1"/>
  <c r="L9" i="59"/>
  <c r="M9" i="59" s="1"/>
  <c r="L8" i="59"/>
  <c r="M8" i="59" s="1"/>
  <c r="L7" i="59"/>
  <c r="M7" i="59" s="1"/>
  <c r="L8" i="61" l="1"/>
  <c r="M8" i="61" s="1"/>
  <c r="O8" i="61" s="1"/>
  <c r="L31" i="59" l="1"/>
  <c r="L32" i="59"/>
  <c r="L33" i="59"/>
  <c r="L34" i="59"/>
  <c r="L35" i="59"/>
  <c r="L36" i="59"/>
  <c r="L37" i="59"/>
  <c r="L38" i="59"/>
  <c r="L39" i="59"/>
  <c r="L40" i="59"/>
  <c r="L41" i="59"/>
  <c r="L42" i="59"/>
  <c r="L43" i="59"/>
  <c r="L44" i="59"/>
  <c r="L45" i="59"/>
  <c r="L46" i="59"/>
  <c r="L47" i="59"/>
  <c r="L48" i="59"/>
  <c r="L49" i="59"/>
  <c r="L50" i="59"/>
  <c r="L51" i="59"/>
  <c r="L52" i="59"/>
  <c r="L53" i="59"/>
  <c r="L54" i="59"/>
  <c r="L55" i="59"/>
  <c r="L56" i="59"/>
  <c r="L57" i="59"/>
  <c r="L58" i="59"/>
  <c r="L59" i="59"/>
  <c r="L60" i="59"/>
  <c r="L61" i="59"/>
  <c r="L62" i="59"/>
  <c r="L63" i="59"/>
  <c r="L64" i="59"/>
  <c r="L55" i="61" l="1"/>
  <c r="M55" i="61" s="1"/>
  <c r="O55" i="61" s="1"/>
  <c r="L25" i="56" l="1"/>
  <c r="M25" i="56" s="1"/>
  <c r="O25" i="56" s="1"/>
  <c r="L22" i="56"/>
  <c r="M22" i="56" s="1"/>
  <c r="O22" i="56" s="1"/>
  <c r="L18" i="63" l="1"/>
  <c r="M18" i="63" s="1"/>
  <c r="O18" i="63" s="1"/>
  <c r="L19" i="63"/>
  <c r="M19" i="63" s="1"/>
  <c r="O19" i="63" s="1"/>
  <c r="M31" i="59" l="1"/>
  <c r="M32" i="59"/>
  <c r="M33" i="59"/>
  <c r="M34" i="59"/>
  <c r="M35" i="59"/>
  <c r="M36" i="59"/>
  <c r="M37" i="59"/>
  <c r="M38" i="59"/>
  <c r="M39" i="59"/>
  <c r="M40" i="59"/>
  <c r="M41" i="59"/>
  <c r="M42" i="59"/>
  <c r="M43" i="59"/>
  <c r="M44" i="59"/>
  <c r="M45" i="59"/>
  <c r="M46" i="59"/>
  <c r="M47" i="59"/>
  <c r="M48" i="59"/>
  <c r="M49" i="59"/>
  <c r="M50" i="59"/>
  <c r="M51" i="59"/>
  <c r="M52" i="59"/>
  <c r="M53" i="59"/>
  <c r="M54" i="59"/>
  <c r="M55" i="59"/>
  <c r="M56" i="59"/>
  <c r="M57" i="59"/>
  <c r="M58" i="59"/>
  <c r="M59" i="59"/>
  <c r="M60" i="59"/>
  <c r="M61" i="59"/>
  <c r="M62" i="59"/>
  <c r="M63" i="59"/>
  <c r="M64" i="59"/>
  <c r="L17" i="58" l="1"/>
  <c r="M17" i="58" s="1"/>
  <c r="O17" i="58" s="1"/>
  <c r="L18" i="58"/>
  <c r="M18" i="58" s="1"/>
  <c r="O18" i="58" s="1"/>
  <c r="L19" i="58"/>
  <c r="L20" i="58"/>
  <c r="M20" i="58" s="1"/>
  <c r="O20" i="58" s="1"/>
  <c r="L21" i="58"/>
  <c r="L22" i="58"/>
  <c r="M22" i="58" s="1"/>
  <c r="O22" i="58" s="1"/>
  <c r="M19" i="58" l="1"/>
  <c r="O19" i="58" s="1"/>
  <c r="M21" i="58"/>
  <c r="O21" i="58" s="1"/>
  <c r="L25" i="65"/>
  <c r="L12" i="65"/>
  <c r="L9" i="65"/>
  <c r="M9" i="65" s="1"/>
  <c r="M25" i="65" l="1"/>
  <c r="O25" i="65" s="1"/>
  <c r="M12" i="65"/>
  <c r="O12" i="65" s="1"/>
  <c r="L46" i="61"/>
  <c r="L40" i="61"/>
  <c r="L41" i="61"/>
  <c r="L42" i="61"/>
  <c r="L43" i="61"/>
  <c r="L36" i="61"/>
  <c r="L34" i="61"/>
  <c r="L31" i="61"/>
  <c r="L29" i="61"/>
  <c r="M46" i="61" l="1"/>
  <c r="O46" i="61" s="1"/>
  <c r="M43" i="61"/>
  <c r="O43" i="61" s="1"/>
  <c r="M42" i="61"/>
  <c r="O42" i="61" s="1"/>
  <c r="M41" i="61"/>
  <c r="O41" i="61" s="1"/>
  <c r="M40" i="61"/>
  <c r="O40" i="61" s="1"/>
  <c r="M36" i="61"/>
  <c r="O36" i="61" s="1"/>
  <c r="M34" i="61"/>
  <c r="O34" i="61" s="1"/>
  <c r="M31" i="61"/>
  <c r="O31" i="61" s="1"/>
  <c r="M29" i="61"/>
  <c r="O29" i="61" s="1"/>
  <c r="L8" i="60"/>
  <c r="L7" i="60"/>
  <c r="O22" i="59"/>
  <c r="O21" i="59"/>
  <c r="L24" i="58"/>
  <c r="M7" i="60" l="1"/>
  <c r="O7" i="60" s="1"/>
  <c r="M8" i="60"/>
  <c r="O8" i="60" s="1"/>
  <c r="M24" i="58"/>
  <c r="O24" i="58" s="1"/>
  <c r="L24" i="55"/>
  <c r="M24" i="55" l="1"/>
  <c r="O24" i="55" s="1"/>
  <c r="L14" i="66"/>
  <c r="L11" i="66"/>
  <c r="L8" i="66"/>
  <c r="L16" i="62"/>
  <c r="M16" i="62" s="1"/>
  <c r="L14" i="62"/>
  <c r="M14" i="62" s="1"/>
  <c r="O14" i="62" s="1"/>
  <c r="L12" i="61"/>
  <c r="M12" i="61" s="1"/>
  <c r="O12" i="61" s="1"/>
  <c r="L10" i="61"/>
  <c r="M10" i="61" s="1"/>
  <c r="O10" i="61" s="1"/>
  <c r="M8" i="66" l="1"/>
  <c r="O8" i="66" s="1"/>
  <c r="M11" i="66"/>
  <c r="O11" i="66" s="1"/>
  <c r="M14" i="66"/>
  <c r="O14" i="66" s="1"/>
  <c r="D22" i="33"/>
  <c r="D3" i="33" l="1"/>
  <c r="D4" i="33"/>
  <c r="D5" i="33"/>
  <c r="D6" i="33"/>
  <c r="D7" i="33"/>
  <c r="D8" i="33"/>
  <c r="D9" i="33"/>
  <c r="D10" i="33"/>
  <c r="D11" i="33"/>
  <c r="D12" i="33"/>
  <c r="D13" i="33"/>
  <c r="D14" i="33"/>
  <c r="D15" i="33"/>
  <c r="D16" i="33"/>
  <c r="D17" i="33"/>
  <c r="D18" i="33"/>
  <c r="D19" i="33"/>
  <c r="D20" i="33"/>
  <c r="D21" i="33"/>
  <c r="D23" i="33"/>
  <c r="D24" i="33"/>
  <c r="D25" i="33"/>
  <c r="D26" i="33"/>
  <c r="D27" i="33"/>
  <c r="D2" i="33"/>
  <c r="L75" i="67" l="1"/>
  <c r="L74" i="67"/>
  <c r="L73" i="67"/>
  <c r="L72" i="67"/>
  <c r="L71" i="67"/>
  <c r="L70" i="67"/>
  <c r="L69" i="67"/>
  <c r="L68" i="67"/>
  <c r="L67" i="67"/>
  <c r="L66" i="67"/>
  <c r="L65" i="67"/>
  <c r="L64" i="67"/>
  <c r="L63" i="67"/>
  <c r="L62" i="67"/>
  <c r="L61" i="67"/>
  <c r="L60" i="67"/>
  <c r="L59" i="67"/>
  <c r="L58" i="67"/>
  <c r="L57" i="67"/>
  <c r="L56" i="67"/>
  <c r="L55" i="67"/>
  <c r="L54" i="67"/>
  <c r="L53" i="67"/>
  <c r="L52" i="67"/>
  <c r="L51" i="67"/>
  <c r="L50" i="67"/>
  <c r="L49" i="67"/>
  <c r="L48" i="67"/>
  <c r="L47" i="67"/>
  <c r="L46" i="67"/>
  <c r="L45" i="67"/>
  <c r="L44" i="67"/>
  <c r="L43" i="67"/>
  <c r="L42" i="67"/>
  <c r="L41" i="67"/>
  <c r="L40" i="67"/>
  <c r="L39" i="67"/>
  <c r="L38" i="67"/>
  <c r="L37" i="67"/>
  <c r="L36" i="67"/>
  <c r="L35" i="67"/>
  <c r="L34" i="67"/>
  <c r="L33" i="67"/>
  <c r="L32" i="67"/>
  <c r="L31" i="67"/>
  <c r="L30" i="67"/>
  <c r="L29" i="67"/>
  <c r="L28" i="67"/>
  <c r="L27" i="67"/>
  <c r="L26" i="67"/>
  <c r="L25" i="67"/>
  <c r="L24" i="67"/>
  <c r="L23" i="67"/>
  <c r="L22" i="67"/>
  <c r="L21" i="67"/>
  <c r="L20" i="67"/>
  <c r="L19" i="67"/>
  <c r="L18" i="67"/>
  <c r="L17" i="67"/>
  <c r="L16" i="67"/>
  <c r="L15" i="67"/>
  <c r="L14" i="67"/>
  <c r="L13" i="67"/>
  <c r="L12" i="67"/>
  <c r="L11" i="67"/>
  <c r="L10" i="67"/>
  <c r="L9" i="67"/>
  <c r="L8" i="67"/>
  <c r="L7" i="67"/>
  <c r="L78" i="66"/>
  <c r="L77" i="66"/>
  <c r="L76" i="66"/>
  <c r="L75" i="66"/>
  <c r="L74" i="66"/>
  <c r="L73" i="66"/>
  <c r="L72" i="66"/>
  <c r="L71" i="66"/>
  <c r="L70" i="66"/>
  <c r="L69" i="66"/>
  <c r="L68" i="66"/>
  <c r="L67" i="66"/>
  <c r="L66" i="66"/>
  <c r="L65" i="66"/>
  <c r="L64" i="66"/>
  <c r="L63" i="66"/>
  <c r="L62" i="66"/>
  <c r="L61" i="66"/>
  <c r="L60" i="66"/>
  <c r="L59" i="66"/>
  <c r="L58" i="66"/>
  <c r="L57" i="66"/>
  <c r="L56" i="66"/>
  <c r="L55" i="66"/>
  <c r="L54" i="66"/>
  <c r="L53" i="66"/>
  <c r="L52" i="66"/>
  <c r="L51" i="66"/>
  <c r="L50" i="66"/>
  <c r="L49" i="66"/>
  <c r="L48" i="66"/>
  <c r="L47" i="66"/>
  <c r="L46" i="66"/>
  <c r="L45" i="66"/>
  <c r="L44" i="66"/>
  <c r="L43" i="66"/>
  <c r="L42" i="66"/>
  <c r="L41" i="66"/>
  <c r="L40" i="66"/>
  <c r="L39" i="66"/>
  <c r="L38" i="66"/>
  <c r="L37" i="66"/>
  <c r="L36" i="66"/>
  <c r="L35" i="66"/>
  <c r="L34" i="66"/>
  <c r="L33" i="66"/>
  <c r="L32" i="66"/>
  <c r="L31" i="66"/>
  <c r="L30" i="66"/>
  <c r="L29" i="66"/>
  <c r="L28" i="66"/>
  <c r="L27" i="66"/>
  <c r="L26" i="66"/>
  <c r="L25" i="66"/>
  <c r="L24" i="66"/>
  <c r="L23" i="66"/>
  <c r="L22" i="66"/>
  <c r="L21" i="66"/>
  <c r="L20" i="66"/>
  <c r="L19" i="66"/>
  <c r="L18" i="66"/>
  <c r="L17" i="66"/>
  <c r="L16" i="66"/>
  <c r="L15" i="66"/>
  <c r="L13" i="66"/>
  <c r="L12" i="66"/>
  <c r="L10" i="66"/>
  <c r="L9" i="66"/>
  <c r="L7" i="66"/>
  <c r="L78" i="65"/>
  <c r="L77" i="65"/>
  <c r="L76" i="65"/>
  <c r="L75" i="65"/>
  <c r="L74" i="65"/>
  <c r="L73" i="65"/>
  <c r="L72" i="65"/>
  <c r="L71" i="65"/>
  <c r="L70" i="65"/>
  <c r="L69" i="65"/>
  <c r="L68" i="65"/>
  <c r="L67" i="65"/>
  <c r="L66" i="65"/>
  <c r="L65" i="65"/>
  <c r="L64" i="65"/>
  <c r="L63" i="65"/>
  <c r="L62" i="65"/>
  <c r="L61" i="65"/>
  <c r="L60" i="65"/>
  <c r="L59" i="65"/>
  <c r="L58" i="65"/>
  <c r="L57" i="65"/>
  <c r="L56" i="65"/>
  <c r="L55" i="65"/>
  <c r="L54" i="65"/>
  <c r="L53" i="65"/>
  <c r="L52" i="65"/>
  <c r="L51" i="65"/>
  <c r="L50" i="65"/>
  <c r="L49" i="65"/>
  <c r="L48" i="65"/>
  <c r="L47" i="65"/>
  <c r="L46" i="65"/>
  <c r="L45" i="65"/>
  <c r="L44" i="65"/>
  <c r="L43" i="65"/>
  <c r="L42" i="65"/>
  <c r="L41" i="65"/>
  <c r="L40" i="65"/>
  <c r="L39" i="65"/>
  <c r="L38" i="65"/>
  <c r="L37" i="65"/>
  <c r="L36" i="65"/>
  <c r="L35" i="65"/>
  <c r="L34" i="65"/>
  <c r="L33" i="65"/>
  <c r="L32" i="65"/>
  <c r="L31" i="65"/>
  <c r="L30" i="65"/>
  <c r="L29" i="65"/>
  <c r="L28" i="65"/>
  <c r="L27" i="65"/>
  <c r="L26" i="65"/>
  <c r="L24" i="65"/>
  <c r="L23" i="65"/>
  <c r="L22" i="65"/>
  <c r="L21" i="65"/>
  <c r="L20" i="65"/>
  <c r="L19" i="65"/>
  <c r="L18" i="65"/>
  <c r="L17" i="65"/>
  <c r="L16" i="65"/>
  <c r="L15" i="65"/>
  <c r="L14" i="65"/>
  <c r="L13" i="65"/>
  <c r="L11" i="65"/>
  <c r="L10" i="65"/>
  <c r="L8" i="65"/>
  <c r="L7" i="65"/>
  <c r="L71" i="64"/>
  <c r="L70" i="64"/>
  <c r="L69" i="64"/>
  <c r="L68" i="64"/>
  <c r="L67" i="64"/>
  <c r="L66" i="64"/>
  <c r="L65" i="64"/>
  <c r="L64" i="64"/>
  <c r="L63" i="64"/>
  <c r="L62" i="64"/>
  <c r="L61" i="64"/>
  <c r="L60" i="64"/>
  <c r="L59" i="64"/>
  <c r="L58" i="64"/>
  <c r="L57" i="64"/>
  <c r="L56" i="64"/>
  <c r="L55" i="64"/>
  <c r="L54" i="64"/>
  <c r="L53" i="64"/>
  <c r="L52" i="64"/>
  <c r="L51" i="64"/>
  <c r="L50" i="64"/>
  <c r="L49" i="64"/>
  <c r="L48" i="64"/>
  <c r="L47" i="64"/>
  <c r="L46" i="64"/>
  <c r="L45" i="64"/>
  <c r="L44" i="64"/>
  <c r="L43" i="64"/>
  <c r="L42" i="64"/>
  <c r="L41" i="64"/>
  <c r="L40" i="64"/>
  <c r="L39" i="64"/>
  <c r="L38" i="64"/>
  <c r="L37" i="64"/>
  <c r="L36" i="64"/>
  <c r="L35" i="64"/>
  <c r="L34" i="64"/>
  <c r="L33" i="64"/>
  <c r="L32" i="64"/>
  <c r="L31" i="64"/>
  <c r="L30" i="64"/>
  <c r="L29" i="64"/>
  <c r="L28" i="64"/>
  <c r="L27" i="64"/>
  <c r="L26" i="64"/>
  <c r="L25" i="64"/>
  <c r="L24" i="64"/>
  <c r="L23" i="64"/>
  <c r="L22" i="64"/>
  <c r="L21" i="64"/>
  <c r="L20" i="64"/>
  <c r="L19" i="64"/>
  <c r="L18" i="64"/>
  <c r="L17" i="64"/>
  <c r="L16" i="64"/>
  <c r="L15" i="64"/>
  <c r="L14" i="64"/>
  <c r="L13" i="64"/>
  <c r="L12" i="64"/>
  <c r="L11" i="64"/>
  <c r="L10" i="64"/>
  <c r="L9" i="64"/>
  <c r="L8" i="64"/>
  <c r="O7" i="64"/>
  <c r="L7" i="64"/>
  <c r="M7" i="64" s="1"/>
  <c r="L47" i="63"/>
  <c r="L46" i="63"/>
  <c r="L45" i="63"/>
  <c r="L44" i="63"/>
  <c r="L43" i="63"/>
  <c r="L42" i="63"/>
  <c r="L41" i="63"/>
  <c r="L40" i="63"/>
  <c r="L39" i="63"/>
  <c r="L38" i="63"/>
  <c r="L37" i="63"/>
  <c r="L36" i="63"/>
  <c r="L35" i="63"/>
  <c r="L34" i="63"/>
  <c r="L33" i="63"/>
  <c r="L32" i="63"/>
  <c r="L31" i="63"/>
  <c r="L30" i="63"/>
  <c r="L29" i="63"/>
  <c r="L28" i="63"/>
  <c r="L27" i="63"/>
  <c r="L26" i="63"/>
  <c r="L25" i="63"/>
  <c r="L24" i="63"/>
  <c r="L23" i="63"/>
  <c r="L22" i="63"/>
  <c r="L21" i="63"/>
  <c r="L20" i="63"/>
  <c r="L17" i="63"/>
  <c r="L16" i="63"/>
  <c r="L15" i="63"/>
  <c r="L14" i="63"/>
  <c r="L13" i="63"/>
  <c r="L12" i="63"/>
  <c r="L11" i="63"/>
  <c r="L10" i="63"/>
  <c r="L9" i="63"/>
  <c r="L8" i="63"/>
  <c r="L7" i="63"/>
  <c r="L75" i="62"/>
  <c r="L74" i="62"/>
  <c r="L73" i="62"/>
  <c r="L72" i="62"/>
  <c r="L71" i="62"/>
  <c r="L70" i="62"/>
  <c r="L69" i="62"/>
  <c r="L68" i="62"/>
  <c r="L67" i="62"/>
  <c r="L66" i="62"/>
  <c r="L65" i="62"/>
  <c r="L64" i="62"/>
  <c r="L63" i="62"/>
  <c r="L62" i="62"/>
  <c r="L61" i="62"/>
  <c r="L60" i="62"/>
  <c r="L59" i="62"/>
  <c r="L58" i="62"/>
  <c r="L57" i="62"/>
  <c r="L56" i="62"/>
  <c r="L55" i="62"/>
  <c r="L54" i="62"/>
  <c r="L53" i="62"/>
  <c r="L52" i="62"/>
  <c r="L51" i="62"/>
  <c r="L50" i="62"/>
  <c r="L49" i="62"/>
  <c r="L48" i="62"/>
  <c r="L47" i="62"/>
  <c r="L46" i="62"/>
  <c r="L45" i="62"/>
  <c r="L44" i="62"/>
  <c r="L43" i="62"/>
  <c r="L42" i="62"/>
  <c r="L41" i="62"/>
  <c r="L40" i="62"/>
  <c r="L39" i="62"/>
  <c r="L38" i="62"/>
  <c r="L37" i="62"/>
  <c r="L36" i="62"/>
  <c r="L35" i="62"/>
  <c r="L34" i="62"/>
  <c r="L33" i="62"/>
  <c r="L32" i="62"/>
  <c r="L31" i="62"/>
  <c r="L30" i="62"/>
  <c r="L29" i="62"/>
  <c r="L28" i="62"/>
  <c r="L27" i="62"/>
  <c r="L26" i="62"/>
  <c r="L25" i="62"/>
  <c r="L24" i="62"/>
  <c r="L23" i="62"/>
  <c r="L22" i="62"/>
  <c r="L21" i="62"/>
  <c r="L20" i="62"/>
  <c r="L19" i="62"/>
  <c r="L18" i="62"/>
  <c r="L17" i="62"/>
  <c r="L15" i="62"/>
  <c r="L13" i="62"/>
  <c r="L12" i="62"/>
  <c r="L11" i="62"/>
  <c r="L10" i="62"/>
  <c r="L9" i="62"/>
  <c r="L8" i="62"/>
  <c r="L7" i="62"/>
  <c r="L76" i="61"/>
  <c r="L75" i="61"/>
  <c r="L74" i="61"/>
  <c r="L73" i="61"/>
  <c r="L72" i="61"/>
  <c r="L71" i="61"/>
  <c r="L70" i="61"/>
  <c r="L69" i="61"/>
  <c r="L68" i="61"/>
  <c r="L67" i="61"/>
  <c r="L66" i="61"/>
  <c r="L65" i="61"/>
  <c r="L64" i="61"/>
  <c r="L63" i="61"/>
  <c r="L62" i="61"/>
  <c r="L61" i="61"/>
  <c r="L60" i="61"/>
  <c r="L59" i="61"/>
  <c r="L58" i="61"/>
  <c r="L57" i="61"/>
  <c r="L56" i="61"/>
  <c r="L53" i="61"/>
  <c r="L54" i="61"/>
  <c r="L52" i="61"/>
  <c r="L51" i="61"/>
  <c r="L50" i="61"/>
  <c r="L49" i="61"/>
  <c r="L48" i="61"/>
  <c r="L47" i="61"/>
  <c r="L45" i="61"/>
  <c r="L44" i="61"/>
  <c r="L39" i="61"/>
  <c r="L38" i="61"/>
  <c r="L37" i="61"/>
  <c r="L35" i="61"/>
  <c r="L33" i="61"/>
  <c r="L32" i="61"/>
  <c r="L30" i="61"/>
  <c r="L28" i="61"/>
  <c r="L27" i="61"/>
  <c r="L26" i="61"/>
  <c r="L25" i="61"/>
  <c r="L24" i="61"/>
  <c r="L23" i="61"/>
  <c r="L22" i="61"/>
  <c r="L21" i="61"/>
  <c r="L20" i="61"/>
  <c r="L19" i="61"/>
  <c r="L18" i="61"/>
  <c r="L17" i="61"/>
  <c r="L16" i="61"/>
  <c r="L15" i="61"/>
  <c r="L14" i="61"/>
  <c r="L13" i="61"/>
  <c r="L11" i="61"/>
  <c r="L9" i="61"/>
  <c r="L7" i="61"/>
  <c r="L58" i="60"/>
  <c r="L57" i="60"/>
  <c r="L56" i="60"/>
  <c r="L55" i="60"/>
  <c r="L54" i="60"/>
  <c r="L53" i="60"/>
  <c r="L52" i="60"/>
  <c r="L51" i="60"/>
  <c r="L50" i="60"/>
  <c r="L49" i="60"/>
  <c r="L48" i="60"/>
  <c r="L47" i="60"/>
  <c r="L46" i="60"/>
  <c r="L45" i="60"/>
  <c r="L44" i="60"/>
  <c r="L43" i="60"/>
  <c r="L42" i="60"/>
  <c r="L41" i="60"/>
  <c r="L40" i="60"/>
  <c r="L39" i="60"/>
  <c r="L38" i="60"/>
  <c r="L37" i="60"/>
  <c r="L36" i="60"/>
  <c r="L35" i="60"/>
  <c r="L34" i="60"/>
  <c r="L33" i="60"/>
  <c r="L32" i="60"/>
  <c r="L31" i="60"/>
  <c r="L30" i="60"/>
  <c r="L29" i="60"/>
  <c r="L28" i="60"/>
  <c r="L27" i="60"/>
  <c r="L26" i="60"/>
  <c r="L25" i="60"/>
  <c r="L24" i="60"/>
  <c r="L23" i="60"/>
  <c r="L22" i="60"/>
  <c r="L21" i="60"/>
  <c r="L20" i="60"/>
  <c r="L19" i="60"/>
  <c r="L18" i="60"/>
  <c r="L17" i="60"/>
  <c r="L16" i="60"/>
  <c r="L15" i="60"/>
  <c r="L14" i="60"/>
  <c r="L13" i="60"/>
  <c r="L12" i="60"/>
  <c r="L11" i="60"/>
  <c r="L10" i="60"/>
  <c r="L9" i="60"/>
  <c r="O64" i="59"/>
  <c r="O63" i="59"/>
  <c r="O62" i="59"/>
  <c r="O61" i="59"/>
  <c r="O60" i="59"/>
  <c r="O59" i="59"/>
  <c r="O58" i="59"/>
  <c r="O57" i="59"/>
  <c r="O56" i="59"/>
  <c r="O55" i="59"/>
  <c r="O54" i="59"/>
  <c r="O53" i="59"/>
  <c r="O52" i="59"/>
  <c r="O51" i="59"/>
  <c r="O50" i="59"/>
  <c r="O49" i="59"/>
  <c r="O48" i="59"/>
  <c r="O47" i="59"/>
  <c r="O46" i="59"/>
  <c r="O45" i="59"/>
  <c r="O44" i="59"/>
  <c r="O43" i="59"/>
  <c r="O42" i="59"/>
  <c r="O41" i="59"/>
  <c r="O40" i="59"/>
  <c r="O39" i="59"/>
  <c r="O38" i="59"/>
  <c r="O37" i="59"/>
  <c r="O36" i="59"/>
  <c r="O35" i="59"/>
  <c r="O34" i="59"/>
  <c r="O33" i="59"/>
  <c r="O32" i="59"/>
  <c r="O31" i="59"/>
  <c r="O26" i="59"/>
  <c r="O25" i="59"/>
  <c r="O20" i="59"/>
  <c r="O19" i="59"/>
  <c r="O14" i="59"/>
  <c r="O13" i="59"/>
  <c r="O12" i="59"/>
  <c r="O11" i="59"/>
  <c r="O8" i="59"/>
  <c r="O7" i="59"/>
  <c r="L68" i="58"/>
  <c r="M68" i="58" s="1"/>
  <c r="O68" i="58" s="1"/>
  <c r="L67" i="58"/>
  <c r="M67" i="58" s="1"/>
  <c r="O67" i="58" s="1"/>
  <c r="L66" i="58"/>
  <c r="M66" i="58" s="1"/>
  <c r="O66" i="58" s="1"/>
  <c r="L65" i="58"/>
  <c r="M65" i="58" s="1"/>
  <c r="O65" i="58" s="1"/>
  <c r="L64" i="58"/>
  <c r="M64" i="58" s="1"/>
  <c r="O64" i="58" s="1"/>
  <c r="L63" i="58"/>
  <c r="M63" i="58" s="1"/>
  <c r="O63" i="58" s="1"/>
  <c r="L62" i="58"/>
  <c r="M62" i="58" s="1"/>
  <c r="O62" i="58" s="1"/>
  <c r="L61" i="58"/>
  <c r="M61" i="58" s="1"/>
  <c r="O61" i="58" s="1"/>
  <c r="L60" i="58"/>
  <c r="M60" i="58" s="1"/>
  <c r="O60" i="58" s="1"/>
  <c r="L59" i="58"/>
  <c r="M59" i="58" s="1"/>
  <c r="O59" i="58" s="1"/>
  <c r="L58" i="58"/>
  <c r="M58" i="58" s="1"/>
  <c r="O58" i="58" s="1"/>
  <c r="L57" i="58"/>
  <c r="M57" i="58" s="1"/>
  <c r="O57" i="58" s="1"/>
  <c r="L56" i="58"/>
  <c r="M56" i="58" s="1"/>
  <c r="O56" i="58" s="1"/>
  <c r="L55" i="58"/>
  <c r="M55" i="58" s="1"/>
  <c r="O55" i="58" s="1"/>
  <c r="L54" i="58"/>
  <c r="M54" i="58" s="1"/>
  <c r="O54" i="58" s="1"/>
  <c r="L53" i="58"/>
  <c r="M53" i="58" s="1"/>
  <c r="O53" i="58" s="1"/>
  <c r="L52" i="58"/>
  <c r="M52" i="58" s="1"/>
  <c r="O52" i="58" s="1"/>
  <c r="L51" i="58"/>
  <c r="M51" i="58" s="1"/>
  <c r="O51" i="58" s="1"/>
  <c r="L50" i="58"/>
  <c r="M50" i="58" s="1"/>
  <c r="O50" i="58" s="1"/>
  <c r="L49" i="58"/>
  <c r="M49" i="58" s="1"/>
  <c r="O49" i="58" s="1"/>
  <c r="L48" i="58"/>
  <c r="M48" i="58" s="1"/>
  <c r="O48" i="58" s="1"/>
  <c r="L47" i="58"/>
  <c r="M47" i="58" s="1"/>
  <c r="O47" i="58" s="1"/>
  <c r="L46" i="58"/>
  <c r="M46" i="58" s="1"/>
  <c r="O46" i="58" s="1"/>
  <c r="L45" i="58"/>
  <c r="M45" i="58" s="1"/>
  <c r="O45" i="58" s="1"/>
  <c r="L44" i="58"/>
  <c r="M44" i="58" s="1"/>
  <c r="O44" i="58" s="1"/>
  <c r="L43" i="58"/>
  <c r="M43" i="58" s="1"/>
  <c r="O43" i="58" s="1"/>
  <c r="L42" i="58"/>
  <c r="M42" i="58" s="1"/>
  <c r="O42" i="58" s="1"/>
  <c r="L41" i="58"/>
  <c r="M41" i="58" s="1"/>
  <c r="O41" i="58" s="1"/>
  <c r="L40" i="58"/>
  <c r="M40" i="58" s="1"/>
  <c r="O40" i="58" s="1"/>
  <c r="L39" i="58"/>
  <c r="M39" i="58" s="1"/>
  <c r="O39" i="58" s="1"/>
  <c r="L38" i="58"/>
  <c r="M38" i="58" s="1"/>
  <c r="O38" i="58" s="1"/>
  <c r="L37" i="58"/>
  <c r="M37" i="58" s="1"/>
  <c r="O37" i="58" s="1"/>
  <c r="L36" i="58"/>
  <c r="M36" i="58" s="1"/>
  <c r="O36" i="58" s="1"/>
  <c r="L35" i="58"/>
  <c r="M35" i="58" s="1"/>
  <c r="O35" i="58" s="1"/>
  <c r="L34" i="58"/>
  <c r="M34" i="58" s="1"/>
  <c r="O34" i="58" s="1"/>
  <c r="L33" i="58"/>
  <c r="M33" i="58" s="1"/>
  <c r="O33" i="58" s="1"/>
  <c r="L32" i="58"/>
  <c r="M32" i="58" s="1"/>
  <c r="O32" i="58" s="1"/>
  <c r="L31" i="58"/>
  <c r="M31" i="58" s="1"/>
  <c r="O31" i="58" s="1"/>
  <c r="L30" i="58"/>
  <c r="M30" i="58" s="1"/>
  <c r="O30" i="58" s="1"/>
  <c r="L29" i="58"/>
  <c r="M29" i="58" s="1"/>
  <c r="O29" i="58" s="1"/>
  <c r="L28" i="58"/>
  <c r="L27" i="58"/>
  <c r="L26" i="58"/>
  <c r="L25" i="58"/>
  <c r="L23" i="58"/>
  <c r="L16" i="58"/>
  <c r="L15" i="58"/>
  <c r="L14" i="58"/>
  <c r="L13" i="58"/>
  <c r="L12" i="58"/>
  <c r="L11" i="58"/>
  <c r="L10" i="58"/>
  <c r="L9" i="58"/>
  <c r="L8" i="58"/>
  <c r="L7" i="58"/>
  <c r="L71" i="57"/>
  <c r="L70" i="57"/>
  <c r="L69" i="57"/>
  <c r="L68" i="57"/>
  <c r="L67" i="57"/>
  <c r="L66" i="57"/>
  <c r="L65" i="57"/>
  <c r="L64" i="57"/>
  <c r="L63" i="57"/>
  <c r="L62" i="57"/>
  <c r="L61" i="57"/>
  <c r="L60" i="57"/>
  <c r="L59" i="57"/>
  <c r="L58" i="57"/>
  <c r="L57" i="57"/>
  <c r="L56" i="57"/>
  <c r="L55" i="57"/>
  <c r="L54" i="57"/>
  <c r="L53" i="57"/>
  <c r="L52" i="57"/>
  <c r="L51" i="57"/>
  <c r="L50" i="57"/>
  <c r="L49" i="57"/>
  <c r="L48" i="57"/>
  <c r="L47" i="57"/>
  <c r="L46" i="57"/>
  <c r="L45" i="57"/>
  <c r="L44" i="57"/>
  <c r="L43" i="57"/>
  <c r="L42" i="57"/>
  <c r="L41" i="57"/>
  <c r="L40" i="57"/>
  <c r="L39" i="57"/>
  <c r="L38" i="57"/>
  <c r="L37" i="57"/>
  <c r="L36" i="57"/>
  <c r="L35" i="57"/>
  <c r="L34" i="57"/>
  <c r="L33" i="57"/>
  <c r="L32" i="57"/>
  <c r="L31" i="57"/>
  <c r="L30" i="57"/>
  <c r="L29" i="57"/>
  <c r="L28" i="57"/>
  <c r="L27" i="57"/>
  <c r="L26" i="57"/>
  <c r="L25" i="57"/>
  <c r="L24" i="57"/>
  <c r="L23" i="57"/>
  <c r="L22" i="57"/>
  <c r="L21" i="57"/>
  <c r="L20" i="57"/>
  <c r="L19" i="57"/>
  <c r="L18" i="57"/>
  <c r="L17" i="57"/>
  <c r="L16" i="57"/>
  <c r="L15" i="57"/>
  <c r="L14" i="57"/>
  <c r="L13" i="57"/>
  <c r="L12" i="57"/>
  <c r="L11" i="57"/>
  <c r="L10" i="57"/>
  <c r="L9" i="57"/>
  <c r="L8" i="57"/>
  <c r="L7" i="57"/>
  <c r="L69" i="56"/>
  <c r="L68" i="56"/>
  <c r="L67" i="56"/>
  <c r="L66" i="56"/>
  <c r="L65" i="56"/>
  <c r="L64" i="56"/>
  <c r="L63" i="56"/>
  <c r="L62" i="56"/>
  <c r="L61" i="56"/>
  <c r="L60" i="56"/>
  <c r="L59" i="56"/>
  <c r="L58" i="56"/>
  <c r="L57" i="56"/>
  <c r="L56" i="56"/>
  <c r="L55" i="56"/>
  <c r="L54" i="56"/>
  <c r="L53" i="56"/>
  <c r="L52" i="56"/>
  <c r="L51" i="56"/>
  <c r="L50" i="56"/>
  <c r="L49" i="56"/>
  <c r="L48" i="56"/>
  <c r="L47" i="56"/>
  <c r="L46" i="56"/>
  <c r="L45" i="56"/>
  <c r="L44" i="56"/>
  <c r="L43" i="56"/>
  <c r="L42" i="56"/>
  <c r="L41" i="56"/>
  <c r="L40" i="56"/>
  <c r="L39" i="56"/>
  <c r="L38" i="56"/>
  <c r="L37" i="56"/>
  <c r="L36" i="56"/>
  <c r="L35" i="56"/>
  <c r="L34" i="56"/>
  <c r="L33" i="56"/>
  <c r="L32" i="56"/>
  <c r="L31" i="56"/>
  <c r="L30" i="56"/>
  <c r="L29" i="56"/>
  <c r="L28" i="56"/>
  <c r="L27" i="56"/>
  <c r="L26" i="56"/>
  <c r="L24" i="56"/>
  <c r="L23" i="56"/>
  <c r="L21" i="56"/>
  <c r="L20" i="56"/>
  <c r="L19" i="56"/>
  <c r="L18" i="56"/>
  <c r="L17" i="56"/>
  <c r="L16" i="56"/>
  <c r="L15" i="56"/>
  <c r="L14" i="56"/>
  <c r="L13" i="56"/>
  <c r="L12" i="56"/>
  <c r="L11" i="56"/>
  <c r="L10" i="56"/>
  <c r="L9" i="56"/>
  <c r="L8" i="56"/>
  <c r="L7" i="56"/>
  <c r="L76" i="55"/>
  <c r="L75" i="55"/>
  <c r="L74" i="55"/>
  <c r="L73" i="55"/>
  <c r="L72" i="55"/>
  <c r="L71" i="55"/>
  <c r="L70" i="55"/>
  <c r="L69" i="55"/>
  <c r="L68" i="55"/>
  <c r="L67" i="55"/>
  <c r="L66" i="55"/>
  <c r="L65" i="55"/>
  <c r="L64" i="55"/>
  <c r="L63" i="55"/>
  <c r="L62" i="55"/>
  <c r="L61" i="55"/>
  <c r="L60" i="55"/>
  <c r="L59" i="55"/>
  <c r="L58" i="55"/>
  <c r="L57" i="55"/>
  <c r="L56" i="55"/>
  <c r="L55" i="55"/>
  <c r="L54" i="55"/>
  <c r="L53" i="55"/>
  <c r="L52" i="55"/>
  <c r="L51" i="55"/>
  <c r="L50" i="55"/>
  <c r="L49" i="55"/>
  <c r="L48" i="55"/>
  <c r="L47" i="55"/>
  <c r="L46" i="55"/>
  <c r="L45" i="55"/>
  <c r="L44" i="55"/>
  <c r="L43" i="55"/>
  <c r="L42" i="55"/>
  <c r="L41" i="55"/>
  <c r="L40" i="55"/>
  <c r="L39" i="55"/>
  <c r="L38" i="55"/>
  <c r="L37" i="55"/>
  <c r="L36" i="55"/>
  <c r="L35" i="55"/>
  <c r="L34" i="55"/>
  <c r="L33" i="55"/>
  <c r="L32" i="55"/>
  <c r="L31" i="55"/>
  <c r="L30" i="55"/>
  <c r="L29" i="55"/>
  <c r="L28" i="55"/>
  <c r="L27" i="55"/>
  <c r="L26" i="55"/>
  <c r="L25" i="55"/>
  <c r="L23" i="55"/>
  <c r="L22" i="55"/>
  <c r="L21" i="55"/>
  <c r="L20" i="55"/>
  <c r="L19" i="55"/>
  <c r="L18" i="55"/>
  <c r="L17" i="55"/>
  <c r="L16" i="55"/>
  <c r="L15" i="55"/>
  <c r="L14" i="55"/>
  <c r="L13" i="55"/>
  <c r="L12" i="55"/>
  <c r="L11" i="55"/>
  <c r="L10" i="55"/>
  <c r="L9" i="55"/>
  <c r="L8" i="55"/>
  <c r="L7" i="55"/>
  <c r="L70" i="54"/>
  <c r="L69" i="54"/>
  <c r="L68" i="54"/>
  <c r="L67" i="54"/>
  <c r="L66" i="54"/>
  <c r="L65" i="54"/>
  <c r="L64" i="54"/>
  <c r="L63" i="54"/>
  <c r="L62" i="54"/>
  <c r="L61" i="54"/>
  <c r="L60" i="54"/>
  <c r="L59" i="54"/>
  <c r="L58" i="54"/>
  <c r="L57" i="54"/>
  <c r="L56" i="54"/>
  <c r="L55" i="54"/>
  <c r="L54" i="54"/>
  <c r="L53" i="54"/>
  <c r="L52" i="54"/>
  <c r="L51" i="54"/>
  <c r="L50" i="54"/>
  <c r="L49" i="54"/>
  <c r="L48" i="54"/>
  <c r="L47" i="54"/>
  <c r="L46" i="54"/>
  <c r="L45" i="54"/>
  <c r="L44" i="54"/>
  <c r="L43" i="54"/>
  <c r="L42" i="54"/>
  <c r="L41" i="54"/>
  <c r="L40" i="54"/>
  <c r="L39" i="54"/>
  <c r="L38" i="54"/>
  <c r="L37" i="54"/>
  <c r="L36" i="54"/>
  <c r="L35" i="54"/>
  <c r="L34" i="54"/>
  <c r="L33" i="54"/>
  <c r="L32" i="54"/>
  <c r="L31" i="54"/>
  <c r="L30" i="54"/>
  <c r="L29" i="54"/>
  <c r="L28" i="54"/>
  <c r="L27" i="54"/>
  <c r="L26" i="54"/>
  <c r="L25" i="54"/>
  <c r="L24" i="54"/>
  <c r="L23" i="54"/>
  <c r="L22" i="54"/>
  <c r="L21" i="54"/>
  <c r="L20" i="54"/>
  <c r="L19" i="54"/>
  <c r="L18" i="54"/>
  <c r="L17" i="54"/>
  <c r="L16" i="54"/>
  <c r="L15" i="54"/>
  <c r="L14" i="54"/>
  <c r="L13" i="54"/>
  <c r="L12" i="54"/>
  <c r="L11" i="54"/>
  <c r="L10" i="54"/>
  <c r="L9" i="54"/>
  <c r="L8" i="54"/>
  <c r="L7" i="54"/>
  <c r="L76" i="53"/>
  <c r="M76" i="53" s="1"/>
  <c r="O76" i="53" s="1"/>
  <c r="L75" i="53"/>
  <c r="M75" i="53" s="1"/>
  <c r="O75" i="53" s="1"/>
  <c r="L74" i="53"/>
  <c r="M74" i="53" s="1"/>
  <c r="O74" i="53" s="1"/>
  <c r="L73" i="53"/>
  <c r="M73" i="53" s="1"/>
  <c r="O73" i="53" s="1"/>
  <c r="L72" i="53"/>
  <c r="M72" i="53" s="1"/>
  <c r="O72" i="53" s="1"/>
  <c r="L71" i="53"/>
  <c r="M71" i="53" s="1"/>
  <c r="O71" i="53" s="1"/>
  <c r="L70" i="53"/>
  <c r="M70" i="53" s="1"/>
  <c r="O70" i="53" s="1"/>
  <c r="L69" i="53"/>
  <c r="M69" i="53" s="1"/>
  <c r="O69" i="53" s="1"/>
  <c r="L68" i="53"/>
  <c r="M68" i="53" s="1"/>
  <c r="O68" i="53" s="1"/>
  <c r="L67" i="53"/>
  <c r="M67" i="53" s="1"/>
  <c r="O67" i="53" s="1"/>
  <c r="L66" i="53"/>
  <c r="M66" i="53" s="1"/>
  <c r="O66" i="53" s="1"/>
  <c r="L65" i="53"/>
  <c r="M65" i="53" s="1"/>
  <c r="O65" i="53" s="1"/>
  <c r="L64" i="53"/>
  <c r="M64" i="53" s="1"/>
  <c r="O64" i="53" s="1"/>
  <c r="L63" i="53"/>
  <c r="M63" i="53" s="1"/>
  <c r="O63" i="53" s="1"/>
  <c r="L62" i="53"/>
  <c r="M62" i="53" s="1"/>
  <c r="O62" i="53" s="1"/>
  <c r="L61" i="53"/>
  <c r="M61" i="53" s="1"/>
  <c r="O61" i="53" s="1"/>
  <c r="L60" i="53"/>
  <c r="M60" i="53" s="1"/>
  <c r="O60" i="53" s="1"/>
  <c r="L59" i="53"/>
  <c r="M59" i="53" s="1"/>
  <c r="O59" i="53" s="1"/>
  <c r="L58" i="53"/>
  <c r="M58" i="53" s="1"/>
  <c r="O58" i="53" s="1"/>
  <c r="L57" i="53"/>
  <c r="M57" i="53" s="1"/>
  <c r="O57" i="53" s="1"/>
  <c r="L56" i="53"/>
  <c r="M56" i="53" s="1"/>
  <c r="O56" i="53" s="1"/>
  <c r="L55" i="53"/>
  <c r="M55" i="53" s="1"/>
  <c r="O55" i="53" s="1"/>
  <c r="L54" i="53"/>
  <c r="M54" i="53" s="1"/>
  <c r="O54" i="53" s="1"/>
  <c r="L53" i="53"/>
  <c r="M53" i="53" s="1"/>
  <c r="O53" i="53" s="1"/>
  <c r="L52" i="53"/>
  <c r="M52" i="53" s="1"/>
  <c r="O52" i="53" s="1"/>
  <c r="L51" i="53"/>
  <c r="M51" i="53" s="1"/>
  <c r="O51" i="53" s="1"/>
  <c r="L50" i="53"/>
  <c r="M50" i="53" s="1"/>
  <c r="O50" i="53" s="1"/>
  <c r="L49" i="53"/>
  <c r="M49" i="53" s="1"/>
  <c r="O49" i="53" s="1"/>
  <c r="L48" i="53"/>
  <c r="M48" i="53" s="1"/>
  <c r="O48" i="53" s="1"/>
  <c r="L47" i="53"/>
  <c r="M47" i="53" s="1"/>
  <c r="O47" i="53" s="1"/>
  <c r="L46" i="53"/>
  <c r="M46" i="53" s="1"/>
  <c r="O46" i="53" s="1"/>
  <c r="L45" i="53"/>
  <c r="M45" i="53" s="1"/>
  <c r="O45" i="53" s="1"/>
  <c r="L44" i="53"/>
  <c r="M44" i="53" s="1"/>
  <c r="O44" i="53" s="1"/>
  <c r="L43" i="53"/>
  <c r="M43" i="53" s="1"/>
  <c r="O43" i="53" s="1"/>
  <c r="L42" i="53"/>
  <c r="M42" i="53" s="1"/>
  <c r="O42" i="53" s="1"/>
  <c r="L41" i="53"/>
  <c r="M41" i="53" s="1"/>
  <c r="O41" i="53" s="1"/>
  <c r="L40" i="53"/>
  <c r="M40" i="53" s="1"/>
  <c r="O40" i="53" s="1"/>
  <c r="L39" i="53"/>
  <c r="M39" i="53" s="1"/>
  <c r="O39" i="53" s="1"/>
  <c r="L38" i="53"/>
  <c r="M38" i="53" s="1"/>
  <c r="O38" i="53" s="1"/>
  <c r="L37" i="53"/>
  <c r="M37" i="53" s="1"/>
  <c r="O37" i="53" s="1"/>
  <c r="L36" i="53"/>
  <c r="M36" i="53" s="1"/>
  <c r="O36" i="53" s="1"/>
  <c r="L35" i="53"/>
  <c r="M35" i="53" s="1"/>
  <c r="O35" i="53" s="1"/>
  <c r="L34" i="53"/>
  <c r="M34" i="53" s="1"/>
  <c r="O34" i="53" s="1"/>
  <c r="L33" i="53"/>
  <c r="M33" i="53" s="1"/>
  <c r="O33" i="53" s="1"/>
  <c r="L32" i="53"/>
  <c r="M32" i="53" s="1"/>
  <c r="O32" i="53" s="1"/>
  <c r="L31" i="53"/>
  <c r="M31" i="53" s="1"/>
  <c r="O31" i="53" s="1"/>
  <c r="L30" i="53"/>
  <c r="M30" i="53" s="1"/>
  <c r="O30" i="53" s="1"/>
  <c r="L29" i="53"/>
  <c r="M29" i="53" s="1"/>
  <c r="O29" i="53" s="1"/>
  <c r="L28" i="53"/>
  <c r="M28" i="53" s="1"/>
  <c r="O28" i="53" s="1"/>
  <c r="L27" i="53"/>
  <c r="M27" i="53" s="1"/>
  <c r="O27" i="53" s="1"/>
  <c r="L26" i="53"/>
  <c r="M26" i="53" s="1"/>
  <c r="O26" i="53" s="1"/>
  <c r="L25" i="53"/>
  <c r="M25" i="53" s="1"/>
  <c r="O25" i="53" s="1"/>
  <c r="L24" i="53"/>
  <c r="M24" i="53" s="1"/>
  <c r="O24" i="53" s="1"/>
  <c r="L23" i="53"/>
  <c r="M23" i="53" s="1"/>
  <c r="O23" i="53" s="1"/>
  <c r="L22" i="53"/>
  <c r="M22" i="53" s="1"/>
  <c r="O22" i="53" s="1"/>
  <c r="L21" i="53"/>
  <c r="M21" i="53" s="1"/>
  <c r="O21" i="53" s="1"/>
  <c r="L20" i="53"/>
  <c r="M20" i="53" s="1"/>
  <c r="O20" i="53" s="1"/>
  <c r="L19" i="53"/>
  <c r="M19" i="53" s="1"/>
  <c r="O19" i="53" s="1"/>
  <c r="L18" i="53"/>
  <c r="M18" i="53" s="1"/>
  <c r="O18" i="53" s="1"/>
  <c r="L17" i="53"/>
  <c r="M17" i="53" s="1"/>
  <c r="O17" i="53" s="1"/>
  <c r="L16" i="53"/>
  <c r="M16" i="53" s="1"/>
  <c r="O16" i="53" s="1"/>
  <c r="L15" i="53"/>
  <c r="M15" i="53" s="1"/>
  <c r="O15" i="53" s="1"/>
  <c r="L14" i="53"/>
  <c r="M14" i="53" s="1"/>
  <c r="O14" i="53" s="1"/>
  <c r="L13" i="53"/>
  <c r="M13" i="53" s="1"/>
  <c r="O13" i="53" s="1"/>
  <c r="L12" i="53"/>
  <c r="M12" i="53" s="1"/>
  <c r="O12" i="53" s="1"/>
  <c r="L11" i="53"/>
  <c r="M11" i="53" s="1"/>
  <c r="O11" i="53" s="1"/>
  <c r="L10" i="53"/>
  <c r="M10" i="53" s="1"/>
  <c r="O10" i="53" s="1"/>
  <c r="L9" i="53"/>
  <c r="M9" i="53" s="1"/>
  <c r="O9" i="53" s="1"/>
  <c r="L8" i="53"/>
  <c r="L7" i="53"/>
  <c r="L75" i="52"/>
  <c r="L74" i="52"/>
  <c r="L73" i="52"/>
  <c r="L72" i="52"/>
  <c r="L71" i="52"/>
  <c r="L70" i="52"/>
  <c r="L69" i="52"/>
  <c r="L68" i="52"/>
  <c r="L67" i="52"/>
  <c r="L66" i="52"/>
  <c r="L65" i="52"/>
  <c r="L64" i="52"/>
  <c r="L63" i="52"/>
  <c r="L62" i="52"/>
  <c r="L61" i="52"/>
  <c r="L60" i="52"/>
  <c r="L59" i="52"/>
  <c r="L58" i="52"/>
  <c r="L57" i="52"/>
  <c r="L56" i="52"/>
  <c r="L55" i="52"/>
  <c r="L54" i="52"/>
  <c r="L53" i="52"/>
  <c r="L52" i="52"/>
  <c r="L51" i="52"/>
  <c r="L50" i="52"/>
  <c r="L49" i="52"/>
  <c r="L48" i="52"/>
  <c r="L47" i="52"/>
  <c r="L46" i="52"/>
  <c r="L45" i="52"/>
  <c r="L44" i="52"/>
  <c r="L43" i="52"/>
  <c r="L42" i="52"/>
  <c r="L41" i="52"/>
  <c r="L40" i="52"/>
  <c r="L39" i="52"/>
  <c r="L38" i="52"/>
  <c r="L37" i="52"/>
  <c r="L36" i="52"/>
  <c r="L35" i="52"/>
  <c r="L34" i="52"/>
  <c r="L33" i="52"/>
  <c r="L32" i="52"/>
  <c r="L31" i="52"/>
  <c r="L30" i="52"/>
  <c r="L29" i="52"/>
  <c r="L28" i="52"/>
  <c r="L27" i="52"/>
  <c r="L26" i="52"/>
  <c r="L25" i="52"/>
  <c r="L24" i="52"/>
  <c r="L23" i="52"/>
  <c r="L22" i="52"/>
  <c r="L21" i="52"/>
  <c r="L20" i="52"/>
  <c r="L19" i="52"/>
  <c r="L18" i="52"/>
  <c r="L17" i="52"/>
  <c r="L16" i="52"/>
  <c r="L15" i="52"/>
  <c r="L14" i="52"/>
  <c r="L13" i="52"/>
  <c r="L12" i="52"/>
  <c r="L11" i="52"/>
  <c r="L10" i="52"/>
  <c r="L9" i="52"/>
  <c r="L8" i="52"/>
  <c r="L7" i="52"/>
  <c r="M28" i="67" l="1"/>
  <c r="O28" i="67" s="1"/>
  <c r="M60" i="67"/>
  <c r="O60" i="67" s="1"/>
  <c r="M29" i="67"/>
  <c r="O29" i="67" s="1"/>
  <c r="M61" i="67"/>
  <c r="O61" i="67" s="1"/>
  <c r="M30" i="67"/>
  <c r="O30" i="67" s="1"/>
  <c r="M70" i="67"/>
  <c r="O70" i="67" s="1"/>
  <c r="M15" i="67"/>
  <c r="O15" i="67" s="1"/>
  <c r="M39" i="67"/>
  <c r="O39" i="67" s="1"/>
  <c r="M55" i="67"/>
  <c r="O55" i="67" s="1"/>
  <c r="M8" i="67"/>
  <c r="O8" i="67" s="1"/>
  <c r="M32" i="67"/>
  <c r="O32" i="67" s="1"/>
  <c r="M48" i="67"/>
  <c r="O48" i="67" s="1"/>
  <c r="M56" i="67"/>
  <c r="O56" i="67" s="1"/>
  <c r="M9" i="67"/>
  <c r="O9" i="67" s="1"/>
  <c r="M17" i="67"/>
  <c r="O17" i="67" s="1"/>
  <c r="M25" i="67"/>
  <c r="O25" i="67" s="1"/>
  <c r="M33" i="67"/>
  <c r="O33" i="67" s="1"/>
  <c r="M41" i="67"/>
  <c r="O41" i="67" s="1"/>
  <c r="M49" i="67"/>
  <c r="O49" i="67" s="1"/>
  <c r="M57" i="67"/>
  <c r="O57" i="67" s="1"/>
  <c r="M65" i="67"/>
  <c r="O65" i="67" s="1"/>
  <c r="M73" i="67"/>
  <c r="O73" i="67" s="1"/>
  <c r="M12" i="67"/>
  <c r="O12" i="67" s="1"/>
  <c r="M36" i="67"/>
  <c r="O36" i="67" s="1"/>
  <c r="M52" i="67"/>
  <c r="O52" i="67" s="1"/>
  <c r="M13" i="67"/>
  <c r="O13" i="67" s="1"/>
  <c r="M37" i="67"/>
  <c r="O37" i="67" s="1"/>
  <c r="M53" i="67"/>
  <c r="O53" i="67" s="1"/>
  <c r="M14" i="67"/>
  <c r="O14" i="67" s="1"/>
  <c r="M38" i="67"/>
  <c r="O38" i="67" s="1"/>
  <c r="M54" i="67"/>
  <c r="O54" i="67" s="1"/>
  <c r="M31" i="67"/>
  <c r="O31" i="67" s="1"/>
  <c r="M63" i="67"/>
  <c r="O63" i="67" s="1"/>
  <c r="M24" i="67"/>
  <c r="O24" i="67" s="1"/>
  <c r="M72" i="67"/>
  <c r="O72" i="67" s="1"/>
  <c r="M10" i="67"/>
  <c r="O10" i="67" s="1"/>
  <c r="M18" i="67"/>
  <c r="O18" i="67" s="1"/>
  <c r="M26" i="67"/>
  <c r="O26" i="67" s="1"/>
  <c r="M34" i="67"/>
  <c r="O34" i="67" s="1"/>
  <c r="M42" i="67"/>
  <c r="O42" i="67" s="1"/>
  <c r="M50" i="67"/>
  <c r="O50" i="67" s="1"/>
  <c r="M58" i="67"/>
  <c r="O58" i="67" s="1"/>
  <c r="M66" i="67"/>
  <c r="O66" i="67" s="1"/>
  <c r="M74" i="67"/>
  <c r="O74" i="67" s="1"/>
  <c r="M20" i="67"/>
  <c r="O20" i="67" s="1"/>
  <c r="M44" i="67"/>
  <c r="O44" i="67" s="1"/>
  <c r="M68" i="67"/>
  <c r="O68" i="67" s="1"/>
  <c r="M21" i="67"/>
  <c r="O21" i="67" s="1"/>
  <c r="M45" i="67"/>
  <c r="O45" i="67" s="1"/>
  <c r="M69" i="67"/>
  <c r="O69" i="67" s="1"/>
  <c r="M22" i="67"/>
  <c r="O22" i="67" s="1"/>
  <c r="M46" i="67"/>
  <c r="O46" i="67" s="1"/>
  <c r="M62" i="67"/>
  <c r="O62" i="67" s="1"/>
  <c r="M23" i="67"/>
  <c r="O23" i="67" s="1"/>
  <c r="M47" i="67"/>
  <c r="O47" i="67" s="1"/>
  <c r="M71" i="67"/>
  <c r="O71" i="67" s="1"/>
  <c r="M16" i="67"/>
  <c r="O16" i="67" s="1"/>
  <c r="M40" i="67"/>
  <c r="O40" i="67" s="1"/>
  <c r="M64" i="67"/>
  <c r="O64" i="67" s="1"/>
  <c r="M11" i="67"/>
  <c r="O11" i="67" s="1"/>
  <c r="M19" i="67"/>
  <c r="O19" i="67" s="1"/>
  <c r="M27" i="67"/>
  <c r="O27" i="67" s="1"/>
  <c r="M35" i="67"/>
  <c r="O35" i="67" s="1"/>
  <c r="M43" i="67"/>
  <c r="O43" i="67" s="1"/>
  <c r="M51" i="67"/>
  <c r="O51" i="67" s="1"/>
  <c r="M59" i="67"/>
  <c r="O59" i="67" s="1"/>
  <c r="M67" i="67"/>
  <c r="O67" i="67" s="1"/>
  <c r="M75" i="67"/>
  <c r="O75" i="67" s="1"/>
  <c r="M20" i="66"/>
  <c r="O20" i="66" s="1"/>
  <c r="M36" i="66"/>
  <c r="O36" i="66" s="1"/>
  <c r="M60" i="66"/>
  <c r="O60" i="66" s="1"/>
  <c r="M21" i="66"/>
  <c r="O21" i="66" s="1"/>
  <c r="M37" i="66"/>
  <c r="O37" i="66" s="1"/>
  <c r="M53" i="66"/>
  <c r="O53" i="66" s="1"/>
  <c r="M69" i="66"/>
  <c r="O69" i="66" s="1"/>
  <c r="M22" i="66"/>
  <c r="O22" i="66" s="1"/>
  <c r="M38" i="66"/>
  <c r="O38" i="66" s="1"/>
  <c r="M54" i="66"/>
  <c r="O54" i="66" s="1"/>
  <c r="M70" i="66"/>
  <c r="O70" i="66" s="1"/>
  <c r="M15" i="66"/>
  <c r="O15" i="66" s="1"/>
  <c r="M23" i="66"/>
  <c r="O23" i="66" s="1"/>
  <c r="M31" i="66"/>
  <c r="O31" i="66" s="1"/>
  <c r="M39" i="66"/>
  <c r="O39" i="66" s="1"/>
  <c r="M55" i="66"/>
  <c r="O55" i="66" s="1"/>
  <c r="M63" i="66"/>
  <c r="O63" i="66" s="1"/>
  <c r="M71" i="66"/>
  <c r="O71" i="66" s="1"/>
  <c r="M16" i="66"/>
  <c r="O16" i="66" s="1"/>
  <c r="M24" i="66"/>
  <c r="O24" i="66" s="1"/>
  <c r="M32" i="66"/>
  <c r="O32" i="66" s="1"/>
  <c r="M40" i="66"/>
  <c r="O40" i="66" s="1"/>
  <c r="M48" i="66"/>
  <c r="O48" i="66" s="1"/>
  <c r="M56" i="66"/>
  <c r="O56" i="66" s="1"/>
  <c r="M64" i="66"/>
  <c r="O64" i="66" s="1"/>
  <c r="M72" i="66"/>
  <c r="O72" i="66" s="1"/>
  <c r="M73" i="66"/>
  <c r="O73" i="66" s="1"/>
  <c r="M10" i="66"/>
  <c r="O10" i="66" s="1"/>
  <c r="M44" i="66"/>
  <c r="O44" i="66" s="1"/>
  <c r="M68" i="66"/>
  <c r="O68" i="66" s="1"/>
  <c r="M12" i="66"/>
  <c r="O12" i="66" s="1"/>
  <c r="M29" i="66"/>
  <c r="O29" i="66" s="1"/>
  <c r="M45" i="66"/>
  <c r="O45" i="66" s="1"/>
  <c r="M77" i="66"/>
  <c r="O77" i="66" s="1"/>
  <c r="M13" i="66"/>
  <c r="O13" i="66" s="1"/>
  <c r="M30" i="66"/>
  <c r="O30" i="66" s="1"/>
  <c r="M46" i="66"/>
  <c r="O46" i="66" s="1"/>
  <c r="M62" i="66"/>
  <c r="O62" i="66" s="1"/>
  <c r="M78" i="66"/>
  <c r="O78" i="66" s="1"/>
  <c r="M17" i="66"/>
  <c r="O17" i="66" s="1"/>
  <c r="M25" i="66"/>
  <c r="O25" i="66" s="1"/>
  <c r="M33" i="66"/>
  <c r="O33" i="66" s="1"/>
  <c r="M41" i="66"/>
  <c r="O41" i="66" s="1"/>
  <c r="M49" i="66"/>
  <c r="O49" i="66" s="1"/>
  <c r="M65" i="66"/>
  <c r="O65" i="66" s="1"/>
  <c r="M7" i="66"/>
  <c r="O7" i="66" s="1"/>
  <c r="M18" i="66"/>
  <c r="O18" i="66" s="1"/>
  <c r="M26" i="66"/>
  <c r="O26" i="66" s="1"/>
  <c r="M34" i="66"/>
  <c r="O34" i="66" s="1"/>
  <c r="M42" i="66"/>
  <c r="O42" i="66" s="1"/>
  <c r="M50" i="66"/>
  <c r="O50" i="66" s="1"/>
  <c r="M58" i="66"/>
  <c r="O58" i="66" s="1"/>
  <c r="M66" i="66"/>
  <c r="O66" i="66" s="1"/>
  <c r="M74" i="66"/>
  <c r="O74" i="66" s="1"/>
  <c r="M28" i="66"/>
  <c r="O28" i="66" s="1"/>
  <c r="M52" i="66"/>
  <c r="O52" i="66" s="1"/>
  <c r="M76" i="66"/>
  <c r="O76" i="66" s="1"/>
  <c r="M61" i="66"/>
  <c r="O61" i="66" s="1"/>
  <c r="M47" i="66"/>
  <c r="O47" i="66" s="1"/>
  <c r="M57" i="66"/>
  <c r="O57" i="66" s="1"/>
  <c r="M9" i="66"/>
  <c r="O9" i="66" s="1"/>
  <c r="M19" i="66"/>
  <c r="O19" i="66" s="1"/>
  <c r="M27" i="66"/>
  <c r="O27" i="66" s="1"/>
  <c r="M35" i="66"/>
  <c r="O35" i="66" s="1"/>
  <c r="M43" i="66"/>
  <c r="O43" i="66" s="1"/>
  <c r="M51" i="66"/>
  <c r="O51" i="66" s="1"/>
  <c r="M59" i="66"/>
  <c r="O59" i="66" s="1"/>
  <c r="M67" i="66"/>
  <c r="O67" i="66" s="1"/>
  <c r="M75" i="66"/>
  <c r="O75" i="66" s="1"/>
  <c r="M47" i="64"/>
  <c r="O47" i="64" s="1"/>
  <c r="M71" i="64"/>
  <c r="O71" i="64" s="1"/>
  <c r="M25" i="64"/>
  <c r="O25" i="64" s="1"/>
  <c r="M65" i="64"/>
  <c r="O65" i="64" s="1"/>
  <c r="M39" i="64"/>
  <c r="O39" i="64" s="1"/>
  <c r="M55" i="64"/>
  <c r="O55" i="64" s="1"/>
  <c r="M63" i="64"/>
  <c r="O63" i="64" s="1"/>
  <c r="M32" i="64"/>
  <c r="O32" i="64" s="1"/>
  <c r="M40" i="64"/>
  <c r="O40" i="64" s="1"/>
  <c r="M48" i="64"/>
  <c r="O48" i="64" s="1"/>
  <c r="M56" i="64"/>
  <c r="O56" i="64" s="1"/>
  <c r="M64" i="64"/>
  <c r="O64" i="64" s="1"/>
  <c r="M41" i="64"/>
  <c r="O41" i="64" s="1"/>
  <c r="M57" i="64"/>
  <c r="O57" i="64" s="1"/>
  <c r="M26" i="64"/>
  <c r="O26" i="64" s="1"/>
  <c r="M66" i="64"/>
  <c r="O66" i="64" s="1"/>
  <c r="M29" i="64"/>
  <c r="O29" i="64" s="1"/>
  <c r="M37" i="64"/>
  <c r="O37" i="64" s="1"/>
  <c r="M45" i="64"/>
  <c r="O45" i="64" s="1"/>
  <c r="M53" i="64"/>
  <c r="O53" i="64" s="1"/>
  <c r="M61" i="64"/>
  <c r="O61" i="64" s="1"/>
  <c r="M69" i="64"/>
  <c r="O69" i="64" s="1"/>
  <c r="M31" i="64"/>
  <c r="O31" i="64" s="1"/>
  <c r="M33" i="64"/>
  <c r="O33" i="64" s="1"/>
  <c r="M49" i="64"/>
  <c r="O49" i="64" s="1"/>
  <c r="M34" i="64"/>
  <c r="O34" i="64" s="1"/>
  <c r="M42" i="64"/>
  <c r="O42" i="64" s="1"/>
  <c r="M50" i="64"/>
  <c r="O50" i="64" s="1"/>
  <c r="M58" i="64"/>
  <c r="O58" i="64" s="1"/>
  <c r="M27" i="64"/>
  <c r="O27" i="64" s="1"/>
  <c r="M35" i="64"/>
  <c r="O35" i="64" s="1"/>
  <c r="M43" i="64"/>
  <c r="O43" i="64" s="1"/>
  <c r="M51" i="64"/>
  <c r="O51" i="64" s="1"/>
  <c r="M59" i="64"/>
  <c r="O59" i="64" s="1"/>
  <c r="M67" i="64"/>
  <c r="O67" i="64" s="1"/>
  <c r="M28" i="64"/>
  <c r="O28" i="64" s="1"/>
  <c r="M36" i="64"/>
  <c r="O36" i="64" s="1"/>
  <c r="M44" i="64"/>
  <c r="O44" i="64" s="1"/>
  <c r="M52" i="64"/>
  <c r="O52" i="64" s="1"/>
  <c r="M60" i="64"/>
  <c r="O60" i="64" s="1"/>
  <c r="M68" i="64"/>
  <c r="O68" i="64" s="1"/>
  <c r="M30" i="64"/>
  <c r="O30" i="64" s="1"/>
  <c r="M38" i="64"/>
  <c r="O38" i="64" s="1"/>
  <c r="M46" i="64"/>
  <c r="O46" i="64" s="1"/>
  <c r="M54" i="64"/>
  <c r="O54" i="64" s="1"/>
  <c r="M62" i="64"/>
  <c r="O62" i="64" s="1"/>
  <c r="M70" i="64"/>
  <c r="O70" i="64" s="1"/>
  <c r="M16" i="65"/>
  <c r="O16" i="65" s="1"/>
  <c r="M33" i="65"/>
  <c r="O33" i="65" s="1"/>
  <c r="M49" i="65"/>
  <c r="O49" i="65" s="1"/>
  <c r="M73" i="65"/>
  <c r="O73" i="65" s="1"/>
  <c r="M17" i="65"/>
  <c r="O17" i="65" s="1"/>
  <c r="M34" i="65"/>
  <c r="O34" i="65" s="1"/>
  <c r="M50" i="65"/>
  <c r="O50" i="65" s="1"/>
  <c r="M66" i="65"/>
  <c r="O66" i="65" s="1"/>
  <c r="M18" i="65"/>
  <c r="O18" i="65" s="1"/>
  <c r="M35" i="65"/>
  <c r="O35" i="65" s="1"/>
  <c r="M51" i="65"/>
  <c r="O51" i="65" s="1"/>
  <c r="M67" i="65"/>
  <c r="O67" i="65" s="1"/>
  <c r="M19" i="65"/>
  <c r="O19" i="65" s="1"/>
  <c r="M44" i="65"/>
  <c r="O44" i="65" s="1"/>
  <c r="M60" i="65"/>
  <c r="O60" i="65" s="1"/>
  <c r="M76" i="65"/>
  <c r="O76" i="65" s="1"/>
  <c r="M11" i="65"/>
  <c r="O11" i="65" s="1"/>
  <c r="M37" i="65"/>
  <c r="O37" i="65" s="1"/>
  <c r="M53" i="65"/>
  <c r="O53" i="65" s="1"/>
  <c r="M77" i="65"/>
  <c r="O77" i="65" s="1"/>
  <c r="M13" i="65"/>
  <c r="O13" i="65" s="1"/>
  <c r="M21" i="65"/>
  <c r="O21" i="65" s="1"/>
  <c r="M30" i="65"/>
  <c r="O30" i="65" s="1"/>
  <c r="M38" i="65"/>
  <c r="O38" i="65" s="1"/>
  <c r="M46" i="65"/>
  <c r="O46" i="65" s="1"/>
  <c r="M54" i="65"/>
  <c r="O54" i="65" s="1"/>
  <c r="M62" i="65"/>
  <c r="O62" i="65" s="1"/>
  <c r="M70" i="65"/>
  <c r="O70" i="65" s="1"/>
  <c r="M78" i="65"/>
  <c r="O78" i="65" s="1"/>
  <c r="M24" i="65"/>
  <c r="O24" i="65" s="1"/>
  <c r="M41" i="65"/>
  <c r="O41" i="65" s="1"/>
  <c r="M65" i="65"/>
  <c r="O65" i="65" s="1"/>
  <c r="M26" i="65"/>
  <c r="O26" i="65" s="1"/>
  <c r="M42" i="65"/>
  <c r="O42" i="65" s="1"/>
  <c r="M74" i="65"/>
  <c r="O74" i="65" s="1"/>
  <c r="M8" i="65"/>
  <c r="O8" i="65" s="1"/>
  <c r="M27" i="65"/>
  <c r="O27" i="65" s="1"/>
  <c r="M59" i="65"/>
  <c r="O59" i="65" s="1"/>
  <c r="M75" i="65"/>
  <c r="O75" i="65" s="1"/>
  <c r="M10" i="65"/>
  <c r="O10" i="65" s="1"/>
  <c r="M36" i="65"/>
  <c r="O36" i="65" s="1"/>
  <c r="M52" i="65"/>
  <c r="O52" i="65" s="1"/>
  <c r="M68" i="65"/>
  <c r="O68" i="65" s="1"/>
  <c r="M29" i="65"/>
  <c r="O29" i="65" s="1"/>
  <c r="M45" i="65"/>
  <c r="O45" i="65" s="1"/>
  <c r="M61" i="65"/>
  <c r="O61" i="65" s="1"/>
  <c r="M69" i="65"/>
  <c r="O69" i="65" s="1"/>
  <c r="M14" i="65"/>
  <c r="O14" i="65" s="1"/>
  <c r="M22" i="65"/>
  <c r="O22" i="65" s="1"/>
  <c r="M31" i="65"/>
  <c r="O31" i="65" s="1"/>
  <c r="M39" i="65"/>
  <c r="O39" i="65" s="1"/>
  <c r="M47" i="65"/>
  <c r="O47" i="65" s="1"/>
  <c r="M55" i="65"/>
  <c r="O55" i="65" s="1"/>
  <c r="M63" i="65"/>
  <c r="O63" i="65" s="1"/>
  <c r="M71" i="65"/>
  <c r="O71" i="65" s="1"/>
  <c r="M57" i="65"/>
  <c r="O57" i="65" s="1"/>
  <c r="M58" i="65"/>
  <c r="O58" i="65" s="1"/>
  <c r="M43" i="65"/>
  <c r="O43" i="65" s="1"/>
  <c r="M28" i="65"/>
  <c r="O28" i="65" s="1"/>
  <c r="M20" i="65"/>
  <c r="O20" i="65" s="1"/>
  <c r="M15" i="65"/>
  <c r="O15" i="65" s="1"/>
  <c r="M23" i="65"/>
  <c r="O23" i="65" s="1"/>
  <c r="M32" i="65"/>
  <c r="O32" i="65" s="1"/>
  <c r="M40" i="65"/>
  <c r="O40" i="65" s="1"/>
  <c r="M48" i="65"/>
  <c r="O48" i="65" s="1"/>
  <c r="M56" i="65"/>
  <c r="O56" i="65" s="1"/>
  <c r="M64" i="65"/>
  <c r="O64" i="65" s="1"/>
  <c r="M72" i="65"/>
  <c r="O72" i="65" s="1"/>
  <c r="M30" i="62"/>
  <c r="O30" i="62" s="1"/>
  <c r="M46" i="62"/>
  <c r="O46" i="62" s="1"/>
  <c r="M62" i="62"/>
  <c r="O62" i="62" s="1"/>
  <c r="M23" i="62"/>
  <c r="O23" i="62" s="1"/>
  <c r="M39" i="62"/>
  <c r="O39" i="62" s="1"/>
  <c r="M55" i="62"/>
  <c r="O55" i="62" s="1"/>
  <c r="M71" i="62"/>
  <c r="O71" i="62" s="1"/>
  <c r="M15" i="62"/>
  <c r="O15" i="62" s="1"/>
  <c r="M32" i="62"/>
  <c r="O32" i="62" s="1"/>
  <c r="M48" i="62"/>
  <c r="O48" i="62" s="1"/>
  <c r="M64" i="62"/>
  <c r="O64" i="62" s="1"/>
  <c r="M7" i="62"/>
  <c r="O7" i="62" s="1"/>
  <c r="M25" i="62"/>
  <c r="O25" i="62" s="1"/>
  <c r="M41" i="62"/>
  <c r="O41" i="62" s="1"/>
  <c r="M57" i="62"/>
  <c r="O57" i="62" s="1"/>
  <c r="M73" i="62"/>
  <c r="O73" i="62" s="1"/>
  <c r="M26" i="62"/>
  <c r="O26" i="62" s="1"/>
  <c r="M42" i="62"/>
  <c r="O42" i="62" s="1"/>
  <c r="M58" i="62"/>
  <c r="O58" i="62" s="1"/>
  <c r="M74" i="62"/>
  <c r="O74" i="62" s="1"/>
  <c r="M9" i="62"/>
  <c r="O9" i="62" s="1"/>
  <c r="M19" i="62"/>
  <c r="O19" i="62" s="1"/>
  <c r="M27" i="62"/>
  <c r="O27" i="62" s="1"/>
  <c r="M35" i="62"/>
  <c r="O35" i="62" s="1"/>
  <c r="M43" i="62"/>
  <c r="O43" i="62" s="1"/>
  <c r="M51" i="62"/>
  <c r="O51" i="62" s="1"/>
  <c r="M59" i="62"/>
  <c r="O59" i="62" s="1"/>
  <c r="M67" i="62"/>
  <c r="O67" i="62" s="1"/>
  <c r="M75" i="62"/>
  <c r="O75" i="62" s="1"/>
  <c r="M12" i="62"/>
  <c r="O12" i="62" s="1"/>
  <c r="M38" i="62"/>
  <c r="O38" i="62" s="1"/>
  <c r="M54" i="62"/>
  <c r="O54" i="62" s="1"/>
  <c r="M70" i="62"/>
  <c r="O70" i="62" s="1"/>
  <c r="M13" i="62"/>
  <c r="O13" i="62" s="1"/>
  <c r="M31" i="62"/>
  <c r="O31" i="62" s="1"/>
  <c r="M47" i="62"/>
  <c r="O47" i="62" s="1"/>
  <c r="M63" i="62"/>
  <c r="O63" i="62" s="1"/>
  <c r="M24" i="62"/>
  <c r="O24" i="62" s="1"/>
  <c r="M40" i="62"/>
  <c r="O40" i="62" s="1"/>
  <c r="M56" i="62"/>
  <c r="O56" i="62" s="1"/>
  <c r="M17" i="62"/>
  <c r="O17" i="62" s="1"/>
  <c r="M33" i="62"/>
  <c r="O33" i="62" s="1"/>
  <c r="M49" i="62"/>
  <c r="O49" i="62" s="1"/>
  <c r="M65" i="62"/>
  <c r="O65" i="62" s="1"/>
  <c r="M18" i="62"/>
  <c r="O18" i="62" s="1"/>
  <c r="M34" i="62"/>
  <c r="O34" i="62" s="1"/>
  <c r="M50" i="62"/>
  <c r="O50" i="62" s="1"/>
  <c r="M66" i="62"/>
  <c r="O66" i="62" s="1"/>
  <c r="M10" i="62"/>
  <c r="O10" i="62" s="1"/>
  <c r="M20" i="62"/>
  <c r="O20" i="62" s="1"/>
  <c r="M28" i="62"/>
  <c r="O28" i="62" s="1"/>
  <c r="M36" i="62"/>
  <c r="O36" i="62" s="1"/>
  <c r="M44" i="62"/>
  <c r="O44" i="62" s="1"/>
  <c r="M52" i="62"/>
  <c r="O52" i="62" s="1"/>
  <c r="M60" i="62"/>
  <c r="O60" i="62" s="1"/>
  <c r="M68" i="62"/>
  <c r="O68" i="62" s="1"/>
  <c r="M22" i="62"/>
  <c r="O22" i="62" s="1"/>
  <c r="M72" i="62"/>
  <c r="O72" i="62" s="1"/>
  <c r="M8" i="62"/>
  <c r="O8" i="62" s="1"/>
  <c r="M11" i="62"/>
  <c r="O11" i="62" s="1"/>
  <c r="M21" i="62"/>
  <c r="O21" i="62" s="1"/>
  <c r="M29" i="62"/>
  <c r="O29" i="62" s="1"/>
  <c r="M37" i="62"/>
  <c r="O37" i="62" s="1"/>
  <c r="M45" i="62"/>
  <c r="O45" i="62" s="1"/>
  <c r="M53" i="62"/>
  <c r="O53" i="62" s="1"/>
  <c r="M61" i="62"/>
  <c r="O61" i="62" s="1"/>
  <c r="M69" i="62"/>
  <c r="O69" i="62" s="1"/>
  <c r="M15" i="55"/>
  <c r="O15" i="55" s="1"/>
  <c r="M32" i="55"/>
  <c r="O32" i="55" s="1"/>
  <c r="M48" i="55"/>
  <c r="O48" i="55" s="1"/>
  <c r="M64" i="55"/>
  <c r="O64" i="55" s="1"/>
  <c r="M41" i="55"/>
  <c r="O41" i="55" s="1"/>
  <c r="M57" i="55"/>
  <c r="O57" i="55" s="1"/>
  <c r="M73" i="55"/>
  <c r="O73" i="55" s="1"/>
  <c r="M42" i="55"/>
  <c r="O42" i="55" s="1"/>
  <c r="M58" i="55"/>
  <c r="O58" i="55" s="1"/>
  <c r="M74" i="55"/>
  <c r="O74" i="55" s="1"/>
  <c r="M43" i="55"/>
  <c r="O43" i="55" s="1"/>
  <c r="M67" i="55"/>
  <c r="O67" i="55" s="1"/>
  <c r="M40" i="55"/>
  <c r="O40" i="55" s="1"/>
  <c r="M56" i="55"/>
  <c r="O56" i="55" s="1"/>
  <c r="M72" i="55"/>
  <c r="O72" i="55" s="1"/>
  <c r="M16" i="55"/>
  <c r="O16" i="55" s="1"/>
  <c r="M33" i="55"/>
  <c r="O33" i="55" s="1"/>
  <c r="M49" i="55"/>
  <c r="O49" i="55" s="1"/>
  <c r="M65" i="55"/>
  <c r="O65" i="55" s="1"/>
  <c r="M17" i="55"/>
  <c r="O17" i="55" s="1"/>
  <c r="M34" i="55"/>
  <c r="O34" i="55" s="1"/>
  <c r="M50" i="55"/>
  <c r="O50" i="55" s="1"/>
  <c r="M66" i="55"/>
  <c r="O66" i="55" s="1"/>
  <c r="M18" i="55"/>
  <c r="O18" i="55" s="1"/>
  <c r="M35" i="55"/>
  <c r="O35" i="55" s="1"/>
  <c r="M51" i="55"/>
  <c r="O51" i="55" s="1"/>
  <c r="M59" i="55"/>
  <c r="O59" i="55" s="1"/>
  <c r="M75" i="55"/>
  <c r="O75" i="55" s="1"/>
  <c r="M20" i="55"/>
  <c r="O20" i="55" s="1"/>
  <c r="M37" i="55"/>
  <c r="O37" i="55" s="1"/>
  <c r="M53" i="55"/>
  <c r="O53" i="55" s="1"/>
  <c r="M69" i="55"/>
  <c r="O69" i="55" s="1"/>
  <c r="M38" i="55"/>
  <c r="O38" i="55" s="1"/>
  <c r="M46" i="55"/>
  <c r="O46" i="55" s="1"/>
  <c r="M54" i="55"/>
  <c r="O54" i="55" s="1"/>
  <c r="M62" i="55"/>
  <c r="O62" i="55" s="1"/>
  <c r="M70" i="55"/>
  <c r="O70" i="55" s="1"/>
  <c r="M19" i="55"/>
  <c r="O19" i="55" s="1"/>
  <c r="M36" i="55"/>
  <c r="O36" i="55" s="1"/>
  <c r="M44" i="55"/>
  <c r="O44" i="55" s="1"/>
  <c r="M52" i="55"/>
  <c r="O52" i="55" s="1"/>
  <c r="M60" i="55"/>
  <c r="O60" i="55" s="1"/>
  <c r="M68" i="55"/>
  <c r="O68" i="55" s="1"/>
  <c r="M76" i="55"/>
  <c r="O76" i="55" s="1"/>
  <c r="M45" i="55"/>
  <c r="O45" i="55" s="1"/>
  <c r="M61" i="55"/>
  <c r="O61" i="55" s="1"/>
  <c r="M31" i="55"/>
  <c r="O31" i="55" s="1"/>
  <c r="M39" i="55"/>
  <c r="O39" i="55" s="1"/>
  <c r="M47" i="55"/>
  <c r="O47" i="55" s="1"/>
  <c r="M55" i="55"/>
  <c r="O55" i="55" s="1"/>
  <c r="M63" i="55"/>
  <c r="O63" i="55" s="1"/>
  <c r="M71" i="55"/>
  <c r="O71" i="55" s="1"/>
  <c r="M32" i="60"/>
  <c r="O32" i="60" s="1"/>
  <c r="M48" i="60"/>
  <c r="O48" i="60" s="1"/>
  <c r="M41" i="60"/>
  <c r="O41" i="60" s="1"/>
  <c r="M57" i="60"/>
  <c r="O57" i="60" s="1"/>
  <c r="M42" i="60"/>
  <c r="O42" i="60" s="1"/>
  <c r="M50" i="60"/>
  <c r="O50" i="60" s="1"/>
  <c r="M11" i="60"/>
  <c r="O11" i="60" s="1"/>
  <c r="M43" i="60"/>
  <c r="O43" i="60" s="1"/>
  <c r="M12" i="60"/>
  <c r="O12" i="60" s="1"/>
  <c r="M20" i="60"/>
  <c r="O20" i="60" s="1"/>
  <c r="M36" i="60"/>
  <c r="O36" i="60" s="1"/>
  <c r="M44" i="60"/>
  <c r="O44" i="60" s="1"/>
  <c r="M52" i="60"/>
  <c r="O52" i="60" s="1"/>
  <c r="M29" i="60"/>
  <c r="O29" i="60" s="1"/>
  <c r="M37" i="60"/>
  <c r="O37" i="60" s="1"/>
  <c r="M45" i="60"/>
  <c r="O45" i="60" s="1"/>
  <c r="M53" i="60"/>
  <c r="O53" i="60" s="1"/>
  <c r="M16" i="60"/>
  <c r="O16" i="60" s="1"/>
  <c r="M40" i="60"/>
  <c r="O40" i="60" s="1"/>
  <c r="M56" i="60"/>
  <c r="O56" i="60" s="1"/>
  <c r="M17" i="60"/>
  <c r="O17" i="60" s="1"/>
  <c r="M33" i="60"/>
  <c r="O33" i="60" s="1"/>
  <c r="M49" i="60"/>
  <c r="O49" i="60" s="1"/>
  <c r="M18" i="60"/>
  <c r="O18" i="60" s="1"/>
  <c r="M34" i="60"/>
  <c r="O34" i="60" s="1"/>
  <c r="M58" i="60"/>
  <c r="O58" i="60" s="1"/>
  <c r="M19" i="60"/>
  <c r="O19" i="60" s="1"/>
  <c r="M35" i="60"/>
  <c r="O35" i="60" s="1"/>
  <c r="M51" i="60"/>
  <c r="O51" i="60" s="1"/>
  <c r="M30" i="60"/>
  <c r="O30" i="60" s="1"/>
  <c r="M38" i="60"/>
  <c r="O38" i="60" s="1"/>
  <c r="M46" i="60"/>
  <c r="O46" i="60" s="1"/>
  <c r="M54" i="60"/>
  <c r="O54" i="60" s="1"/>
  <c r="M15" i="60"/>
  <c r="O15" i="60" s="1"/>
  <c r="M31" i="60"/>
  <c r="O31" i="60" s="1"/>
  <c r="M39" i="60"/>
  <c r="O39" i="60" s="1"/>
  <c r="M47" i="60"/>
  <c r="O47" i="60" s="1"/>
  <c r="M55" i="60"/>
  <c r="O55" i="60" s="1"/>
  <c r="M15" i="57"/>
  <c r="O15" i="57" s="1"/>
  <c r="M55" i="57"/>
  <c r="O55" i="57" s="1"/>
  <c r="M16" i="57"/>
  <c r="O16" i="57" s="1"/>
  <c r="M48" i="57"/>
  <c r="O48" i="57" s="1"/>
  <c r="M25" i="57"/>
  <c r="O25" i="57" s="1"/>
  <c r="M49" i="57"/>
  <c r="O49" i="57" s="1"/>
  <c r="M18" i="57"/>
  <c r="O18" i="57" s="1"/>
  <c r="M58" i="57"/>
  <c r="O58" i="57" s="1"/>
  <c r="M11" i="57"/>
  <c r="O11" i="57" s="1"/>
  <c r="M19" i="57"/>
  <c r="O19" i="57" s="1"/>
  <c r="M27" i="57"/>
  <c r="O27" i="57" s="1"/>
  <c r="M35" i="57"/>
  <c r="O35" i="57" s="1"/>
  <c r="M43" i="57"/>
  <c r="O43" i="57" s="1"/>
  <c r="M51" i="57"/>
  <c r="O51" i="57" s="1"/>
  <c r="M59" i="57"/>
  <c r="O59" i="57" s="1"/>
  <c r="M67" i="57"/>
  <c r="O67" i="57" s="1"/>
  <c r="M23" i="57"/>
  <c r="O23" i="57" s="1"/>
  <c r="M63" i="57"/>
  <c r="O63" i="57" s="1"/>
  <c r="M8" i="57"/>
  <c r="O8" i="57" s="1"/>
  <c r="M32" i="57"/>
  <c r="O32" i="57" s="1"/>
  <c r="M33" i="57"/>
  <c r="O33" i="57" s="1"/>
  <c r="M50" i="57"/>
  <c r="O50" i="57" s="1"/>
  <c r="M12" i="57"/>
  <c r="O12" i="57" s="1"/>
  <c r="M20" i="57"/>
  <c r="O20" i="57" s="1"/>
  <c r="M28" i="57"/>
  <c r="O28" i="57" s="1"/>
  <c r="M36" i="57"/>
  <c r="O36" i="57" s="1"/>
  <c r="M44" i="57"/>
  <c r="O44" i="57" s="1"/>
  <c r="M52" i="57"/>
  <c r="O52" i="57" s="1"/>
  <c r="M60" i="57"/>
  <c r="O60" i="57" s="1"/>
  <c r="M68" i="57"/>
  <c r="O68" i="57" s="1"/>
  <c r="M7" i="57"/>
  <c r="O7" i="57" s="1"/>
  <c r="M39" i="57"/>
  <c r="O39" i="57" s="1"/>
  <c r="M24" i="57"/>
  <c r="O24" i="57" s="1"/>
  <c r="M56" i="57"/>
  <c r="O56" i="57" s="1"/>
  <c r="M41" i="57"/>
  <c r="O41" i="57" s="1"/>
  <c r="M34" i="57"/>
  <c r="O34" i="57" s="1"/>
  <c r="M13" i="57"/>
  <c r="O13" i="57" s="1"/>
  <c r="M21" i="57"/>
  <c r="O21" i="57" s="1"/>
  <c r="M29" i="57"/>
  <c r="O29" i="57" s="1"/>
  <c r="M37" i="57"/>
  <c r="O37" i="57" s="1"/>
  <c r="M45" i="57"/>
  <c r="O45" i="57" s="1"/>
  <c r="M53" i="57"/>
  <c r="O53" i="57" s="1"/>
  <c r="M61" i="57"/>
  <c r="O61" i="57" s="1"/>
  <c r="M69" i="57"/>
  <c r="O69" i="57" s="1"/>
  <c r="M31" i="57"/>
  <c r="O31" i="57" s="1"/>
  <c r="M47" i="57"/>
  <c r="O47" i="57" s="1"/>
  <c r="M40" i="57"/>
  <c r="O40" i="57" s="1"/>
  <c r="M17" i="57"/>
  <c r="O17" i="57" s="1"/>
  <c r="M57" i="57"/>
  <c r="O57" i="57" s="1"/>
  <c r="M26" i="57"/>
  <c r="O26" i="57" s="1"/>
  <c r="M42" i="57"/>
  <c r="O42" i="57" s="1"/>
  <c r="M14" i="57"/>
  <c r="O14" i="57" s="1"/>
  <c r="M22" i="57"/>
  <c r="O22" i="57" s="1"/>
  <c r="M30" i="57"/>
  <c r="O30" i="57" s="1"/>
  <c r="M38" i="57"/>
  <c r="O38" i="57" s="1"/>
  <c r="M46" i="57"/>
  <c r="O46" i="57" s="1"/>
  <c r="M54" i="57"/>
  <c r="O54" i="57" s="1"/>
  <c r="M62" i="57"/>
  <c r="O62" i="57" s="1"/>
  <c r="M70" i="57"/>
  <c r="O70" i="57" s="1"/>
  <c r="M71" i="57"/>
  <c r="O71" i="57" s="1"/>
  <c r="M64" i="57"/>
  <c r="O64" i="57" s="1"/>
  <c r="M65" i="57"/>
  <c r="O65" i="57" s="1"/>
  <c r="M66" i="57"/>
  <c r="O66" i="57" s="1"/>
  <c r="M30" i="55"/>
  <c r="O30" i="55" s="1"/>
  <c r="M29" i="55"/>
  <c r="O29" i="55" s="1"/>
  <c r="M28" i="55"/>
  <c r="O28" i="55" s="1"/>
  <c r="M27" i="55"/>
  <c r="O27" i="55" s="1"/>
  <c r="M53" i="61"/>
  <c r="O53" i="61" s="1"/>
  <c r="M70" i="61"/>
  <c r="O70" i="61" s="1"/>
  <c r="M56" i="61"/>
  <c r="O56" i="61" s="1"/>
  <c r="M71" i="61"/>
  <c r="O71" i="61" s="1"/>
  <c r="M49" i="61"/>
  <c r="O49" i="61" s="1"/>
  <c r="M64" i="61"/>
  <c r="O64" i="61" s="1"/>
  <c r="M19" i="61"/>
  <c r="O19" i="61" s="1"/>
  <c r="M50" i="61"/>
  <c r="O50" i="61" s="1"/>
  <c r="M65" i="61"/>
  <c r="O65" i="61" s="1"/>
  <c r="M11" i="61"/>
  <c r="O11" i="61" s="1"/>
  <c r="M20" i="61"/>
  <c r="O20" i="61" s="1"/>
  <c r="M58" i="61"/>
  <c r="O58" i="61" s="1"/>
  <c r="M66" i="61"/>
  <c r="O66" i="61" s="1"/>
  <c r="M74" i="61"/>
  <c r="O74" i="61" s="1"/>
  <c r="M69" i="61"/>
  <c r="O69" i="61" s="1"/>
  <c r="M22" i="61"/>
  <c r="O22" i="61" s="1"/>
  <c r="M62" i="61"/>
  <c r="O62" i="61" s="1"/>
  <c r="M63" i="61"/>
  <c r="O63" i="61" s="1"/>
  <c r="M7" i="61"/>
  <c r="O7" i="61" s="1"/>
  <c r="M72" i="61"/>
  <c r="O72" i="61" s="1"/>
  <c r="M9" i="61"/>
  <c r="O9" i="61" s="1"/>
  <c r="M57" i="61"/>
  <c r="O57" i="61" s="1"/>
  <c r="M73" i="61"/>
  <c r="O73" i="61" s="1"/>
  <c r="M13" i="61"/>
  <c r="O13" i="61" s="1"/>
  <c r="M21" i="61"/>
  <c r="O21" i="61" s="1"/>
  <c r="M27" i="61"/>
  <c r="O27" i="61" s="1"/>
  <c r="M59" i="61"/>
  <c r="O59" i="61" s="1"/>
  <c r="M67" i="61"/>
  <c r="O67" i="61" s="1"/>
  <c r="M75" i="61"/>
  <c r="O75" i="61" s="1"/>
  <c r="M61" i="61"/>
  <c r="O61" i="61" s="1"/>
  <c r="M14" i="61"/>
  <c r="O14" i="61" s="1"/>
  <c r="M28" i="61"/>
  <c r="O28" i="61" s="1"/>
  <c r="M60" i="61"/>
  <c r="O60" i="61" s="1"/>
  <c r="M68" i="61"/>
  <c r="O68" i="61" s="1"/>
  <c r="M76" i="61"/>
  <c r="O76" i="61" s="1"/>
  <c r="M54" i="61"/>
  <c r="O54" i="61" s="1"/>
  <c r="M52" i="61"/>
  <c r="O52" i="61" s="1"/>
  <c r="M51" i="61"/>
  <c r="O51" i="61" s="1"/>
  <c r="M26" i="55"/>
  <c r="O26" i="55" s="1"/>
  <c r="M25" i="55"/>
  <c r="O25" i="55" s="1"/>
  <c r="M23" i="55"/>
  <c r="O23" i="55" s="1"/>
  <c r="M15" i="58"/>
  <c r="O15" i="58" s="1"/>
  <c r="M23" i="58"/>
  <c r="O23" i="58" s="1"/>
  <c r="M25" i="58"/>
  <c r="O25" i="58" s="1"/>
  <c r="M27" i="58"/>
  <c r="O27" i="58" s="1"/>
  <c r="M13" i="58"/>
  <c r="O13" i="58" s="1"/>
  <c r="M28" i="58"/>
  <c r="O28" i="58" s="1"/>
  <c r="M26" i="58"/>
  <c r="O26" i="58" s="1"/>
  <c r="M14" i="58"/>
  <c r="O14" i="58" s="1"/>
  <c r="M16" i="58"/>
  <c r="O16" i="58" s="1"/>
  <c r="M68" i="56"/>
  <c r="O68" i="56" s="1"/>
  <c r="M29" i="56"/>
  <c r="O29" i="56" s="1"/>
  <c r="M37" i="56"/>
  <c r="O37" i="56" s="1"/>
  <c r="M45" i="56"/>
  <c r="O45" i="56" s="1"/>
  <c r="M53" i="56"/>
  <c r="O53" i="56" s="1"/>
  <c r="M61" i="56"/>
  <c r="O61" i="56" s="1"/>
  <c r="M69" i="56"/>
  <c r="O69" i="56" s="1"/>
  <c r="M52" i="56"/>
  <c r="O52" i="56" s="1"/>
  <c r="M21" i="56"/>
  <c r="O21" i="56" s="1"/>
  <c r="M30" i="56"/>
  <c r="O30" i="56" s="1"/>
  <c r="M38" i="56"/>
  <c r="O38" i="56" s="1"/>
  <c r="M46" i="56"/>
  <c r="O46" i="56" s="1"/>
  <c r="M54" i="56"/>
  <c r="O54" i="56" s="1"/>
  <c r="M62" i="56"/>
  <c r="O62" i="56" s="1"/>
  <c r="M36" i="56"/>
  <c r="O36" i="56" s="1"/>
  <c r="M31" i="56"/>
  <c r="O31" i="56" s="1"/>
  <c r="M39" i="56"/>
  <c r="O39" i="56" s="1"/>
  <c r="M47" i="56"/>
  <c r="O47" i="56" s="1"/>
  <c r="M55" i="56"/>
  <c r="O55" i="56" s="1"/>
  <c r="M63" i="56"/>
  <c r="O63" i="56" s="1"/>
  <c r="M28" i="56"/>
  <c r="O28" i="56" s="1"/>
  <c r="M23" i="56"/>
  <c r="O23" i="56" s="1"/>
  <c r="M32" i="56"/>
  <c r="O32" i="56" s="1"/>
  <c r="M40" i="56"/>
  <c r="O40" i="56" s="1"/>
  <c r="M48" i="56"/>
  <c r="O48" i="56" s="1"/>
  <c r="M56" i="56"/>
  <c r="O56" i="56" s="1"/>
  <c r="M64" i="56"/>
  <c r="O64" i="56" s="1"/>
  <c r="M44" i="56"/>
  <c r="O44" i="56" s="1"/>
  <c r="M24" i="56"/>
  <c r="O24" i="56" s="1"/>
  <c r="M33" i="56"/>
  <c r="O33" i="56" s="1"/>
  <c r="M41" i="56"/>
  <c r="O41" i="56" s="1"/>
  <c r="M49" i="56"/>
  <c r="O49" i="56" s="1"/>
  <c r="M57" i="56"/>
  <c r="O57" i="56" s="1"/>
  <c r="M65" i="56"/>
  <c r="O65" i="56" s="1"/>
  <c r="M60" i="56"/>
  <c r="O60" i="56" s="1"/>
  <c r="M26" i="56"/>
  <c r="O26" i="56" s="1"/>
  <c r="M34" i="56"/>
  <c r="O34" i="56" s="1"/>
  <c r="M42" i="56"/>
  <c r="O42" i="56" s="1"/>
  <c r="M58" i="56"/>
  <c r="O58" i="56" s="1"/>
  <c r="M66" i="56"/>
  <c r="O66" i="56" s="1"/>
  <c r="M50" i="56"/>
  <c r="O50" i="56" s="1"/>
  <c r="M27" i="56"/>
  <c r="O27" i="56" s="1"/>
  <c r="M35" i="56"/>
  <c r="O35" i="56" s="1"/>
  <c r="M43" i="56"/>
  <c r="O43" i="56" s="1"/>
  <c r="M51" i="56"/>
  <c r="O51" i="56" s="1"/>
  <c r="M59" i="56"/>
  <c r="O59" i="56" s="1"/>
  <c r="M67" i="56"/>
  <c r="O67" i="56" s="1"/>
  <c r="M22" i="52"/>
  <c r="O22" i="52" s="1"/>
  <c r="M38" i="52"/>
  <c r="O38" i="52" s="1"/>
  <c r="M62" i="52"/>
  <c r="O62" i="52" s="1"/>
  <c r="M23" i="52"/>
  <c r="O23" i="52" s="1"/>
  <c r="M39" i="52"/>
  <c r="O39" i="52" s="1"/>
  <c r="M71" i="52"/>
  <c r="O71" i="52" s="1"/>
  <c r="M32" i="52"/>
  <c r="O32" i="52" s="1"/>
  <c r="M64" i="52"/>
  <c r="O64" i="52" s="1"/>
  <c r="M33" i="52"/>
  <c r="O33" i="52" s="1"/>
  <c r="M73" i="52"/>
  <c r="O73" i="52" s="1"/>
  <c r="M10" i="52"/>
  <c r="O10" i="52" s="1"/>
  <c r="M18" i="52"/>
  <c r="O18" i="52" s="1"/>
  <c r="M26" i="52"/>
  <c r="O26" i="52" s="1"/>
  <c r="M34" i="52"/>
  <c r="O34" i="52" s="1"/>
  <c r="M42" i="52"/>
  <c r="O42" i="52" s="1"/>
  <c r="M50" i="52"/>
  <c r="O50" i="52" s="1"/>
  <c r="M58" i="52"/>
  <c r="O58" i="52" s="1"/>
  <c r="M66" i="52"/>
  <c r="O66" i="52" s="1"/>
  <c r="M74" i="52"/>
  <c r="O74" i="52" s="1"/>
  <c r="M46" i="52"/>
  <c r="O46" i="52" s="1"/>
  <c r="M15" i="52"/>
  <c r="O15" i="52" s="1"/>
  <c r="M63" i="52"/>
  <c r="O63" i="52" s="1"/>
  <c r="M16" i="52"/>
  <c r="O16" i="52" s="1"/>
  <c r="M48" i="52"/>
  <c r="O48" i="52" s="1"/>
  <c r="M25" i="52"/>
  <c r="O25" i="52" s="1"/>
  <c r="M57" i="52"/>
  <c r="O57" i="52" s="1"/>
  <c r="M19" i="52"/>
  <c r="O19" i="52" s="1"/>
  <c r="M27" i="52"/>
  <c r="O27" i="52" s="1"/>
  <c r="M35" i="52"/>
  <c r="O35" i="52" s="1"/>
  <c r="M43" i="52"/>
  <c r="O43" i="52" s="1"/>
  <c r="M51" i="52"/>
  <c r="O51" i="52" s="1"/>
  <c r="M59" i="52"/>
  <c r="O59" i="52" s="1"/>
  <c r="M67" i="52"/>
  <c r="O67" i="52" s="1"/>
  <c r="M75" i="52"/>
  <c r="O75" i="52" s="1"/>
  <c r="M30" i="52"/>
  <c r="O30" i="52" s="1"/>
  <c r="M70" i="52"/>
  <c r="O70" i="52" s="1"/>
  <c r="M31" i="52"/>
  <c r="O31" i="52" s="1"/>
  <c r="M55" i="52"/>
  <c r="O55" i="52" s="1"/>
  <c r="M40" i="52"/>
  <c r="O40" i="52" s="1"/>
  <c r="M56" i="52"/>
  <c r="O56" i="52" s="1"/>
  <c r="M9" i="52"/>
  <c r="O9" i="52" s="1"/>
  <c r="M41" i="52"/>
  <c r="O41" i="52" s="1"/>
  <c r="M65" i="52"/>
  <c r="O65" i="52" s="1"/>
  <c r="M11" i="52"/>
  <c r="O11" i="52" s="1"/>
  <c r="M12" i="52"/>
  <c r="O12" i="52" s="1"/>
  <c r="M20" i="52"/>
  <c r="O20" i="52" s="1"/>
  <c r="M28" i="52"/>
  <c r="O28" i="52" s="1"/>
  <c r="M36" i="52"/>
  <c r="O36" i="52" s="1"/>
  <c r="M44" i="52"/>
  <c r="O44" i="52" s="1"/>
  <c r="M52" i="52"/>
  <c r="O52" i="52" s="1"/>
  <c r="M60" i="52"/>
  <c r="O60" i="52" s="1"/>
  <c r="M68" i="52"/>
  <c r="O68" i="52" s="1"/>
  <c r="M14" i="52"/>
  <c r="O14" i="52" s="1"/>
  <c r="M54" i="52"/>
  <c r="O54" i="52" s="1"/>
  <c r="M47" i="52"/>
  <c r="O47" i="52" s="1"/>
  <c r="M24" i="52"/>
  <c r="O24" i="52" s="1"/>
  <c r="M72" i="52"/>
  <c r="O72" i="52" s="1"/>
  <c r="M17" i="52"/>
  <c r="O17" i="52" s="1"/>
  <c r="M49" i="52"/>
  <c r="O49" i="52" s="1"/>
  <c r="M13" i="52"/>
  <c r="O13" i="52" s="1"/>
  <c r="M21" i="52"/>
  <c r="O21" i="52" s="1"/>
  <c r="M29" i="52"/>
  <c r="O29" i="52" s="1"/>
  <c r="M37" i="52"/>
  <c r="O37" i="52" s="1"/>
  <c r="M45" i="52"/>
  <c r="O45" i="52" s="1"/>
  <c r="M53" i="52"/>
  <c r="O53" i="52" s="1"/>
  <c r="M61" i="52"/>
  <c r="O61" i="52" s="1"/>
  <c r="M69" i="52"/>
  <c r="O69" i="52" s="1"/>
  <c r="M11" i="54"/>
  <c r="O11" i="54" s="1"/>
  <c r="M43" i="54"/>
  <c r="O43" i="54" s="1"/>
  <c r="M28" i="54"/>
  <c r="O28" i="54" s="1"/>
  <c r="M44" i="54"/>
  <c r="O44" i="54" s="1"/>
  <c r="M13" i="54"/>
  <c r="O13" i="54" s="1"/>
  <c r="M53" i="54"/>
  <c r="O53" i="54" s="1"/>
  <c r="M22" i="54"/>
  <c r="O22" i="54" s="1"/>
  <c r="M54" i="54"/>
  <c r="O54" i="54" s="1"/>
  <c r="M15" i="54"/>
  <c r="O15" i="54" s="1"/>
  <c r="M23" i="54"/>
  <c r="O23" i="54" s="1"/>
  <c r="M31" i="54"/>
  <c r="O31" i="54" s="1"/>
  <c r="M39" i="54"/>
  <c r="O39" i="54" s="1"/>
  <c r="M47" i="54"/>
  <c r="O47" i="54" s="1"/>
  <c r="M55" i="54"/>
  <c r="O55" i="54" s="1"/>
  <c r="M63" i="54"/>
  <c r="O63" i="54" s="1"/>
  <c r="M19" i="54"/>
  <c r="O19" i="54" s="1"/>
  <c r="M51" i="54"/>
  <c r="O51" i="54" s="1"/>
  <c r="M36" i="54"/>
  <c r="O36" i="54" s="1"/>
  <c r="M68" i="54"/>
  <c r="O68" i="54" s="1"/>
  <c r="M29" i="54"/>
  <c r="O29" i="54" s="1"/>
  <c r="M45" i="54"/>
  <c r="O45" i="54" s="1"/>
  <c r="M30" i="54"/>
  <c r="O30" i="54" s="1"/>
  <c r="M62" i="54"/>
  <c r="O62" i="54" s="1"/>
  <c r="M16" i="54"/>
  <c r="O16" i="54" s="1"/>
  <c r="M24" i="54"/>
  <c r="O24" i="54" s="1"/>
  <c r="M32" i="54"/>
  <c r="O32" i="54" s="1"/>
  <c r="M40" i="54"/>
  <c r="O40" i="54" s="1"/>
  <c r="M48" i="54"/>
  <c r="O48" i="54" s="1"/>
  <c r="M56" i="54"/>
  <c r="O56" i="54" s="1"/>
  <c r="M64" i="54"/>
  <c r="O64" i="54" s="1"/>
  <c r="M35" i="54"/>
  <c r="O35" i="54" s="1"/>
  <c r="M59" i="54"/>
  <c r="O59" i="54" s="1"/>
  <c r="M20" i="54"/>
  <c r="O20" i="54" s="1"/>
  <c r="M52" i="54"/>
  <c r="O52" i="54" s="1"/>
  <c r="M37" i="54"/>
  <c r="O37" i="54" s="1"/>
  <c r="M69" i="54"/>
  <c r="O69" i="54" s="1"/>
  <c r="M14" i="54"/>
  <c r="O14" i="54" s="1"/>
  <c r="M46" i="54"/>
  <c r="O46" i="54" s="1"/>
  <c r="M9" i="54"/>
  <c r="O9" i="54" s="1"/>
  <c r="M17" i="54"/>
  <c r="O17" i="54" s="1"/>
  <c r="M25" i="54"/>
  <c r="O25" i="54" s="1"/>
  <c r="M33" i="54"/>
  <c r="O33" i="54" s="1"/>
  <c r="M41" i="54"/>
  <c r="O41" i="54" s="1"/>
  <c r="M49" i="54"/>
  <c r="O49" i="54" s="1"/>
  <c r="M57" i="54"/>
  <c r="O57" i="54" s="1"/>
  <c r="M65" i="54"/>
  <c r="O65" i="54" s="1"/>
  <c r="M27" i="54"/>
  <c r="O27" i="54" s="1"/>
  <c r="M67" i="54"/>
  <c r="O67" i="54" s="1"/>
  <c r="M12" i="54"/>
  <c r="O12" i="54" s="1"/>
  <c r="M60" i="54"/>
  <c r="O60" i="54" s="1"/>
  <c r="M21" i="54"/>
  <c r="O21" i="54" s="1"/>
  <c r="M61" i="54"/>
  <c r="O61" i="54" s="1"/>
  <c r="M38" i="54"/>
  <c r="O38" i="54" s="1"/>
  <c r="M70" i="54"/>
  <c r="O70" i="54" s="1"/>
  <c r="M10" i="54"/>
  <c r="O10" i="54" s="1"/>
  <c r="M18" i="54"/>
  <c r="O18" i="54" s="1"/>
  <c r="M26" i="54"/>
  <c r="O26" i="54" s="1"/>
  <c r="M34" i="54"/>
  <c r="O34" i="54" s="1"/>
  <c r="M42" i="54"/>
  <c r="O42" i="54" s="1"/>
  <c r="M50" i="54"/>
  <c r="O50" i="54" s="1"/>
  <c r="M58" i="54"/>
  <c r="O58" i="54" s="1"/>
  <c r="M66" i="54"/>
  <c r="O66" i="54" s="1"/>
  <c r="M41" i="63"/>
  <c r="O41" i="63" s="1"/>
  <c r="M11" i="63"/>
  <c r="O11" i="63" s="1"/>
  <c r="M21" i="63"/>
  <c r="O21" i="63" s="1"/>
  <c r="M33" i="63"/>
  <c r="O33" i="63" s="1"/>
  <c r="M36" i="63"/>
  <c r="O36" i="63" s="1"/>
  <c r="M42" i="63"/>
  <c r="O42" i="63" s="1"/>
  <c r="M35" i="63"/>
  <c r="O35" i="63" s="1"/>
  <c r="M12" i="63"/>
  <c r="O12" i="63" s="1"/>
  <c r="M22" i="63"/>
  <c r="O22" i="63" s="1"/>
  <c r="M43" i="63"/>
  <c r="O43" i="63" s="1"/>
  <c r="M20" i="63"/>
  <c r="O20" i="63" s="1"/>
  <c r="M13" i="63"/>
  <c r="O13" i="63" s="1"/>
  <c r="M44" i="63"/>
  <c r="O44" i="63" s="1"/>
  <c r="M8" i="63"/>
  <c r="O8" i="63" s="1"/>
  <c r="M14" i="63"/>
  <c r="O14" i="63" s="1"/>
  <c r="M23" i="63"/>
  <c r="O23" i="63" s="1"/>
  <c r="M28" i="63"/>
  <c r="O28" i="63" s="1"/>
  <c r="M37" i="63"/>
  <c r="O37" i="63" s="1"/>
  <c r="M45" i="63"/>
  <c r="O45" i="63" s="1"/>
  <c r="M10" i="63"/>
  <c r="O10" i="63" s="1"/>
  <c r="M15" i="63"/>
  <c r="O15" i="63" s="1"/>
  <c r="M24" i="63"/>
  <c r="O24" i="63" s="1"/>
  <c r="M29" i="63"/>
  <c r="O29" i="63" s="1"/>
  <c r="M38" i="63"/>
  <c r="O38" i="63" s="1"/>
  <c r="M46" i="63"/>
  <c r="O46" i="63" s="1"/>
  <c r="M32" i="63"/>
  <c r="O32" i="63" s="1"/>
  <c r="M16" i="63"/>
  <c r="O16" i="63" s="1"/>
  <c r="M25" i="63"/>
  <c r="O25" i="63" s="1"/>
  <c r="M30" i="63"/>
  <c r="O30" i="63" s="1"/>
  <c r="M34" i="63"/>
  <c r="O34" i="63" s="1"/>
  <c r="M39" i="63"/>
  <c r="O39" i="63" s="1"/>
  <c r="M47" i="63"/>
  <c r="O47" i="63" s="1"/>
  <c r="M27" i="63"/>
  <c r="O27" i="63" s="1"/>
  <c r="M9" i="63"/>
  <c r="O9" i="63" s="1"/>
  <c r="M17" i="63"/>
  <c r="O17" i="63" s="1"/>
  <c r="M26" i="63"/>
  <c r="O26" i="63" s="1"/>
  <c r="M31" i="63"/>
  <c r="O31" i="63" s="1"/>
  <c r="M40" i="63"/>
  <c r="O40" i="63" s="1"/>
  <c r="M7" i="67"/>
  <c r="O7" i="67" s="1"/>
  <c r="M24" i="64"/>
  <c r="O24" i="64" s="1"/>
  <c r="M23" i="64"/>
  <c r="O23" i="64" s="1"/>
  <c r="M22" i="64"/>
  <c r="O22" i="64" s="1"/>
  <c r="M21" i="64"/>
  <c r="O21" i="64" s="1"/>
  <c r="M20" i="64"/>
  <c r="O20" i="64" s="1"/>
  <c r="M19" i="64"/>
  <c r="O19" i="64" s="1"/>
  <c r="M18" i="64"/>
  <c r="O18" i="64" s="1"/>
  <c r="M17" i="64"/>
  <c r="O17" i="64" s="1"/>
  <c r="M16" i="64"/>
  <c r="O16" i="64" s="1"/>
  <c r="M15" i="64"/>
  <c r="O15" i="64" s="1"/>
  <c r="M14" i="64"/>
  <c r="O14" i="64" s="1"/>
  <c r="M13" i="64"/>
  <c r="O13" i="64" s="1"/>
  <c r="M12" i="64"/>
  <c r="O12" i="64" s="1"/>
  <c r="M11" i="64"/>
  <c r="O11" i="64" s="1"/>
  <c r="M10" i="64"/>
  <c r="O10" i="64" s="1"/>
  <c r="M9" i="64"/>
  <c r="O9" i="64" s="1"/>
  <c r="M8" i="64"/>
  <c r="O8" i="64" s="1"/>
  <c r="M7" i="65"/>
  <c r="O7" i="65" s="1"/>
  <c r="M7" i="63"/>
  <c r="O7" i="63" s="1"/>
  <c r="M48" i="61"/>
  <c r="O48" i="61" s="1"/>
  <c r="M47" i="61"/>
  <c r="O47" i="61" s="1"/>
  <c r="M45" i="61"/>
  <c r="O45" i="61" s="1"/>
  <c r="M44" i="61"/>
  <c r="O44" i="61" s="1"/>
  <c r="M39" i="61"/>
  <c r="O39" i="61" s="1"/>
  <c r="M38" i="61"/>
  <c r="O38" i="61" s="1"/>
  <c r="M37" i="61"/>
  <c r="O37" i="61" s="1"/>
  <c r="M35" i="61"/>
  <c r="O35" i="61" s="1"/>
  <c r="M33" i="61"/>
  <c r="O33" i="61" s="1"/>
  <c r="M32" i="61"/>
  <c r="O32" i="61" s="1"/>
  <c r="M30" i="61"/>
  <c r="O30" i="61" s="1"/>
  <c r="M26" i="61"/>
  <c r="O26" i="61" s="1"/>
  <c r="M25" i="61"/>
  <c r="O25" i="61" s="1"/>
  <c r="M24" i="61"/>
  <c r="O24" i="61" s="1"/>
  <c r="M23" i="61"/>
  <c r="O23" i="61" s="1"/>
  <c r="M15" i="61"/>
  <c r="O15" i="61" s="1"/>
  <c r="M16" i="61"/>
  <c r="O16" i="61" s="1"/>
  <c r="M17" i="61"/>
  <c r="O17" i="61" s="1"/>
  <c r="M18" i="61"/>
  <c r="O18" i="61" s="1"/>
  <c r="M28" i="60"/>
  <c r="O28" i="60" s="1"/>
  <c r="M27" i="60"/>
  <c r="O27" i="60" s="1"/>
  <c r="M26" i="60"/>
  <c r="O26" i="60" s="1"/>
  <c r="M25" i="60"/>
  <c r="O25" i="60" s="1"/>
  <c r="M24" i="60"/>
  <c r="O24" i="60" s="1"/>
  <c r="M23" i="60"/>
  <c r="O23" i="60" s="1"/>
  <c r="M22" i="60"/>
  <c r="O22" i="60" s="1"/>
  <c r="M21" i="60"/>
  <c r="O21" i="60" s="1"/>
  <c r="M14" i="60"/>
  <c r="O14" i="60" s="1"/>
  <c r="M13" i="60"/>
  <c r="O13" i="60" s="1"/>
  <c r="M10" i="60"/>
  <c r="O10" i="60" s="1"/>
  <c r="M9" i="60"/>
  <c r="O9" i="60" s="1"/>
  <c r="O30" i="59"/>
  <c r="O29" i="59"/>
  <c r="O28" i="59"/>
  <c r="O27" i="59"/>
  <c r="O24" i="59"/>
  <c r="O23" i="59"/>
  <c r="O18" i="59"/>
  <c r="O17" i="59"/>
  <c r="O16" i="59"/>
  <c r="O15" i="59"/>
  <c r="O10" i="59"/>
  <c r="O9" i="59"/>
  <c r="M12" i="58"/>
  <c r="O12" i="58" s="1"/>
  <c r="M11" i="58"/>
  <c r="O11" i="58" s="1"/>
  <c r="M10" i="58"/>
  <c r="O10" i="58" s="1"/>
  <c r="M9" i="58"/>
  <c r="O9" i="58" s="1"/>
  <c r="M8" i="58"/>
  <c r="O8" i="58" s="1"/>
  <c r="M7" i="58"/>
  <c r="O7" i="58" s="1"/>
  <c r="M10" i="57"/>
  <c r="O10" i="57" s="1"/>
  <c r="M9" i="57"/>
  <c r="O9" i="57" s="1"/>
  <c r="M20" i="56"/>
  <c r="O20" i="56" s="1"/>
  <c r="M19" i="56"/>
  <c r="O19" i="56" s="1"/>
  <c r="M18" i="56"/>
  <c r="O18" i="56" s="1"/>
  <c r="M17" i="56"/>
  <c r="O17" i="56" s="1"/>
  <c r="M16" i="56"/>
  <c r="O16" i="56" s="1"/>
  <c r="M15" i="56"/>
  <c r="O15" i="56" s="1"/>
  <c r="M14" i="56"/>
  <c r="O14" i="56" s="1"/>
  <c r="M13" i="56"/>
  <c r="O13" i="56" s="1"/>
  <c r="M12" i="56"/>
  <c r="O12" i="56" s="1"/>
  <c r="M11" i="56"/>
  <c r="O11" i="56" s="1"/>
  <c r="M10" i="56"/>
  <c r="O10" i="56" s="1"/>
  <c r="M9" i="56"/>
  <c r="O9" i="56" s="1"/>
  <c r="M8" i="56"/>
  <c r="O8" i="56" s="1"/>
  <c r="M7" i="56"/>
  <c r="O7" i="56" s="1"/>
  <c r="M22" i="55"/>
  <c r="O22" i="55" s="1"/>
  <c r="M21" i="55"/>
  <c r="O21" i="55" s="1"/>
  <c r="M14" i="55"/>
  <c r="O14" i="55" s="1"/>
  <c r="M13" i="55"/>
  <c r="O13" i="55" s="1"/>
  <c r="M12" i="55"/>
  <c r="O12" i="55" s="1"/>
  <c r="M11" i="55"/>
  <c r="O11" i="55" s="1"/>
  <c r="M10" i="55"/>
  <c r="O10" i="55" s="1"/>
  <c r="M9" i="55"/>
  <c r="O9" i="55" s="1"/>
  <c r="M8" i="55"/>
  <c r="O8" i="55" s="1"/>
  <c r="M7" i="55"/>
  <c r="O7" i="55" s="1"/>
  <c r="M8" i="54"/>
  <c r="O8" i="54" s="1"/>
  <c r="M7" i="54"/>
  <c r="O7" i="54" s="1"/>
  <c r="M8" i="53"/>
  <c r="O8" i="53" s="1"/>
  <c r="M7" i="53"/>
  <c r="O7" i="53" s="1"/>
  <c r="M8" i="52"/>
  <c r="O8" i="52" s="1"/>
  <c r="M7" i="52"/>
  <c r="O7" i="52" s="1"/>
  <c r="H26" i="33"/>
  <c r="P79" i="66" l="1"/>
  <c r="E26" i="33" s="1"/>
  <c r="Q79" i="66"/>
  <c r="Q76" i="62"/>
  <c r="P76" i="62"/>
  <c r="E19" i="33" s="1"/>
  <c r="P76" i="67"/>
  <c r="E27" i="33" s="1"/>
  <c r="Q76" i="67"/>
  <c r="P72" i="64"/>
  <c r="E24" i="33" s="1"/>
  <c r="Q72" i="64"/>
  <c r="Q79" i="65"/>
  <c r="P79" i="65"/>
  <c r="E25" i="33" s="1"/>
  <c r="P48" i="63"/>
  <c r="E20" i="33" s="1"/>
  <c r="Q48" i="63"/>
  <c r="Q77" i="61"/>
  <c r="P77" i="61"/>
  <c r="E14" i="33" s="1"/>
  <c r="Q59" i="60"/>
  <c r="P59" i="60"/>
  <c r="E11" i="33" s="1"/>
  <c r="P65" i="59"/>
  <c r="E10" i="33" s="1"/>
  <c r="Q65" i="59"/>
  <c r="Q69" i="58"/>
  <c r="P69" i="58"/>
  <c r="E9" i="33" s="1"/>
  <c r="Q72" i="57"/>
  <c r="P72" i="57"/>
  <c r="E8" i="33" s="1"/>
  <c r="Q70" i="56"/>
  <c r="P70" i="56"/>
  <c r="E7" i="33" s="1"/>
  <c r="Q77" i="55"/>
  <c r="P77" i="55"/>
  <c r="E6" i="33" s="1"/>
  <c r="P71" i="54"/>
  <c r="E5" i="33" s="1"/>
  <c r="Q71" i="54"/>
  <c r="Q77" i="53"/>
  <c r="P77" i="53"/>
  <c r="E4" i="33" s="1"/>
  <c r="Q76" i="52"/>
  <c r="P76" i="52"/>
  <c r="E3" i="33" s="1"/>
  <c r="H19" i="33"/>
  <c r="H24" i="33" l="1"/>
  <c r="H27" i="33" l="1"/>
  <c r="H8" i="33" l="1"/>
  <c r="H4" i="33" l="1"/>
  <c r="L67" i="45" l="1"/>
  <c r="L66" i="45"/>
  <c r="L65" i="45"/>
  <c r="L64" i="45"/>
  <c r="L63" i="45"/>
  <c r="L62" i="45"/>
  <c r="L61" i="45"/>
  <c r="L60" i="45"/>
  <c r="L59" i="45"/>
  <c r="L58" i="45"/>
  <c r="L57" i="45"/>
  <c r="L56" i="45"/>
  <c r="M56" i="45" s="1"/>
  <c r="L55" i="45"/>
  <c r="M55" i="45" s="1"/>
  <c r="L54" i="45"/>
  <c r="L53" i="45"/>
  <c r="L52" i="45"/>
  <c r="L51" i="45"/>
  <c r="L50" i="45"/>
  <c r="L49" i="45"/>
  <c r="L48" i="45"/>
  <c r="L47" i="45"/>
  <c r="L46" i="45"/>
  <c r="L45" i="45"/>
  <c r="L44" i="45"/>
  <c r="L43" i="45"/>
  <c r="L42" i="45"/>
  <c r="L41" i="45"/>
  <c r="L40" i="45"/>
  <c r="L39" i="45"/>
  <c r="L38" i="45"/>
  <c r="L37" i="45"/>
  <c r="L36" i="45"/>
  <c r="L35" i="45"/>
  <c r="L34" i="45"/>
  <c r="L33" i="45"/>
  <c r="L32" i="45"/>
  <c r="L31" i="45"/>
  <c r="L30" i="45"/>
  <c r="L29" i="45"/>
  <c r="L28" i="45"/>
  <c r="L27" i="45"/>
  <c r="L26" i="45"/>
  <c r="L25" i="45"/>
  <c r="L24" i="45"/>
  <c r="L23" i="45"/>
  <c r="L22" i="45"/>
  <c r="L21" i="45"/>
  <c r="L20" i="45"/>
  <c r="L19" i="45"/>
  <c r="L18" i="45"/>
  <c r="L17" i="45"/>
  <c r="L16" i="45"/>
  <c r="L15" i="45"/>
  <c r="L14" i="45"/>
  <c r="M14" i="45" s="1"/>
  <c r="L13" i="45"/>
  <c r="M13" i="45" s="1"/>
  <c r="L12" i="45"/>
  <c r="M12" i="45" s="1"/>
  <c r="L11" i="45"/>
  <c r="L10" i="45"/>
  <c r="L9" i="45"/>
  <c r="M20" i="45" l="1"/>
  <c r="O20" i="45" s="1"/>
  <c r="M52" i="45"/>
  <c r="O52" i="45" s="1"/>
  <c r="M45" i="45"/>
  <c r="O45" i="45" s="1"/>
  <c r="M16" i="45"/>
  <c r="O16" i="45" s="1"/>
  <c r="M32" i="45"/>
  <c r="O32" i="45" s="1"/>
  <c r="M40" i="45"/>
  <c r="O40" i="45" s="1"/>
  <c r="M64" i="45"/>
  <c r="O64" i="45" s="1"/>
  <c r="M9" i="45"/>
  <c r="O9" i="45" s="1"/>
  <c r="M17" i="45"/>
  <c r="O17" i="45" s="1"/>
  <c r="M25" i="45"/>
  <c r="O25" i="45" s="1"/>
  <c r="M33" i="45"/>
  <c r="O33" i="45" s="1"/>
  <c r="M41" i="45"/>
  <c r="O41" i="45" s="1"/>
  <c r="M49" i="45"/>
  <c r="O49" i="45" s="1"/>
  <c r="M57" i="45"/>
  <c r="O57" i="45" s="1"/>
  <c r="M65" i="45"/>
  <c r="O65" i="45" s="1"/>
  <c r="M36" i="45"/>
  <c r="O36" i="45" s="1"/>
  <c r="M21" i="45"/>
  <c r="O21" i="45" s="1"/>
  <c r="M37" i="45"/>
  <c r="O37" i="45" s="1"/>
  <c r="M53" i="45"/>
  <c r="O53" i="45" s="1"/>
  <c r="M61" i="45"/>
  <c r="O61" i="45" s="1"/>
  <c r="M22" i="45"/>
  <c r="O22" i="45" s="1"/>
  <c r="M38" i="45"/>
  <c r="O38" i="45" s="1"/>
  <c r="M46" i="45"/>
  <c r="O46" i="45" s="1"/>
  <c r="M62" i="45"/>
  <c r="O62" i="45" s="1"/>
  <c r="M23" i="45"/>
  <c r="O23" i="45" s="1"/>
  <c r="M39" i="45"/>
  <c r="O39" i="45" s="1"/>
  <c r="M47" i="45"/>
  <c r="O47" i="45" s="1"/>
  <c r="M63" i="45"/>
  <c r="O63" i="45" s="1"/>
  <c r="M24" i="45"/>
  <c r="O24" i="45" s="1"/>
  <c r="M48" i="45"/>
  <c r="O48" i="45" s="1"/>
  <c r="M10" i="45"/>
  <c r="O10" i="45" s="1"/>
  <c r="M18" i="45"/>
  <c r="O18" i="45" s="1"/>
  <c r="M26" i="45"/>
  <c r="O26" i="45" s="1"/>
  <c r="M34" i="45"/>
  <c r="O34" i="45" s="1"/>
  <c r="M42" i="45"/>
  <c r="O42" i="45" s="1"/>
  <c r="M50" i="45"/>
  <c r="O50" i="45" s="1"/>
  <c r="M58" i="45"/>
  <c r="O58" i="45" s="1"/>
  <c r="M66" i="45"/>
  <c r="O66" i="45" s="1"/>
  <c r="M28" i="45"/>
  <c r="O28" i="45" s="1"/>
  <c r="M44" i="45"/>
  <c r="O44" i="45" s="1"/>
  <c r="M60" i="45"/>
  <c r="O60" i="45" s="1"/>
  <c r="M29" i="45"/>
  <c r="O29" i="45" s="1"/>
  <c r="M30" i="45"/>
  <c r="O30" i="45" s="1"/>
  <c r="M54" i="45"/>
  <c r="O54" i="45" s="1"/>
  <c r="M15" i="45"/>
  <c r="O15" i="45" s="1"/>
  <c r="M31" i="45"/>
  <c r="O31" i="45" s="1"/>
  <c r="M11" i="45"/>
  <c r="O11" i="45" s="1"/>
  <c r="M19" i="45"/>
  <c r="O19" i="45" s="1"/>
  <c r="M27" i="45"/>
  <c r="O27" i="45" s="1"/>
  <c r="M35" i="45"/>
  <c r="O35" i="45" s="1"/>
  <c r="M43" i="45"/>
  <c r="O43" i="45" s="1"/>
  <c r="M51" i="45"/>
  <c r="O51" i="45" s="1"/>
  <c r="M59" i="45"/>
  <c r="O59" i="45" s="1"/>
  <c r="M67" i="45"/>
  <c r="O67" i="45" s="1"/>
  <c r="O14" i="45"/>
  <c r="O12" i="45"/>
  <c r="O13" i="45"/>
  <c r="O56" i="45"/>
  <c r="O55" i="45"/>
  <c r="P68" i="45" l="1"/>
  <c r="Q68" i="45"/>
  <c r="E29" i="33" l="1"/>
  <c r="E30" i="33"/>
  <c r="H5" i="33"/>
  <c r="H3" i="33" l="1"/>
  <c r="H14" i="33" l="1"/>
  <c r="H6" i="33" l="1"/>
  <c r="H7" i="33" l="1"/>
  <c r="H20" i="33" l="1"/>
  <c r="H9" i="33"/>
  <c r="H11" i="33" l="1"/>
  <c r="H10" i="33" l="1"/>
  <c r="H25" i="33" l="1"/>
  <c r="H28" i="33" l="1"/>
  <c r="F9" i="33" l="1"/>
  <c r="G9" i="33" s="1"/>
  <c r="F4" i="33"/>
  <c r="G4" i="33" s="1"/>
  <c r="F3" i="33"/>
  <c r="G3" i="33" s="1"/>
  <c r="F5" i="33"/>
  <c r="G5" i="33" s="1"/>
  <c r="F26" i="33"/>
  <c r="G26" i="33" s="1"/>
  <c r="F14" i="33"/>
  <c r="G14" i="33" s="1"/>
  <c r="F11" i="33"/>
  <c r="G11" i="33" s="1"/>
  <c r="F20" i="33"/>
  <c r="G20" i="33" s="1"/>
  <c r="F6" i="33"/>
  <c r="G6" i="33" s="1"/>
  <c r="F7" i="33"/>
  <c r="G7" i="33" s="1"/>
  <c r="F8" i="33"/>
  <c r="G8" i="33" s="1"/>
  <c r="F27" i="33"/>
  <c r="G27" i="33" s="1"/>
  <c r="F10" i="33"/>
  <c r="G10" i="33" s="1"/>
  <c r="F25" i="33"/>
  <c r="G25" i="33" s="1"/>
  <c r="F19" i="33"/>
  <c r="G19" i="33" s="1"/>
  <c r="F24" i="33"/>
  <c r="G24" i="33" s="1"/>
</calcChain>
</file>

<file path=xl/sharedStrings.xml><?xml version="1.0" encoding="utf-8"?>
<sst xmlns="http://schemas.openxmlformats.org/spreadsheetml/2006/main" count="3567" uniqueCount="1325">
  <si>
    <t>PROBABILIDAD DEL RIESGO (Residual)</t>
  </si>
  <si>
    <t>IMPACTO DEL RIESGO (Residual)</t>
  </si>
  <si>
    <t>NIVEL DE RIESGO (Residual)</t>
  </si>
  <si>
    <t>VALORACIÓN DEL NIVEL DE RIESGO RESIDUAL</t>
  </si>
  <si>
    <t>POSIBLES HECHOS DE SOBORNO (INCERTIDUMBRE)</t>
  </si>
  <si>
    <t>PROCESO</t>
  </si>
  <si>
    <t>RIESGOS DE SOBORNO (EFECTO DE LA INCERTIDUMBRE SOBRE LOS OBJETIVOS ESTRATÉGICOS)</t>
  </si>
  <si>
    <t>PLANEACIÓN ESTRATÉGICA</t>
  </si>
  <si>
    <t>Gestores sociales</t>
  </si>
  <si>
    <t>Articulador de administración de predios</t>
  </si>
  <si>
    <t>Abogado a cargo</t>
  </si>
  <si>
    <t>Comité de Contratación</t>
  </si>
  <si>
    <t>DISEÑO DE PROYECTOS</t>
  </si>
  <si>
    <t>Propietario de Predio</t>
  </si>
  <si>
    <t>Concejal</t>
  </si>
  <si>
    <t>Ciudadano</t>
  </si>
  <si>
    <t>Contratista</t>
  </si>
  <si>
    <t>Congresista</t>
  </si>
  <si>
    <t xml:space="preserve">Subdirectores Técnicos </t>
  </si>
  <si>
    <t>Director Técnico de Mantenimiento</t>
  </si>
  <si>
    <t>Subdirector General de Infraestructura</t>
  </si>
  <si>
    <t>Tercero</t>
  </si>
  <si>
    <t>Total general</t>
  </si>
  <si>
    <t>Suma de indice</t>
  </si>
  <si>
    <t>Alcalde Mayor</t>
  </si>
  <si>
    <t>Asesores del IDU</t>
  </si>
  <si>
    <t>Directivos del IDU</t>
  </si>
  <si>
    <t>Supervisor</t>
  </si>
  <si>
    <t>Interventor</t>
  </si>
  <si>
    <t>Apoyo a la Supervisión</t>
  </si>
  <si>
    <t>Subdirectores Técnicos</t>
  </si>
  <si>
    <t>Director Técnico de Construcciones</t>
  </si>
  <si>
    <t>Colaborador del IDU</t>
  </si>
  <si>
    <t>Apoyo a la supervisión</t>
  </si>
  <si>
    <t>EJECUCIÓN DE OBRAS</t>
  </si>
  <si>
    <t xml:space="preserve">Auditor de control interno
</t>
  </si>
  <si>
    <t>Exfuncionario sancionado</t>
  </si>
  <si>
    <t>Jefe de la OCI</t>
  </si>
  <si>
    <t>Jefe OCD</t>
  </si>
  <si>
    <t>EVALUACIÓN Y CONTROL</t>
  </si>
  <si>
    <t>Candidato proceso de selección</t>
  </si>
  <si>
    <t>FACTIBILIDAD DE PROYECTOS</t>
  </si>
  <si>
    <t>Equipo análisis precios unitarios</t>
  </si>
  <si>
    <t>Ordenador del Gasto</t>
  </si>
  <si>
    <t>Director Técnico DTPS</t>
  </si>
  <si>
    <t>Profesionales DTPS</t>
  </si>
  <si>
    <t>Adjudicatario Contrato</t>
  </si>
  <si>
    <t>Colaborador del IDU abogado</t>
  </si>
  <si>
    <t>Supervisores de Contratos</t>
  </si>
  <si>
    <t>Director Técnico DTGC</t>
  </si>
  <si>
    <t>Profesionales DTGC</t>
  </si>
  <si>
    <t>Empleado bancario</t>
  </si>
  <si>
    <t>Profesional OAP</t>
  </si>
  <si>
    <t>Directivo del IDU</t>
  </si>
  <si>
    <t>Directivo de Entidad</t>
  </si>
  <si>
    <t>Funcionario de 
Entidad</t>
  </si>
  <si>
    <t>Funcionario de 
ESP</t>
  </si>
  <si>
    <t>Funcionario de Transmilenio</t>
  </si>
  <si>
    <t>Miembros del Comité</t>
  </si>
  <si>
    <t>Directores de Área</t>
  </si>
  <si>
    <t>Subdirector General Jurídica</t>
  </si>
  <si>
    <t>Director Técnico de Gestión Judicial</t>
  </si>
  <si>
    <t>Gestores socio económicos</t>
  </si>
  <si>
    <t>Gestores socio jurídicos</t>
  </si>
  <si>
    <t>Colaborador de ESP</t>
  </si>
  <si>
    <t>Posible Proveedor</t>
  </si>
  <si>
    <t>Proveedor</t>
  </si>
  <si>
    <t>Técnico de apoyo al manejo de la caja menor</t>
  </si>
  <si>
    <t>Técnico de apoyo al tramite de cuentas</t>
  </si>
  <si>
    <t>Conductor</t>
  </si>
  <si>
    <t>Trabajador del taller mantenimiento vehículos</t>
  </si>
  <si>
    <t>Coordinador del parque automotor.</t>
  </si>
  <si>
    <t>Coordinador de almacén</t>
  </si>
  <si>
    <t>Técnico operativo de almacén</t>
  </si>
  <si>
    <t>Auxiliar de almacén</t>
  </si>
  <si>
    <t>Contratista de mantenimiento o demolición de predios</t>
  </si>
  <si>
    <t>Gestor Administración de Predios</t>
  </si>
  <si>
    <t>Comprador de Predio</t>
  </si>
  <si>
    <t>Gestor Técnico</t>
  </si>
  <si>
    <t>Articulador Técnico</t>
  </si>
  <si>
    <t>Articulador jurídico</t>
  </si>
  <si>
    <t>Gestor Jurídico</t>
  </si>
  <si>
    <t>Articulador de avalúos</t>
  </si>
  <si>
    <t>Gestor de Avalúos</t>
  </si>
  <si>
    <t>Abogado de Gestión Contractual</t>
  </si>
  <si>
    <t>Colaborador del IDU que atiende canales</t>
  </si>
  <si>
    <t>Profesional Social OTC</t>
  </si>
  <si>
    <t>Empresa de seguridad social</t>
  </si>
  <si>
    <t>Asesor ARL</t>
  </si>
  <si>
    <t>Contratista PIC</t>
  </si>
  <si>
    <t>Director Técnico Estratégico</t>
  </si>
  <si>
    <t>Colaborador IDU DTE encargados del Estudio de Mercado</t>
  </si>
  <si>
    <t>Firma Cotizante</t>
  </si>
  <si>
    <t>Colaborador del organismo de control</t>
  </si>
  <si>
    <t>Articulador Socio Económico</t>
  </si>
  <si>
    <t>Gestor Socio Económico</t>
  </si>
  <si>
    <t>Servidor de Catastro Distrital</t>
  </si>
  <si>
    <t>Contribuyente</t>
  </si>
  <si>
    <t>Oferente</t>
  </si>
  <si>
    <t>Grupo I+D+I</t>
  </si>
  <si>
    <t>Grupo arquitectura</t>
  </si>
  <si>
    <t>Grupo infraestructura</t>
  </si>
  <si>
    <t>Sudirector General de Gestión Corporativa</t>
  </si>
  <si>
    <t>Director Técnico Administrativo y Financiero</t>
  </si>
  <si>
    <t>Subdirector Técnico de Recursos Físicos</t>
  </si>
  <si>
    <t>VALORIZACIÓN</t>
  </si>
  <si>
    <t>Director Técnico de Predios</t>
  </si>
  <si>
    <t>PUNTAJE RIESGO</t>
  </si>
  <si>
    <t>VALOR RELATIVO</t>
  </si>
  <si>
    <t>CRITICIDAD POR RIESGO DE SOBORNO</t>
  </si>
  <si>
    <t>MÍNIMO VALOR</t>
  </si>
  <si>
    <t>MÁXIMO VALOR</t>
  </si>
  <si>
    <t>GESTIÓN CONTRACTUAL</t>
  </si>
  <si>
    <t>GESTIÓN PREDIAL</t>
  </si>
  <si>
    <t>GESTIÓN FINANCIERA</t>
  </si>
  <si>
    <t>GESTIÓN INTERINSTITUCIONAL</t>
  </si>
  <si>
    <t>GESTIÓN DE RECURSOS FÍSICOS</t>
  </si>
  <si>
    <t>GESTIÓN DOCUMENTAL</t>
  </si>
  <si>
    <t>GESTIÓN DEL TALENTO HUMANO</t>
  </si>
  <si>
    <t>GESTIÓN LEGAL</t>
  </si>
  <si>
    <t>ÍNDICE</t>
  </si>
  <si>
    <t>Apoderado del IDU</t>
  </si>
  <si>
    <t>Apoyo ambiental a la supervisión</t>
  </si>
  <si>
    <t>Abogado sustanciador OCD</t>
  </si>
  <si>
    <t>Tercero (Contratistas externos)</t>
  </si>
  <si>
    <t>Proveedor (Contratista de mensajería)</t>
  </si>
  <si>
    <t>Empleado del sector financiero</t>
  </si>
  <si>
    <t>Hacker</t>
  </si>
  <si>
    <t xml:space="preserve">Contribuyente 
</t>
  </si>
  <si>
    <t>Colaborador del IDU - Bogotá te escucha</t>
  </si>
  <si>
    <t>Responsable del trámite de Seguridad Social</t>
  </si>
  <si>
    <t>Oferente de servicios del programa sistema estímulos</t>
  </si>
  <si>
    <t>Responsable del proceso de contratación</t>
  </si>
  <si>
    <t xml:space="preserve">Contratista </t>
  </si>
  <si>
    <t>Responsable de elaborar las certificaciones laborales</t>
  </si>
  <si>
    <t xml:space="preserve">Responsable de capacitación </t>
  </si>
  <si>
    <t xml:space="preserve">Oferente </t>
  </si>
  <si>
    <t>Responsable de capacitación</t>
  </si>
  <si>
    <t>Suma de ÍNDICE</t>
  </si>
  <si>
    <t>CONSERVACIÓN INFRAESTRUCTURA</t>
  </si>
  <si>
    <t>TICs</t>
  </si>
  <si>
    <t>GESTIÓN AMB, CAL Y SST</t>
  </si>
  <si>
    <t>GESTIÓN SOCIAL</t>
  </si>
  <si>
    <t>Articulador social</t>
  </si>
  <si>
    <t>Servidor de otras entidades</t>
  </si>
  <si>
    <t>Subdirector Técnico de Recursos Tecnológicos</t>
  </si>
  <si>
    <t>Director general</t>
  </si>
  <si>
    <t>INNOVACIÓN</t>
  </si>
  <si>
    <t>Suma de Indice</t>
  </si>
  <si>
    <t>GESTIÓN INTEGRAL DE PROY</t>
  </si>
  <si>
    <t>MEJORA CONTINUA</t>
  </si>
  <si>
    <t>Profesionales estructuradores del área solicitante</t>
  </si>
  <si>
    <t>CANTIDAD DE RIESGOS</t>
  </si>
  <si>
    <t>Para todos los procesos, se tiene como "control adicional requerido" el Programa de fortalecimiento de la denuncia y reporte de posibles hechos de soborno en el IDU.</t>
  </si>
  <si>
    <t>DIRECCIONAMIENTO ESTRATEGICO</t>
  </si>
  <si>
    <t>COMUNICACIONES Y CULTURA PARA LA MOVILIDAD</t>
  </si>
  <si>
    <t>SEGURIDAD VIAL</t>
  </si>
  <si>
    <t>INTELIGENCIA PARA LA MOVILIDAD</t>
  </si>
  <si>
    <t>PLANEACION DE TRANSPORTE E INFRAESTRUCTURA</t>
  </si>
  <si>
    <t>INGENIERIA DE TRANSITO</t>
  </si>
  <si>
    <t>GESTION SOCIAL</t>
  </si>
  <si>
    <t>GESTION DE TRANSITO Y CONTROL DE TRANSITO Y TRANSPORTE</t>
  </si>
  <si>
    <t>GESTION DE TRAMITES Y SERVICIOS PARA LA CIUDADANIA</t>
  </si>
  <si>
    <t>GESTION CONTRAVENCIONAL Y TRANSPORTE PUBLICO</t>
  </si>
  <si>
    <t>GESTION ADMINISTRATIVA</t>
  </si>
  <si>
    <t>GESTION FINANCIERA</t>
  </si>
  <si>
    <t>GESTION JURIDICA</t>
  </si>
  <si>
    <t>GESTION DE TALENTO HUMANO</t>
  </si>
  <si>
    <t>GESTION DE TICS</t>
  </si>
  <si>
    <t>CONTROL DISCIPLINARIO</t>
  </si>
  <si>
    <t>CONTROL Y EVALUACION DE LA GESTION</t>
  </si>
  <si>
    <t>PA01-PR01 GESTIÓN DE CORRESPONDENCIA</t>
  </si>
  <si>
    <t>Proyecta una mala imagen a la ciudadania y viola los pricipios de transparencia de la entidad.</t>
  </si>
  <si>
    <t>Colaborador de la SDM</t>
  </si>
  <si>
    <t>PA01-PR03 Procedimiento de transferencias y disposición final de los documentos.</t>
  </si>
  <si>
    <t>Que un tercero ofrezca o entregue dadivas para que se adultere, sustraiga, robe o manipulen los archivos de la SDM mientras se lleva a cabo la transferencia de archivos.</t>
  </si>
  <si>
    <t xml:space="preserve">PA01-PR04 Procedimiento préstamo y consulta de documentos archivados en el archivo central </t>
  </si>
  <si>
    <t>Que un tercero ofrezca o entregue dadivas para que se adultere, sustraiga, robe o manipulen los archivos y documentos de la SDM.</t>
  </si>
  <si>
    <t>Que un funcionario reciba dadivas para que se adultere, sustraiga, robe o manipulen los archivos y documentos de la SDM.</t>
  </si>
  <si>
    <t>PA01-PR08 Procedimiento de Caja Menor</t>
  </si>
  <si>
    <t>Colaboradores / Todas las
Dependencias</t>
  </si>
  <si>
    <t>PA01-PR12 Procedimiento Gestión de Bienes e Inventarios - Ingresos, Egresos y Traslados De Almacén</t>
  </si>
  <si>
    <t>Un Colaborador de la SDM encargado de revisar y recibir los documentos y elementos entregados por el proveedor y/o contratista modifique u altere la misma a cambio de un reconocimiento, beneficio o satisfacción personal por una supuesta solidaridad.</t>
  </si>
  <si>
    <t xml:space="preserve">Que un proveedor o contratista entregue o ofrezca dádivas a un Colaborador de la SDM encargado de revisar y recibir los documentos y elementos entregados por el proveedor y/o contratista, para que no le regresen los elementos, aunque estos presenten inconsistencias.  </t>
  </si>
  <si>
    <t>Deterioro de la reputación institucional que afecta su gestión.</t>
  </si>
  <si>
    <t>Deterioro de la reputación institucional que afecta su gobernanza.</t>
  </si>
  <si>
    <t>No logro total o parcial de los Objetivos de la SDM por falta de compromiso o apropiación de los Colaboradores.</t>
  </si>
  <si>
    <t>PA01-PR13 GESTIÓN Y TRÁMITE DE SOLICITUDES DE MANTENIMIENTO CORRECTIVO Y PREVENTIVO DE LA INFRAESTRUCTURA FISICA DE LA ENTIDAD</t>
  </si>
  <si>
    <t>Que un colaborador de la SDM reciba dadivas para que se adultere, sustraiga, robe o manipulen los archivos de la SDM mientras se lleva a cabo la transferencia de archivos.</t>
  </si>
  <si>
    <t>PA03-PR01 Registro de Causación</t>
  </si>
  <si>
    <t>Un Tercero  ofrece o entrega una dádiva o una comisión para que no se le apliquen las retenciones a que haya lugar de acuerdo a la normatividad tributaria.</t>
  </si>
  <si>
    <t>Un colaborador de la SDM  acepte una dádiva o una comisión para que no le aplique a un tercero las retenciones a que haya lugar de acuerdo a la normatividad tributaria.</t>
  </si>
  <si>
    <t>PA03-PR02 Conciliación Contable de Propiedad Planta y Equipo, Bienes Uso Público E Intangibles</t>
  </si>
  <si>
    <t>El encargado del almacen de la SDM ofrece o entrega dadiva o una comision para que omita o apruebe los registros contables de los movimientos de almacen que no han sido aprobados.</t>
  </si>
  <si>
    <t>El colaborador de financiera de la SDM acepta dadiva o una comision para que omita o apruebe los registros contables de los movimientos de almacen que no han sido aprobados.</t>
  </si>
  <si>
    <t>PA03-PR03 Control Interno Contable</t>
  </si>
  <si>
    <t>El colaborador de la SDM acepta dadiva o una comision para que omita o falsifique valores y/o documentos que soporten las operaciones realizadas por la Entidad para cuadrar los Estados Financieros.</t>
  </si>
  <si>
    <t>El colaborador de la SDM ofrece o entrega dadiva o una comision para que se omita o falsifiquen valores y/o documentos que soporten las operaciones realizadas por la Entidad para cuadrar los Estados Financieros.</t>
  </si>
  <si>
    <t>Perdida de credibilidad al interior y exterior de la Entidad ocasionando falta de financiacion en proyectos relevantes.</t>
  </si>
  <si>
    <t>Colaborador de la SDM le ofrece y entrega a un empleado bancario una comisión o dádiva para que genere una información falsa de conciliación para el cierre de diferencias de saldo existentes.</t>
  </si>
  <si>
    <t>Empleado bancario acepta una comisión o dádiva para que altere el valor real del saldo disponible en bancos con el fin de hacer maniobras ilegales temporales con los recursos públicos.</t>
  </si>
  <si>
    <t>Colaborador SDM acepta una comisión o dádiva para que altere el valor real del saldo disponible en bancos con el fin de hacer maniobras ilegales temporales con los recursos públicos.</t>
  </si>
  <si>
    <t>Colaborador de la SDM acepta una comisión para que no genere alertas por información de saldos alterada temporalmente.</t>
  </si>
  <si>
    <t>Empleado bancario acepta una comisión para que no genere alertas por información de saldos alterada temporalmente.</t>
  </si>
  <si>
    <t>Empleado bancario acepta una comisión o dádiva para que genere una información falsa de conciliación para el cierre de diferencias de saldo existentes.</t>
  </si>
  <si>
    <t>Colaborador de la SDM acepta una comisión para que genere una partida de conciliación falsa que cierre la diferencia de saldos existentes.</t>
  </si>
  <si>
    <t>Empleado bancario le ofrece y entrega a un Colaborador de la SDM una comisión para que genere una partida de conciliación falsa que cierre la diferencia de saldos existentes.</t>
  </si>
  <si>
    <t>Colaborador de la SDM acepta una comisión para omitir irregularidades en la informacion de la retencion en la fuente rerportada.</t>
  </si>
  <si>
    <t>PA03-PR12 DEVOLUCIÓN Y/O COMPENSACIÓN DE PAGOS EN EXCESO Y PAGOS DE LO NO DEBIDO</t>
  </si>
  <si>
    <t>Un ciudadano ofrece y entrega a un Colaborador  de la SDM una dadiva para  que omita informacion y gestione una devolucion de retencion en la fuente.</t>
  </si>
  <si>
    <t>El Colaborador  de la SDM acepta una dadiva para  omitir informacion y gestionar una devolucion de retencion en la fuente.</t>
  </si>
  <si>
    <t>Un tercero ofrece y/o entrega a un Colaborador de la SDM una dádiva o comisión para ser favorecido con un otorgamiento de facilidad de pago sin cumplir los requisitos.</t>
  </si>
  <si>
    <t>PA05-PR03 PROCEDIMIENTO DE COBRO COACTIVO</t>
  </si>
  <si>
    <t>Un tercero ofrece y/o entrega a un Colaborador de la SDM una dádiva o comisión para ser favorecido en el remate de unos bienes.</t>
  </si>
  <si>
    <t>PA05-PR06 RESOLUCION DE ABANDONO</t>
  </si>
  <si>
    <t>AREAS EXPUESTAS</t>
  </si>
  <si>
    <t>SUBDIRECCION DE CONTRAVENCIONES</t>
  </si>
  <si>
    <t>SUBDIRECCION FINANCIERA</t>
  </si>
  <si>
    <t>NO TIENE RIESGOS</t>
  </si>
  <si>
    <t>DIRECCION DE ATENCION AL CIUDADANO</t>
  </si>
  <si>
    <t>DIRECCION DE TALENTO HUMANO</t>
  </si>
  <si>
    <t>OTIC</t>
  </si>
  <si>
    <t>OFICINA DE CONTROL INTERNO DISCIPLINARIO</t>
  </si>
  <si>
    <t>OFICINA DE CONTROL INTERNO</t>
  </si>
  <si>
    <t>OFICINA DE SEGURIDAD VIAL</t>
  </si>
  <si>
    <t>OFICINA DE GESTION SOCIAL</t>
  </si>
  <si>
    <t>DIRECCION DE INTELIGENCIA PARA LA MOVILIDAD</t>
  </si>
  <si>
    <t>DIRECCION DE PLANEACION PARA LA MOVILIDAD</t>
  </si>
  <si>
    <t>DIRECCION DE INGENIERIA DE TRANSITO</t>
  </si>
  <si>
    <t>DIRECCION DE GESTION DE TRANSITO Y CONTROL DE TRANSITO Y TRANSPORTE</t>
  </si>
  <si>
    <t>PUNTAJE RIESGO POR AREA</t>
  </si>
  <si>
    <t>OAPI</t>
  </si>
  <si>
    <t>SUBDIRECION DE CONTROL E INVESTIGACIONES AL TRANSPORTE PUBLICO</t>
  </si>
  <si>
    <t>DIRECCION DE INVESTIGACIONES ADMINISTRATIVAS AL TRANSITO Y TRANSPORTE</t>
  </si>
  <si>
    <t>CORRESPONDENCIA</t>
  </si>
  <si>
    <t>ALMACEN</t>
  </si>
  <si>
    <t>CAJA MENOR</t>
  </si>
  <si>
    <t>ARCHIVO</t>
  </si>
  <si>
    <t>MANTENIMIENTO</t>
  </si>
  <si>
    <t>DIRECCION DE GESTION DE COBRO</t>
  </si>
  <si>
    <t>DIRECCION DE CONTRATOS</t>
  </si>
  <si>
    <t>SGJ</t>
  </si>
  <si>
    <t xml:space="preserve">Tercero </t>
  </si>
  <si>
    <t>PM03-PR02
Atención de solicitudes en materia de señalización</t>
  </si>
  <si>
    <t>PM02-PR01 
Autorizar o no los planes de manejo de tránsito (PMT) por obras y/o emergencias y realizar el seguimiento a su implementación</t>
  </si>
  <si>
    <t xml:space="preserve">PM04-PR01
Procedimiento de cursos pedagógicos por infracción a las normas de tránsito </t>
  </si>
  <si>
    <t xml:space="preserve">Colaborador de la SDM solicita o recibe dadivas de un ciudadano para que otro ciudadano ingrese al curso suplantando al infractor registrado. </t>
  </si>
  <si>
    <t xml:space="preserve">Colaborador de la SDM solicita o recibe dadivas de un ciudadano para que expida certificado de asistencia al curso pedagógico por infracción a las normas de tránsito a pesar de no haber estado presente durante y al finalizar el curso.  </t>
  </si>
  <si>
    <t xml:space="preserve">PM04-PR02
Entrega automotores inmovilizados en parqueadero remanente </t>
  </si>
  <si>
    <t xml:space="preserve">Interesado ofrece o entrega dadivas a un Colaborador de la SDM para recibir documentos que soportan el retiro del vehículo de los parqueaderos sin contar con la autorización de salida del vehículo del parqueadero. 
</t>
  </si>
  <si>
    <t xml:space="preserve">Un Colaborador de la SDM solicita o recibe dadivas de un ciudadano para recibir documentos que soportan el retiro del vehículo de los parqueaderos sin contar con la autorización de salida del vehículo del parqueadero. </t>
  </si>
  <si>
    <t>Interesado ofrece o entrega dadivas a un Colaborador de la SDM para que autorice la salida de un vehículo sin el cumplimiento de todos los requisitos.</t>
  </si>
  <si>
    <t xml:space="preserve">Un Colaborador de la SDM solicita o recibe dadivas para autorizar la salida de un vehículo sin el cumplimiento de los requisitos. </t>
  </si>
  <si>
    <t xml:space="preserve">Interesado ofrece o entrega dadivas a un Colaborador de la SDM para que le liquide los servicios de parqueadero y grúa por menor valor a lo que realmente corresponde. </t>
  </si>
  <si>
    <t xml:space="preserve">Un Colaborador de la SDM solicita o recibe dadivas para que le liquide los servicios de parqueadero y grúa por menor valor a lo que realmente corresponde. </t>
  </si>
  <si>
    <t xml:space="preserve">Interesado ofrece o entrega dadivas a un Colaborador de la SDM para que el vehiculo a pesar de no cumplir todo lo exigido en la ley 1730 de 2014 (vehículos con medidas cautelares y procesos en curso, documentación incompleta o adulterada) sea susceptible de su aplicación. </t>
  </si>
  <si>
    <t xml:space="preserve">Un Colaborador de la SDM solicita o recibe dadivas de un ciudadano para que el vehiculo a pesar de no cumplir todo lo exigido en la ley 1730 de 2014 (vehículos con medidas cautelares y procesos en curso, documentación incompleta o adulterada) sea susceptible de su aplicación. </t>
  </si>
  <si>
    <t xml:space="preserve">Interesado ofrece o entrega dadivas a un Colaborador de la SDM para inscribir un vehículo en alguna de las excepciones de restricción vehicular pese a que no cumple con la totalidad de los requisitos legales exigidos. </t>
  </si>
  <si>
    <t xml:space="preserve">Un Colaborador de la SDM solicita o recibe dadivas de un ciudadano para inscribir un vehículo en alguna de las excepciones de restricción vehicular pese a que no cumple con la totalidad de los requisitos legales exigidos. </t>
  </si>
  <si>
    <t>DIRECCION DE REPRESENTACION JUDICIAL</t>
  </si>
  <si>
    <t>Auditor Externo</t>
  </si>
  <si>
    <t>Afectación de la imagen y la credibilidad de la SDM</t>
  </si>
  <si>
    <t>PV02-PR01 PROCEDIMIENTO DISCIPLINARIO</t>
  </si>
  <si>
    <t>Revisión trimestral de la base de datos de registro de sanciones. 
Revisión trimestral de todos los expedientes a cargo de la OCD
Acceso restringido a la Oficina
Revisión plataforma SID de la Alcaldía Mayor de Bogotá</t>
  </si>
  <si>
    <t>Un tercero ofrece o entrega dadivas con el fin de que se le cree una cuenta de usuario y poder tener acceso a la informacion de la SDM</t>
  </si>
  <si>
    <t>Un colaborador de OTIC acepta una dadiva para crear una cuenta de usuario para tener acceso a la informacion de la SDM.</t>
  </si>
  <si>
    <t xml:space="preserve">PA04-PR02 Firma Digital </t>
  </si>
  <si>
    <t>Un tercero ofrece o entrega dadivas con el fin de que se le entregue el certificado digital y el PIN de un directivo de la SDM</t>
  </si>
  <si>
    <t>Un colaborador de OTIC acepta una dadiva para  entregar el certificado digital y el PIN de un directivo de la SDM</t>
  </si>
  <si>
    <t>Un Colaborador de la SDM recibe o solicita dádivas de un posible proveedor de tecnología, con el pretexto de otorgarle el contrato para la adquisicion o construccion de software</t>
  </si>
  <si>
    <t>Un posible proveedor de tecnología entrega dádivas a un Colaborador de la SDM, para que le asegure la negociación y contratación para la adquisicion o construccion de software</t>
  </si>
  <si>
    <t>Que el proveedor de tecnología entregue o ofrezca dádivas al Colaborador de la SDM, para que no de por terminado el proceso de contratación de manera anómala, por el no cumplimiento de los requisitos y exigencias del contrato.</t>
  </si>
  <si>
    <t xml:space="preserve">Que un Colaborador de la SDM reciba o solicite dádivas del proveedor de tecnología, para no dar por terminado el proceso de contratación de manera anómala, por el no cumplimiento de los requisitos y exigencias del contrato. </t>
  </si>
  <si>
    <t>Que un Colaborador de la SDM reciba o solicite dádivas del proveedor de tecnología, para ampliar las condiciones del contrato con tiempo y recurso económico, sin cumplimiento de requisitos</t>
  </si>
  <si>
    <t>El proveedor de tecnología entregue u ofrezca dádivas al Colaborador de la SDM, para ampliar las condiciones del contrato con tiempo y recurso económico</t>
  </si>
  <si>
    <t xml:space="preserve">Un Colaborador de la SDM reciba o solicite dádivas al proveedor de tecnología, con el pretexto de no reportar el producto por garantia. </t>
  </si>
  <si>
    <t>Que el proveedor de tecnología entregue o ofrezca dádivas al Colaborador de la SDM, para no tener que responder por la garantia del producto/servicio.</t>
  </si>
  <si>
    <t>Un Colaborador de la SDM solicite o reciba dádivas del proveedor de tecnología, con el pretexto de  renovar la prestación de servicio y continuar vinculado con la entidad.</t>
  </si>
  <si>
    <t>Que el proveedor de tecnología entregue o ofrezca dádivas al Colaborador de la SDM, para que le asegure la renovación del contrato y así poder continuar vinculado con la entidad</t>
  </si>
  <si>
    <t>PA04-PR04 PROCEDIMIENTO GESTIÓN DE CAMBIOS DE TIC</t>
  </si>
  <si>
    <t>Un proveedor ofrezca o entregue dádivas a un Colaborador de la SDM, para que se incluya un cambio en la plataforma tecnológica de la Entidad.</t>
  </si>
  <si>
    <t>Que un Colaborador de la SDM reciba o solicite dádivas de un proveedor, para que se incluya un cambio en la plataforma tecnologica de la Entidad.</t>
  </si>
  <si>
    <t xml:space="preserve">PA04-PR05 GESTIÓN DE LA INFORMACIÓN </t>
  </si>
  <si>
    <t>Un tercero ofrezca o entregue dádivas a un Colaborador de la SDM, para que de acceso a un desarrollo, soporte o acceso a Base de Datos.</t>
  </si>
  <si>
    <t>Que un Colaborador de la SDM reciba o solicite dádivas de un tercero para tener acceso a un desarrollo, soporte o acceso a Base de Datos.</t>
  </si>
  <si>
    <t>PM05-PR02
Entrega de vehículos inmovilizados</t>
  </si>
  <si>
    <t>Interesado ofrece o entrega dadivas o cualquier beneficio a un Colaborador de la SDM para realizar acta de entrega de vehículo inmovilizado, sin que este haya cumplido con el lleno de los requisitos legales para los efectos.</t>
  </si>
  <si>
    <t>PM05-PR03 
Audiencia de Órdenes de Comparendo por Conducir en Estado de Embriaguez</t>
  </si>
  <si>
    <t>Interesado ofrece o entrega dadivas o cualquier beneficio a un Colaborador de la SDM para no entregar las ordenes de comparendo, el dictamen de alcoholsensor, la licencia de conducción y el documento soporte de la retención por no comparecer el presunto infractor ante la autoridad de transito</t>
  </si>
  <si>
    <t>PA02- PR01 Procedimiento para proveer un empleo de libre nombramiento y remoción</t>
  </si>
  <si>
    <t>Un candidato ofrece y/o entrega a un Colaborador de la SDM una dádiva o comisión para omitir o favorecer en la revision de requisitos minimos legales y funcionales del cargo.</t>
  </si>
  <si>
    <t>Un Colaborador de la SDM acepta una dádiva o una comisión para omitir o favorecer en la revision de requisitos minimos legales y funcionales del cargo.</t>
  </si>
  <si>
    <t>Un Colaborador de la SDM solicita una dádiva o una comisión para omitir o favorecer en la revision de requisitos minimos legales y funcionales del cargo.</t>
  </si>
  <si>
    <t>Candidato</t>
  </si>
  <si>
    <t>Afectación negativa de la gestión del talento humano</t>
  </si>
  <si>
    <t>PA02-PR02 Provisión de empleos mediante encargo</t>
  </si>
  <si>
    <t>Un empleado de carrera administrativa ofrece y/o entrega a un Colaborador de la SDM una dádiva o comisión para favorecerlo en la revision de requisitos minimos legales y funcionales para un encargo.</t>
  </si>
  <si>
    <t>Empleado de carrera administrativa</t>
  </si>
  <si>
    <t>Un Colaborador de la SDM acepta una dádiva o una comisión para favorecer en la revision de requisitos minimos legales y funcionales para un encargo.</t>
  </si>
  <si>
    <t>PA02-PR03 Procedimiento para proveer un empleo mediante nombramiento provisional</t>
  </si>
  <si>
    <t>Un candidato ofrece y/o entrega a un Colaborador de la SDM una dádiva o comisión para omitir o favorecer en la revision de requisitos minimos legales y funcionales del cargo en provisionalidad.</t>
  </si>
  <si>
    <t>Un Colaborador de la SDM acepta una dádiva o una comisión para omitir o favorecer en la revision de requisitos minimos legales y funcionales del cargo en provisionalidad.</t>
  </si>
  <si>
    <t>Un Colaborador de la SDM solicita una dádiva o una comisión para omitir o favorecer en la revision de requisitos minimos legales y funcionales del cargo en provisionalidad.</t>
  </si>
  <si>
    <t>PA02-PR09 PROCEDIMIENTO REPORTE DE CESANTÍAS</t>
  </si>
  <si>
    <t>PA02-PR11 Procedimiento Gestión para el Teletrabajo</t>
  </si>
  <si>
    <t>3</t>
  </si>
  <si>
    <t>2</t>
  </si>
  <si>
    <t>4</t>
  </si>
  <si>
    <t xml:space="preserve">Interesado ofrece o entrega dadivas a un Colaborador de la SDM para ser favorecido en la visita de campo y que el concepto sea a favor. </t>
  </si>
  <si>
    <t>Un Colaborador de la SDM solicita o recibe dadivas de un tercero para favorecer en la visita de campo y que el concepto sea a favor.</t>
  </si>
  <si>
    <t>PM03-PR03 Emitir concepto a propuestas técnicas de proyectos de diseño de señalización</t>
  </si>
  <si>
    <t>PM03-PR05  Revisión de georreferenciación y vinculación a la base de datos de proyectos de señalización</t>
  </si>
  <si>
    <t>PM03-PR06 Revisión y aprobación de diseños semafóricos</t>
  </si>
  <si>
    <t>PM03-PR10 Verificación de señalización implementada por terceros</t>
  </si>
  <si>
    <t>PM01-PR01 
Elaboración estudios y conceptos, de transporte público, privado, no motorizado, estudios de tránsito e infraestructura</t>
  </si>
  <si>
    <t>PM01-PR02
Revisión de Estudios de Tránsito del Distrito</t>
  </si>
  <si>
    <t>Interesado ofrece o entrega dadivas o beneficios a un Colaborador de la SDM para que en el momento de la emisión de la aprobación de un Estudio, este se dé sin el lleno de los requisitos.</t>
  </si>
  <si>
    <t>Un Colaborador de la SDM solicita o recibe dadivas o beneficios de un ciudadano para en el momento de la emisión de la aprobación de un Estudio, este se dé sin el lleno de los requisitos.</t>
  </si>
  <si>
    <t>PM01-PR03
Revisión y aprobación de estudios de tránsito (ET) de demanda y atención de usuarios (EDAU) análisis de movilidad y seguimiento a las acciones de mitigación aprobadas</t>
  </si>
  <si>
    <t>PM01-PR04
Revisión Planes Estratégicos de Seguridad Vial</t>
  </si>
  <si>
    <t xml:space="preserve">Interesado ofrece o entrega dadivas o beneficios a un Colaborador de la SDM para no verificar en debida forma los documentos del PESV y así emitir un concepto favorable en beneficio de un tercero. </t>
  </si>
  <si>
    <t xml:space="preserve">Un Colaborador de la SDM solicita o recibe dadivas o beneficios de un ciudadano para no verificar en debida forma los documentos del PESV y así emitir un concepto favorable en beneficio de un tercero. </t>
  </si>
  <si>
    <t>PM01-PR06
Elaboración de Auditorías de Seguridad Vial para proyectos de infraestructura y transporte en fases de planeación, diseño, construcción y pre-operativa</t>
  </si>
  <si>
    <t xml:space="preserve">Interesado ofrece o entrega dadivas o beneficios a un Colaborador de la SDM para no verificar en debida forma los requisitos iniciales necesarios para otorgar el permiso, y así favorecer a un tercero. </t>
  </si>
  <si>
    <t>Un Colaborador de la SDM solicita o recibe dadivas o beneficios de un ciudadano para no verificar en debida forma los requisitos iniciales necesarios para otorgar el permiso, y así favorecer a un tercero.</t>
  </si>
  <si>
    <t xml:space="preserve"> PM01-PR08
Revisión Planes Integrales de Movilidad Sostenible (PIMS)</t>
  </si>
  <si>
    <t xml:space="preserve">Interesado ofrece o entrega dadivas al colaborador de la SDM para que el concepto emitido respecto al PIMS sea favorable (se apruebe) a pesar de que no cumple con lo requerido. </t>
  </si>
  <si>
    <t xml:space="preserve">Un Colaborador de la SDM solicita o recibe dadivas o beneficios de un ciudadano para que el concepto emitido respecto al PIMS sea favorable (se apruebe) a pesar de que no cumple con lo requerido. </t>
  </si>
  <si>
    <t>Interesado ofrece o entrega dadivas o beneficios a un Colaborador de la SDM para que en el momento de la emisión de la aprobación de un Estudios de Tránsito (ET) o EDAU o Análisis de Movilidad , este se dé sin el lleno de los requisitos.</t>
  </si>
  <si>
    <t>Interesado ofrece o entrega dadivas o beneficios al auditor de la SDM para favorecerlo en el informe de auditoria de seguridad vial y no reportar posibles inconsistencias.</t>
  </si>
  <si>
    <t>Un Colaborador de la SDM solicita o recibe dadivas para favorecerlo en el informe de auditoria de seguridad vial y no reportar posibles inconsistencias.</t>
  </si>
  <si>
    <t>PM01-PR07
Procedimiento para otorgar el permiso de aprovechamiento económico del espacio público para el alquiler de patinetas</t>
  </si>
  <si>
    <t xml:space="preserve"> PM01-PR09
Sanción al incumplimiento del permiso de aprovechamiento económico del espacio público para el alquiler de patinetas</t>
  </si>
  <si>
    <t xml:space="preserve"> PM06-PR03 
Procedimiento para la caracterización de actores viales y poblaciones asociadas a las políticas, planes, programas, proyectos o medidas implementadas de la Secretaría Distrital de Movilidad</t>
  </si>
  <si>
    <t>PM06-PR04
Procedimiento de Participación Ciudadana</t>
  </si>
  <si>
    <t xml:space="preserve">Interesado ofrece o entrega dadivas o beneficios a un Colaborador de la SDM para utilizar los espacios de reuniones de movilidad para escenarios políticos (previo a elecciones). </t>
  </si>
  <si>
    <t xml:space="preserve">Un Colaborador de la SDM solicita o recibe dadivas o beneficios de un ciudadano para utilizar los espacios de reuniones de movilidad para escenarios políticos (previo a elecciones). 
</t>
  </si>
  <si>
    <t>PM02-PR02
Autorizar los planes de manejo de tránsito (PMT) por eventos y/o aglomeraciones</t>
  </si>
  <si>
    <t xml:space="preserve"> PM02-PR03
Planeación, ejecución y análisis de operativos de control de tránsito y transporte</t>
  </si>
  <si>
    <t xml:space="preserve">Interesado ofrece o entrega dadivas o beneficios a un Colaborador de la SDM con el pretexto de no reportar los dispositivos de señalización implementada en el ID por garantía.  </t>
  </si>
  <si>
    <t xml:space="preserve">Un Colaborador de la SDM solicita o recibe dadivas o beneficios de un ciudadano con el pretexto de no reportar los dispositivos de señalización implementada en el ID por garantía.  </t>
  </si>
  <si>
    <t xml:space="preserve"> PM02-PR08 
Planeación, formulación, implementación y seguimiento de medidas integrales de movilidad</t>
  </si>
  <si>
    <t>Interesado ofrece o entrega dadivas a un Colaborador de la SDM para poder retirar el vehiculo sin haber realizado el pago o sin documentos del automotor</t>
  </si>
  <si>
    <t>Un Colaborador de la SDM solicita o recibe dadivas para poder retirar el vehiculo sin haber realizado el pago o sin documentos del automotor</t>
  </si>
  <si>
    <t>PM05-PR01
Impugnación de órdenes de comparendos</t>
  </si>
  <si>
    <t>Interesado ofrece o entrega dadivas o cualquier beneficio a un Colaborador de la SDM para ser favorecido en la decision violando el debido proceso y sin pruebas para fallar.</t>
  </si>
  <si>
    <t xml:space="preserve">Un Colaborador de la SDM solicita o recibe dadivas o cualquier beneficio de un ciudadano para ser favorecido en la decision violando el debido proceso y sin pruebas para fallar.
</t>
  </si>
  <si>
    <t>PM05- PR04
Procedimiento para Imposición de sanciones por Reincidencia</t>
  </si>
  <si>
    <t>Interesado ofrece o entrega dadivas o cualquier beneficio a un Colaborador de la SDM para no generar la resolución de apertura de investigación por reincidencia, con el fin de beneficiarse.</t>
  </si>
  <si>
    <t>PM05-PR06
Procedimiento de Subsanación por infracciones que generaron la inmovilización de vehículos</t>
  </si>
  <si>
    <t>Interesado ofrece o entrega dadivas o cualquier beneficio a un Colaborador de la SDM para que se archive un expediente sin que se haya subsanado la falta que dio origen a este.</t>
  </si>
  <si>
    <t>Interesado ofrece o entrega dadivas o cualquier beneficio a un Colaborador de la SDM para que no se le aperture investigacion por el incumplimiento de los compromisos</t>
  </si>
  <si>
    <t>PM05-PR09
Procedimiento de Investigaciones Administrativas por violación a las normas de transporte público</t>
  </si>
  <si>
    <t>Interesado ofrece o entrega dadivas o cualquier beneficio a un Colaborador de la SDM para que no de tramite a una investigacion por violacion a las normas de transporte publico</t>
  </si>
  <si>
    <t>Un Colaborador de la SDM solicita o recibe dadivas o cualquier beneficio de un ciudadano para que  no de tramite a una investigacion por violacion a las normas de transporte publico</t>
  </si>
  <si>
    <t>Interesado ofrece o entrega dadivas o cualquier beneficio a un Colaborador de la SDM para que no imponga una sancion economica por la violacion de la norma de transporte publico y genere una sancion que no este acorde con la falta.</t>
  </si>
  <si>
    <t>Un Colaborador de la SDM solicita o recibe dadivas o cualquier beneficio de un ciudadano para que  no imponga una sancion economica por la violacion de la norma de transporte publico y genere una sancion que no este acorde con la falta.</t>
  </si>
  <si>
    <t xml:space="preserve">PM05-PR10
Procedimiento de Desvinculación Administrativa de Vehículos de Transporte Público </t>
  </si>
  <si>
    <t>Interesado ofrece o entrega dadivas o cualquier beneficio a un Colaborador de la SDM para que no de tramite una desvinculacion administrativa a un vehiculo de transporte publico</t>
  </si>
  <si>
    <t>Un Colaborador de la SDM solicita o recibe dadivas o cualquier beneficio de un ciudadano para que  no de tramite una desvinculacion administrativa a un vehiculo de transporte publico</t>
  </si>
  <si>
    <t>Funcionario o Exfuncionario investigado</t>
  </si>
  <si>
    <t>Funcionario o Exfuncionario sancionado</t>
  </si>
  <si>
    <t>Un fucionario o exfuncionario investigado disciplinariamente, ofrece o entrega a un funcionario de la Oficina de Control Disciplinario,  una dadiva o comisión para que se realice acciones encaminadas a extraviar el expediente disciplinario en su totalidad, o desaparecer un documento del mismo.</t>
  </si>
  <si>
    <t>Un funcionario de la Oficina de Control Disciplinario acepta y/o solicita de un funcionarios o exfuncionario investigado disciplinariamente, una dadiva o comisión, para que realice acciones encaminadas a extraviar el expediente disciplinario en su totalidad o desaparecer un documento del mismo</t>
  </si>
  <si>
    <t>Un  funcionarios o exfuncionario investigado disciplinariamente, ofrece o entrega  a un funcionario de la Oficina de Control Disciplinario, una dadiva o comisión para que realice acciones tendientes a que se origine el fenómeno de la prescripción o caducidad de la acción disciplinaria.</t>
  </si>
  <si>
    <t>Un funcionario de la Oficina de Control Disciplinario,  acepta y/o solicita de un funcionario o exfuncionario investigado disciplinariamente una dadiva o comisión para que realice acciones tendientes a que se origine el fenómeno de la prescripción o o caducidad de la acción disciplinaria</t>
  </si>
  <si>
    <t xml:space="preserve">Un Colaborador de la Oficina de Control Disciplinario, solicita a un funcionario o exfuncionario investigado disciplinariamente una dadiva o comisión para que de información de los procesos y decisiones con carácter de reserva. </t>
  </si>
  <si>
    <t xml:space="preserve">Un funcionario o exfuncionario investigado disciplinariamente, solicita a un Colaborador de la Oficina de Control Disciplinario. una dadiva o comisión para que de información de los procesos y decisiones con carácter de reserva. </t>
  </si>
  <si>
    <t>Profesional de OCD, Auxiliar Administrativo OCD y Contratistas</t>
  </si>
  <si>
    <t>Revisión trimestral de la base de datos de los fallos sancionatorios proferidos por la oficina.                                                                         
Acceso restringido a la Oficina
Revisión plataforma SID de la Alcaldía Mayor de Bogotá</t>
  </si>
  <si>
    <t xml:space="preserve">Un auditor interno acepta o solicita una dádiva o una comisión para influir en el resultado de una auditoria,  afectando los intereses de la SDM y/o favoreciendo los intereses particulares y/o personales.  </t>
  </si>
  <si>
    <t>Auditor Interno</t>
  </si>
  <si>
    <t>PE02-COMUNICACIONES Y CULTURA PARA LA MOVILIDAD</t>
  </si>
  <si>
    <t>Un tercero ofrece y/o entrega dadivas para incumplir una directriz, lineamiento operativo o política de la SDM, con el fin de verse favorecido en un tramite.</t>
  </si>
  <si>
    <t>Un colaborador de la SDM recibe y/o acepta dadivas para incumplir una directriz, lineamiento operativo o política de la SDM, con el fin de favorecer a un tercero en un tramite.</t>
  </si>
  <si>
    <t>Deterioro de la reputación e imagen  institucional.</t>
  </si>
  <si>
    <t>CONTRATO COMBUSTIBLE</t>
  </si>
  <si>
    <t>Conductor planta y/o contratista / Subdirección
Administrativa</t>
  </si>
  <si>
    <t>CONTRATO DE TRANSPORTE</t>
  </si>
  <si>
    <t>CONTRATO MANTENIMIENTO DE VEHICULOS</t>
  </si>
  <si>
    <t>CONTRATO DE VIGILANCIA</t>
  </si>
  <si>
    <t>CONTRATO DE SEGUROS</t>
  </si>
  <si>
    <t>Detrimento patrimonial, desgaste administrativo e investigaciones disciplinarias.</t>
  </si>
  <si>
    <t>Perdida de la imagen institucional, aumento en las reclamaciones, quejas, demandas y/o tutelas.</t>
  </si>
  <si>
    <t>Perdida de la imagen institucional, detrimento patrimonial, desgaste administrativo e investigaciones disciplinarias.</t>
  </si>
  <si>
    <t>Sobrecostos, detrimento patrimonial, objetos contractuales no necesarios y perfiles de cargo errados en la estructuracion de los proyectos de inversion de las diferentes areas de la Secretaria.</t>
  </si>
  <si>
    <t xml:space="preserve">La solicitud de desvinculación allega mediante el aplicativo de correspondencia de la SDM, en el cual se lleva la trazabilidad desde que allega a la SDM y se da respuesta en caso de ser aceptada la solicitud, de no ser así esta se archiva y se procede a la notificación la decisión final.
Se ingresan los actos administrativos realizados para cada solicitud en la base de datos de la SCITP hasta su decisión final y procedente notificación.
Los actos administrativos son sustanciados y revisados por diferente profesional, una vez realizadas estas actividades son revisados, aprobados y firmados por el Subdirector(a).
</t>
  </si>
  <si>
    <t>Proyecta una mala imagen a la ciudadania y viola los pricipios de transparencia de la entidad, Falta de credibilidad en la Entidad.</t>
  </si>
  <si>
    <t xml:space="preserve">Interesados ofrecen o entregan dádivas a un Colaborador de la SDM  para realizar la estructuración del proceso y/o incluir en el componente técnico de los estudios o documentos previos un requisito, que pueda favorecer a un tercero en un proceso de contratación afectando los intereses de la SDM. </t>
  </si>
  <si>
    <t>Proponentes ofrecen o entregan dádivas a un Colaborador de la SDM  para no verificar en debida forma los requisitos habilitantes, y así favorecer a un tercero</t>
  </si>
  <si>
    <t>PM03-PR09 Expansión y Modificación Red Semafórica Bogotá</t>
  </si>
  <si>
    <t>proceso contractual - bienestar</t>
  </si>
  <si>
    <t xml:space="preserve">Un tercero ofrece una dadiva o una comisión con el fin de que se le entregue informacion con el fin se ser beneficiado en la estructuracion del estudio de mercado del proceso a contratar. </t>
  </si>
  <si>
    <t xml:space="preserve">Un Colaborador de la SDM  de TH recibe y/o solicita una dadivas o comision con el fin de favorecer a un tercero en el estudio de mercado del proceso a contratar. </t>
  </si>
  <si>
    <t>proceso contractual - capacitacion</t>
  </si>
  <si>
    <t xml:space="preserve">proceso contractual - SST </t>
  </si>
  <si>
    <t>El solicitante debe presentar la documentacion solicitada, la cual es revisada por el funcionario y por los asesores de la DTH</t>
  </si>
  <si>
    <t>Informar por parte de la jefe de la Oficina de Gestión Social al equipo de los Centros Locales de Movilidad, impartiendo instrucciones mediante comunicado, sobre el actuar que deben seguir como servidores públicos en época electoral, a la luz de las acciones que se encuentran en el PIP.</t>
  </si>
  <si>
    <t>Estructuración de estudios del sector en las diferentes modalidades de contratación.</t>
  </si>
  <si>
    <t>Permitir la inadecuada ejecución del contrato o su cumplimiento parcial.</t>
  </si>
  <si>
    <t xml:space="preserve">Interesado ofrece o entrega dadivas a un Colaborador de la SDM para que el concepto emitido respecto al PMT sea favorable (se apruebe) a pesar de que no cumpla con los parámetros técnicos solicitados y/o demás normatividad vigente.  </t>
  </si>
  <si>
    <t xml:space="preserve">Un colaborador de la SDM solicita o acepta una dadiva al ciudadano para que el concepto emitido respecto al PMT sea favorable (se apruebe) a pesar de que no cumpla con los parámetros técnicos solicitados y/o demás normatividad vigente.  </t>
  </si>
  <si>
    <t xml:space="preserve">Interesado ofrece o entrega dadivas o beneficios a un Colaborador de la SDM para que se emitan estudios y conceptos de Transporte público, privado, no motorizado, estudios de tránsito e infraestructura) que favorezcan los intereses de un sector en temas. </t>
  </si>
  <si>
    <t xml:space="preserve">Un colaborador de la SDM ofrece o entrega dadivas o beneficios a un Colaborador de la SDM para que se emitan estudios y conceptos de Transporte público, privado, no motorizado, estudios de tránsito e infraestructura) que favorezcan los intereses de un sector en temas. </t>
  </si>
  <si>
    <t>Un Colaborador de la SDM solicita o recibe dadivas o beneficios de un ciudadano para que en el momento de la emisión de la aprobación de un Estudio de Tránsito (ET) o EDAU o Análisis de Movilidad, este se dé sin el lleno de los requisitos.</t>
  </si>
  <si>
    <t>El profesional verificara los requisitos requeridos, establecidos en el formato PM01-PR07-F01 "Lista de verificación de documentos soporte alquiler de patinetas". tener en cuenta la metodología indicada en la Resolución 336 de 2019 y en la Circular de la zona a autorizar
El Subdirector (a) revisa el acto administrativo particular con condición de inicio de la actividad.
El subdirector (a)  revisa la comunicación de cumplimiento de las condiciones para el inicio de la actividad del espacio autorizado.
Es importante expedir el recibo de pago simultáneamente con la actividad 17, dado que el recibo tiene fecha de caducidad (5 días calendario)
Máximo a los 15 días hábiles siguientes a la notificación del acto administrativo particular se deben recibir los documentos por parte del aprovechador y verificar mediante lista de chequeo PM01-PR07-F01.</t>
  </si>
  <si>
    <t xml:space="preserve">Proyecta una mala imagen a la ciudadanía y viola los principios de transparencia de la entidad. </t>
  </si>
  <si>
    <t>PLAN DE TRATAMIENTO DEL RIESGO DE SOBORNO</t>
  </si>
  <si>
    <t>NOMBRE DEL PLAN</t>
  </si>
  <si>
    <t>Fecha creación:</t>
  </si>
  <si>
    <t>FECHA
DE SEGUIMIENTO:</t>
  </si>
  <si>
    <t xml:space="preserve">PLAN DE TRATAMIENTO </t>
  </si>
  <si>
    <t>FECHA - PLAZO</t>
  </si>
  <si>
    <t>RECURSOS ADICIONALES</t>
  </si>
  <si>
    <t>ÁREAS RESPONSABLES DE EJECUCIÓN</t>
  </si>
  <si>
    <t>CUMPLIMIENTO</t>
  </si>
  <si>
    <t>OBSERVACIONES
(Seguimiento - Avance)</t>
  </si>
  <si>
    <t>EVIDENCIA</t>
  </si>
  <si>
    <t>LA ACCION FUE EFECTIVA?</t>
  </si>
  <si>
    <t>#</t>
  </si>
  <si>
    <t>DESCRIPCIÓN DE LA ACTIVIDAD</t>
  </si>
  <si>
    <t>INICIO</t>
  </si>
  <si>
    <t>FIN</t>
  </si>
  <si>
    <t>SI</t>
  </si>
  <si>
    <t>NO</t>
  </si>
  <si>
    <t>% PARCIAL</t>
  </si>
  <si>
    <t>SISTEMA INTEGRADO DE GESTIÓN DISTRITAL BAJO EL ESTÁNDAR MIPG</t>
  </si>
  <si>
    <t>CONTROL DE CAMBIOS</t>
  </si>
  <si>
    <t>FECHA</t>
  </si>
  <si>
    <t>VERSIÓN</t>
  </si>
  <si>
    <t>DESCRIPCIÓN</t>
  </si>
  <si>
    <t>1.0</t>
  </si>
  <si>
    <t>Versión inicial con corte a 30 de abril de 2020; rige a partir del día siguiente a su publicación.</t>
  </si>
  <si>
    <t>2.0</t>
  </si>
  <si>
    <t>Se ajusta la política de Getión de Riesgo de Soborno y se aprueba por el Comté Institucional de Gestión y Desempeño.</t>
  </si>
  <si>
    <t>3.0</t>
  </si>
  <si>
    <t>Se ajusta la política de Gestión de Riesgo de Soborno y se aprueba por el Comté Institucional de Gestión y Desempeño.</t>
  </si>
  <si>
    <t xml:space="preserve"> OBJETIVO Y ALCANCE</t>
  </si>
  <si>
    <r>
      <t xml:space="preserve">La Secretaría Distrital de Movilidad ratifica su decisión de la lucha contra la corrupción a través del cumplimiento de la legislación vigente contra el soborno, asumiendo la implementación de los requisitos y la mejora continua del Sistema de Gestión Antisoborno, implementando los lineamientos establecidos para la prohibición del soborno, así como los procedimientos requeridos para la recepción, trámite de inquietudes y denuncias sin temor a represalias, reforzando los valores, estándares y principios establecidos en el Código de Integridad.
</t>
    </r>
    <r>
      <rPr>
        <b/>
        <sz val="18"/>
        <color theme="1"/>
        <rFont val="Arial"/>
        <family val="2"/>
      </rPr>
      <t>Objetivo:</t>
    </r>
    <r>
      <rPr>
        <sz val="18"/>
        <color theme="1"/>
        <rFont val="Arial"/>
        <family val="2"/>
      </rPr>
      <t xml:space="preserve"> 
Identificar los riesgos de soborno que se pueden presentar en la interacción de los procesos de la entidad con sus partes interesadas externas, con la finalidad de aplicar los correspondientes controles y el tratamiento para la mitigación del riesgo.
</t>
    </r>
    <r>
      <rPr>
        <b/>
        <sz val="18"/>
        <color theme="1"/>
        <rFont val="Arial"/>
        <family val="2"/>
      </rPr>
      <t xml:space="preserve">Alcance: 
</t>
    </r>
    <r>
      <rPr>
        <sz val="18"/>
        <color theme="1"/>
        <rFont val="Arial"/>
        <family val="2"/>
      </rPr>
      <t xml:space="preserve">Esta política es aplicable y de obligatorio cumplimiento para todos los funcionarios públicos y contratistas de la Secretaría Distrital de Movilidad en los niveles directivo, asesor, profesional, técnico y asistencial, así como para los consultores de la Entidad y los proveedores o socios de negocios, que hayan tenido, tengan o puedan tener una relación legal, contractual o misional con la entidad.
</t>
    </r>
  </si>
  <si>
    <t>NIVELES DE ACEPTACIÓN Y CRITERIOS PARA LA VALORACIÓN DEL RIESGO</t>
  </si>
  <si>
    <t>Zona de Riesgo Residual</t>
  </si>
  <si>
    <t>Riesgos de Soborno</t>
  </si>
  <si>
    <t>BAJO</t>
  </si>
  <si>
    <t>No es necesario establecer nuevas acciones, pero si es necesario monitorear los controles o acciones actuales en caso de existir.</t>
  </si>
  <si>
    <t>MEDIO</t>
  </si>
  <si>
    <t>ALTA</t>
  </si>
  <si>
    <t xml:space="preserve"> TRATAMIENTO Y SEGUIMIENTO DEL RIESGO</t>
  </si>
  <si>
    <r>
      <t xml:space="preserve">Se deben establecer controles o acciones preventivas para </t>
    </r>
    <r>
      <rPr>
        <b/>
        <sz val="16"/>
        <rFont val="Arial"/>
        <family val="2"/>
      </rPr>
      <t>EVITAR</t>
    </r>
    <r>
      <rPr>
        <sz val="16"/>
        <rFont val="Arial"/>
        <family val="2"/>
      </rPr>
      <t xml:space="preserve"> y/o </t>
    </r>
    <r>
      <rPr>
        <b/>
        <sz val="16"/>
        <rFont val="Arial"/>
        <family val="2"/>
      </rPr>
      <t xml:space="preserve">REDUCIR </t>
    </r>
    <r>
      <rPr>
        <sz val="16"/>
        <rFont val="Arial"/>
        <family val="2"/>
      </rPr>
      <t>la probabilidad de la materializacion de los riesgos, para esto se estableceran planes de tratamiento enfocados a bajar la calificacion del riesgo a Bajo.</t>
    </r>
  </si>
  <si>
    <r>
      <t xml:space="preserve">Se requiere de un tratamiento prioritario. Se establecen controles y/o acciones preventivas para </t>
    </r>
    <r>
      <rPr>
        <b/>
        <sz val="16"/>
        <rFont val="Arial"/>
        <family val="2"/>
      </rPr>
      <t>EVITAR y/o REDUCIR</t>
    </r>
    <r>
      <rPr>
        <sz val="16"/>
        <rFont val="Arial"/>
        <family val="2"/>
      </rPr>
      <t xml:space="preserve"> la Probabilidad de que el riesgo se materialice o el Impacto de sus efectos y tomar medidas de protección. </t>
    </r>
  </si>
  <si>
    <t>MATRIZ DE RIESGO DE SOBORNO DEL SGAS</t>
  </si>
  <si>
    <t xml:space="preserve"> GESTIÓN DEL TALENTO HUMANO</t>
  </si>
  <si>
    <t>Campañas de socializacion del SGAS (Afiches, habladores, redes sociales y carteleras digitales)</t>
  </si>
  <si>
    <t>Profesional OTIC / Contratista</t>
  </si>
  <si>
    <t>Profesional  / Contratista Dirección de Talento Humano</t>
  </si>
  <si>
    <t>Profesional Universitario   / Contratista
Dirección de Gestión de Cobro</t>
  </si>
  <si>
    <t>Profesional Especializado, (a) Profesional Universitario(a)   / Contratista Subdirección Financiera</t>
  </si>
  <si>
    <t>Profesional Especializado
/ Subdirección Administrativa  / Contratista</t>
  </si>
  <si>
    <t>Profesional Universitario (a)  / Contratista
Subdirección Financiera</t>
  </si>
  <si>
    <t>Profesional Especializado  / Contratista
/ Subdirección Administrativa</t>
  </si>
  <si>
    <t>Técnico(a) Operativo  / Contratista
Subdirección Financiera</t>
  </si>
  <si>
    <t>Funcionario Archivo central  / Contratista
Subdirección Administrativa</t>
  </si>
  <si>
    <t>Profesional Universitario/
Funcionario Archivo Central  / Contratista
Subdirección Administrativa</t>
  </si>
  <si>
    <t>Profesional y/o Auxiliar Administrativo   / Contratista Subdirección
Administrativa Dirección de
Representación Judicial</t>
  </si>
  <si>
    <t>Profesional  / Contratista / Subdirección
Administrativa</t>
  </si>
  <si>
    <t>Profesional   / Contratista/ Subdirección
Administrativa</t>
  </si>
  <si>
    <t>Profesional Universitario o Especializado de la Dirección de Atención al Ciudadano (apoyo legal)  / Contratista</t>
  </si>
  <si>
    <t>Profesional OGS  / Contratista</t>
  </si>
  <si>
    <t>Gestor y orientador de los Centros Locales de Movlidad  / Contratista</t>
  </si>
  <si>
    <t>Director(a) y Subdirectores.
Profesionales Universitarios y Especializados 
Subdirección de Infraestructura
Subdirección de Transporte Privado
Subdirección de Transporte Público
Subdirección de la Bicicleta y el Peatón  / Contratista</t>
  </si>
  <si>
    <t>Profesional Especializado y/o Universitario 
Subdirector de Infraestructura  / Contratista</t>
  </si>
  <si>
    <t>Subdirector (a) 
Profesionales Universitario y Especializado
Subdirección de Infraestructura  / Contratista</t>
  </si>
  <si>
    <t>Director(a) 
Profesionales Especializado y Universitario.
Dirección de Planeación de la Movilidad  / Contratista</t>
  </si>
  <si>
    <t>Subdirector(a)
Profesional Especializado y/o Universitario
Subdirección de Infraestructura  / Contratista</t>
  </si>
  <si>
    <t>Subdirector (a)
Profesional Especializado o Universitario 
Subdirección de Transporte Privado  / Contratista</t>
  </si>
  <si>
    <t>Subdirector(a) 
Profesionales Especializado y/o Universitario
Subdirección de Transporte Privado  / Contratista</t>
  </si>
  <si>
    <t>Acciones para el tratamiento de los riesgos de soborno identificados en la SDM</t>
  </si>
  <si>
    <t xml:space="preserve">El profesional  en cargado de efectuar  la causación  verifica   que la informacion registrada cumpla con los requisitos para su causación dejando como evidencia  PA03-PR01-F03- formato de  causación y  firma como evidencia de su verificacion.
</t>
  </si>
  <si>
    <r>
      <rPr>
        <b/>
        <sz val="10"/>
        <rFont val="Arial"/>
        <family val="2"/>
      </rPr>
      <t>Soportes documentale</t>
    </r>
    <r>
      <rPr>
        <sz val="10"/>
        <rFont val="Arial"/>
        <family val="2"/>
      </rPr>
      <t>s: La totalidad de las operaciones realizadas por la entidad deben estar respaldadas en documentos idóneos, de tal manera que la información registrada sea susceptible de verificación y comprobación exhaustiva o aleatoria. Por lo cual, no podrán registrarse contablemente los hechos económicos, financieros, sociales y ambientales que no se encuentren debidamente soportados y avalados por las áreas misionales que las reportan</t>
    </r>
  </si>
  <si>
    <r>
      <rPr>
        <b/>
        <sz val="10"/>
        <rFont val="Arial"/>
        <family val="2"/>
      </rPr>
      <t xml:space="preserve">Libros de contabilidad: </t>
    </r>
    <r>
      <rPr>
        <sz val="10"/>
        <rFont val="Arial"/>
        <family val="2"/>
      </rPr>
      <t>Como soporte de los estados contables, la entidad debe generar los libros de contabilidad, principales y auxiliares, de que trata el Plan General de Contabilidad Pública. La información registrada en los libros de contabilidad será la fuente para la elaboración de los estados contables. En este sentido, los ajustes que sean necesarios para garantizar la confiabilidad de la información deberán realizarse con la debida oportunidad, de tal forma que ellos queden reflejados en estos documentos. En ningún caso los valores que aparecen registrados en los libros serán diferentes a los revelados en los estados contables y demás informes complementarios.</t>
    </r>
  </si>
  <si>
    <t xml:space="preserve"> Jefe de la Oficina Asesora / colaborador</t>
  </si>
  <si>
    <t>La identificación de los perfiles idóneos a contratar, así como la inclusión del perfil en la elaboración de estudios previos y su validación y verificación durante el procesos de contratación Promoción de los canales de denuncia de hechos de soborno.</t>
  </si>
  <si>
    <t>Profesional de OCID</t>
  </si>
  <si>
    <t>Revisión trimestral de la base de datos de registro de sanciones. 
Revisión trimestral de todos los expedientes a cargo de la OCD
Acceso restringido a la Oficina
Revisión plataforma SID de la Alcaldía Mayor de Bogotá                                 Acta de reparto.</t>
  </si>
  <si>
    <t xml:space="preserve">Revisión trimestral de la base de datos de registro de sanciones. 
Revisión trimestral de todos los expedientes a cargo de la OCD
Acceso restringido a la Oficina
Revisión plataforma SID de la Alcaldía Mayor de Bogotá                                 Acta de reparto  </t>
  </si>
  <si>
    <t>Revisión semestral de la base de datos que contiene los expedientes disciplinarios de la OCD en la casilla fecha de los hechos</t>
  </si>
  <si>
    <t>Profesional de OCD</t>
  </si>
  <si>
    <t xml:space="preserve">Un miembro del comité estructurador de la SDM solicita y/o recibe una dádiva o una comisión para realizar la estructuración del proceso  y/o incluir en el componente técnico de los estudios o documentos previos un requisito, que pueda favorecer a un tercero en un proceso de contratación afectando los intereses de la SDM. </t>
  </si>
  <si>
    <t>La Subdirección de Contravenciones y con apoyo de su grupo de trabajo realizará semanalmente la programación con la rotación de Abogados y Autoridades para la realización de las actividades a desempeñar de los procesos contravencionales en el CSM dejando como evidencia el correo enviado con la programación semanal.</t>
  </si>
  <si>
    <t>Consultar en el aplicativo  del sistema de información contravencional,  la orden de salida del vehículo emitida por la autoridad de tránsito.</t>
  </si>
  <si>
    <t xml:space="preserve">Formato PA04-PR01-F01 (Solicitud de Cuentas de Usuario) firmado para autorización de creación, modificación, suspensión o reactivación del usuario (Por Directivo o Supervisor).
La solicitud se identifica por un único número. (Ticket generado por el operador tecnológico)
Se deben tener en cuenta las responsabilidades asignadas al solicitante de la cuenta con los permisos solicitados.
</t>
  </si>
  <si>
    <t>La solicitud debe hacerse al correo agarcia@movilidadbogota.gov.co anexando los documentos en PDF solicitados: Cedula 150%, acta de posesión.</t>
  </si>
  <si>
    <t xml:space="preserve">Se realiza concepto técnico validando las condiciones y orientaciones técnicas, del software a adquirir teniendo en cuenta lo establecido en los procedimientos de la Dirección de Contratación.
La OTIC recibe requerimiento técnico de las dependencias con la solicitud describiendo la necesidad y el desarrollo que se solicita en la (Modalidad Fabrica del Software.)
</t>
  </si>
  <si>
    <t>La OTIC realiza seguimiento de ejecución de los contratos teniendo en cuenta lo establecido en el Manual  de Contratación y estudios previos en lo referente a entrega a satisfacción.</t>
  </si>
  <si>
    <t>La OTIC realiza seguimiento de ejecución de los contratos teniendo en cuenta lo establecido en el Manual  de Contratación y estudios previos en lo referente a la ejecución del contratro.</t>
  </si>
  <si>
    <t xml:space="preserve">
Valoración en el seguimiento dle comité de Cambios sobre la viabilidad para la implementación de los cambios y su impacto, mediante conceptos individuales o colectivos.
Documento PA04-PR04-F01 con la aprobación del cambio que se Autorizo. 
</t>
  </si>
  <si>
    <t>Formato PA04-PR01-F01 (Solicitud de Cuentas de Usuario) firmado para autorización de creación, modificación, suspensión o reactivación del usuario y acceso a un desarrollo, soporte o acceso a Base de Datos. (Por Directivo o Supervisor).
La solicitud se identifica por un único número. (Ticket generado por el operador tecnológico)</t>
  </si>
  <si>
    <t xml:space="preserve">Profesional universitario o Técnico Operativo Subdirección de Señalización </t>
  </si>
  <si>
    <t>Profesional Universitario Dirección de Ingeniería de Tránsito</t>
  </si>
  <si>
    <t>Profesional Especializado y/o Profesional Universitario 
Subdirección de
Semaforización</t>
  </si>
  <si>
    <t>Profesional Especializado
Subdirección de Señalización</t>
  </si>
  <si>
    <t>PM03-PR13
Seguimiento y control a garantías de los contratos de señalización vial</t>
  </si>
  <si>
    <t>Profesional Universitario/ Profesional especializado Subdirección de señalización</t>
  </si>
  <si>
    <t>POLÍTICA DE RIESGOS DE SOBORNO</t>
  </si>
  <si>
    <t xml:space="preserve">POLITICA DE GESTIÓN DEL RIESGO DE SOBORNO EN LA SDM
</t>
  </si>
  <si>
    <t>Un Colaborador de la SDM solicita o acepta una dádiva o una comisión para favorecer con un otorgamiento de facilidad de pago a un tercero sin cumplir los requisitos.</t>
  </si>
  <si>
    <t>Profesional Universitario y
profesional especializado  / Contratista
Director de Gestión de Cobro</t>
  </si>
  <si>
    <t>Auxiliar Administrativo/  Contratista
Director de Gestión de Cobro</t>
  </si>
  <si>
    <t>Un Colaborador de la SDM solicita o acepta una dádiva o una comisión para favorecer a un tercero en un remate de bienes.</t>
  </si>
  <si>
    <t>Profesional Universitario  / Contratista
Director de Gestión de Cobro</t>
  </si>
  <si>
    <t>Interesado ofrece dadivas a un Colaborador de la SDM para favorecer a un tercero en la elaboracion de estudios previos  para que sea contratado.</t>
  </si>
  <si>
    <t>El colaborador de la SDM solicita y/o recibe dadivas para favorecer a un tercero en la elaboracion de estudios previos  para que sea contratado.</t>
  </si>
  <si>
    <t>PE04 
PROCESO DE INTELIGENCIA PARA LA MOVILIDAD</t>
  </si>
  <si>
    <t>Un Colaborador de la SDM solicita o recibe dadivas de un tercero para favorecerlo en un contrato en caso de que la generación de cualquiera de los productos de la dependencia se realice por contratación.</t>
  </si>
  <si>
    <r>
      <t xml:space="preserve">La implementación de esta política contempla los siguientes lineamientos:
a) El análisis del contexto estratégico para la Gestión del Riesgo de Soborno, se efectúa mediante la identificación de señales de alerta o posibles hechos de soborno que pueden presentarse en los procesos institucionales donde haya una interacción con externos y que impacte directamente los objetivos estratégicos y del sistema de gestión antisoborno de la Secretaría Distrital de Movilidad, con base en los lineamientos de la guía metodológica de prevención de riesgos de soborno en entidades públicas de la Veeduría Distrital, la NTC ISO 37001:2017 y a través de la Matriz DOFA, la cual es el insumo para la identificación de causas, riesgos y consecuencias.
b) Siendo el Soborno una forma de corrupción, el impacto siempre será negativo para la entidad, independiente de su clasificación.
c) Los niveles de aceptación o tolerancia al riesgo de soborno, así como los niveles para calificar el impacto y la probabilidad que determina la Secretaría Distrital de Movilidad, son los establecidos en la </t>
    </r>
    <r>
      <rPr>
        <u/>
        <sz val="18"/>
        <rFont val="Arial"/>
        <family val="2"/>
      </rPr>
      <t>guía para la gestión del riesgo SDM,</t>
    </r>
    <r>
      <rPr>
        <sz val="18"/>
        <rFont val="Arial"/>
        <family val="2"/>
      </rPr>
      <t xml:space="preserve"> metodologia que se formuló con base en las buenas practicas de la NTC ISO 31000 (Gestión de riesgos), 37001 (Gestión antisoborno) y la guia de la Veeduría Distrital, teniendo en cuenta que todo surge de la presunción de un posible hecho de soborno y siempre debe conducir a un tratamiento, en concordancia con la siguiente tabla:</t>
    </r>
  </si>
  <si>
    <t>Profesional Especializado y/o Universitario Subdirección de Planes de Manejo de Tránsito</t>
  </si>
  <si>
    <t xml:space="preserve">Profesional Universitario y/o especializado y/o Subdirector(a) Subdirección de Planes de Manejo de Tránsito
</t>
  </si>
  <si>
    <t xml:space="preserve">El interesado ofrece o entrega dadivas o beneficios a un colaborador de la SDM para anteponer actividades de control a pesar de que esta no esten priorizadas en el corto plazo, y así favorecer a un tercero. </t>
  </si>
  <si>
    <t>Un Colaborador de la SDM solicita o recibe dadivas o beneficios para anteponer actividades de control a pesar de que esta no esten priorizadas en el corto plazo, y así favorecer a un tercero.</t>
  </si>
  <si>
    <t>Profesional especializado y profesional universitario Subdirección de Gestión en Vía</t>
  </si>
  <si>
    <t>Interesado ofrece o entrega dadivas al colaborador de la SDM para realizar  trámites en la entidad  sin estar  previamente agendado.</t>
  </si>
  <si>
    <t>Proyecta una mala imagen a la ciudadanía y viola los pricipios de transparencia de la entidad.</t>
  </si>
  <si>
    <t>Contratistas</t>
  </si>
  <si>
    <r>
      <t>Un Contratista entrega u ofrece dadivas a un colaborador de la SDM para favorecerlo con la aprobación de la cuenta de cobro sin</t>
    </r>
    <r>
      <rPr>
        <sz val="10"/>
        <rFont val="Arial"/>
        <family val="2"/>
      </rPr>
      <t xml:space="preserve"> evidenciar </t>
    </r>
    <r>
      <rPr>
        <sz val="10"/>
        <color theme="1"/>
        <rFont val="Arial"/>
        <family val="2"/>
      </rPr>
      <t>el cumplimiento de sus obligaciones, durante la supervisión del contrato.</t>
    </r>
  </si>
  <si>
    <t>Un Supervisor de la SDM solicita o recibe dadivas de un contratista para favorecerlo con la aprobación de la cuenta de cobro sin  evidenciar el cumplimiento de sus obligaciones, durante la supervisión del contrato.</t>
  </si>
  <si>
    <t>Subsecretario (a) Política de
Movilidad / Director (a) (DIM) / supervisor del contrato</t>
  </si>
  <si>
    <t>Campañas de socializacion del SGAS (Comunicaciones internas, Afiches, habladores, redes sociales y carteleras digitales)</t>
  </si>
  <si>
    <t>Subsecretario (a) Política de
Movilidad / Director (a) (OSV) / estructurador del proceso</t>
  </si>
  <si>
    <t xml:space="preserve">PE03 
PROCESO DE SEGURIDAD VIAL </t>
  </si>
  <si>
    <t>Un tercero ofrece o entrega dadivas a un colaborador de la SDM para favorecerlo en la contratación en caso de que la generación de cualquiera de los productos de la dependencia se realice por contratación.</t>
  </si>
  <si>
    <t xml:space="preserve">Fortalecer , a través de la divulgación periodica  en los canales de comunicación,  el conocimiento de los lineamientos internos, directriz y política de la SDM en relación con sus trámites y servicios. Promoción de los canales de denuncia de hechos de soborno. </t>
  </si>
  <si>
    <t xml:space="preserve">Implementar estrategias y/o acciones  comunicativas   para fortalecer el SGAS, así como su divulgación a través de los diferentes canales con los que cuenta la Entidad.  </t>
  </si>
  <si>
    <t xml:space="preserve">Implementar  estrategias y/o acciones  comunicativas   para fortalecer el SGAS, así como su divulgación a través de los diferentes canales con los que cuenta la Entidad.  </t>
  </si>
  <si>
    <t xml:space="preserve">Interesado ofrece o entrega dadivas a un Colaborador de la SDM para verse favorecido  en el marco de la estrucrutacion del proceso de contratacion, dado el caso en que se requiera la caracterizacion de actores viales y poblaciones asociadas a las políticas, planes, programas, proyectos o medidas implementadas de la Secretaría Distrital de Movilidad. </t>
  </si>
  <si>
    <t>Un Colaborador de la SDM solicita o recibe dadivas de un contratista para favorecer a un tercero y este, verse favorecido en el en el marco de la estructuración del proceso de contratación.</t>
  </si>
  <si>
    <t>Estructuración técnica en procesos de contratación</t>
  </si>
  <si>
    <t xml:space="preserve">Interesado ofrece o entrega dadivas o beneficios a un Colaborador de la SDM encargado de realizar la estructuración técnica del proceso precontractual, con el fin de favorecerlo. </t>
  </si>
  <si>
    <t xml:space="preserve">Un Colaborador de la SDM solicita o recibe dadivas de un tercero para que se ajusten las especificaciones de la estructuración técnica del proceso precontractual, con el fin de favorecerlo. </t>
  </si>
  <si>
    <t>Evaluación técnica en procesos de contratación</t>
  </si>
  <si>
    <t xml:space="preserve">Interesado ofrece o entrega dadivas o beneficios a un Colaborador de la SDM encargado de realizar la evaluación técnica del proceso contractual, con el fin de favorecerlo en el resultado de su evaluación técnica. </t>
  </si>
  <si>
    <t>Un Colaborador de la SDM encargado de la evaluación técnica del proceso contractual, solicita o recibe dadivas de un tercero, con el fin de favorecerlo en el resultado de su evaluación técnica.</t>
  </si>
  <si>
    <t>Profesional Especializado y/o Profesional Universitario 
Subdirección de
Semaforización (rol evaluador)</t>
  </si>
  <si>
    <t>Supervisión en la ejecución de los contratos</t>
  </si>
  <si>
    <t>Profesional Especializado y/o Profesional Universitario 
Subdirección de
Semaforización (rol supervisor)</t>
  </si>
  <si>
    <t xml:space="preserve">Un posible proveedor de tecnología entrega dádivas a un Colaborador de la SDM, para que le asegure la negociación y contratación de Operador Tecnológico. </t>
  </si>
  <si>
    <t>Deterioro de la reputación institucional que afecta su gobernanza</t>
  </si>
  <si>
    <t xml:space="preserve">Un posible proveedor de tecnología entrega dádivas a un Colaborador de la SDM, para que le asegure la negociación y contratación de Firma Digital </t>
  </si>
  <si>
    <t>PA04-PR06 GESTIÓN DE REQUERIMIENTOS Y SOLICITUDES EN MATERIA TECNOLÓGICA</t>
  </si>
  <si>
    <t xml:space="preserve">Un tercero ofrece o entrega dadivas con el fin de que se le realice la solución de un requerimiento de tipo acceso a un sistema de información, reparación de equipo. </t>
  </si>
  <si>
    <t xml:space="preserve">
La solicitud y/o requerimiento se identifica y se tramita por un único número. (Ticket generado por el operador tecnológico)
</t>
  </si>
  <si>
    <t>Un colaborador de OTIC acepta una dadiva para solucionar requerimientos de tipo acceso a un sistema de información, reparación de equipo y/o para tener acceso a la información de la SDM</t>
  </si>
  <si>
    <t xml:space="preserve">Formato PA04-PR01-F01 (Solicitud de Cuentas de Usuario) firmado para autorización de creación, modificación, suspensión o reactivación del usuario donde se podrá revisar los accesos y permisos que tiene permitido la cuenta de usuario. </t>
  </si>
  <si>
    <t xml:space="preserve">El profesional que causa es distinto al que revisa, existe un proceso de control a través de la revisión de las cuentas causadas por parte de un porfesionales distinto al que causa.  </t>
  </si>
  <si>
    <t>Un colaborador de la SDM solicita o recibe dádivas o cualquier beneficio de un ciudadano para autorizar la salida del vehículo en el Sistema de Información Contravencional, sin contar con un acta de retiro que cumpla con los requisitos legales o favoreciendo los intereses del presunto infractor.</t>
  </si>
  <si>
    <t xml:space="preserve">Un colaborador de la SDM solicita o recibe dádivas o cualquier beneficio de un ciudadano para  ser favorecido en el acto administrativo que resuelve la responsabilidad contravencional por conducir en estado de embriaguez, no incorporar de manera inmediata la sanción o cancelación de la licencia de conducción en el Runt  o demás beneficios a favor del presunto infractor. </t>
  </si>
  <si>
    <t>Profesional Especializado/Profesional Universitario / Contratista Subdirección de Contravenciones</t>
  </si>
  <si>
    <t>Proyecta una mala imágen a la ciudadanía y viola los principios de transparencia de la entidad.</t>
  </si>
  <si>
    <t xml:space="preserve">El Profesional de la Subdirección de Contravenciones realizará mensualmente la revisión de los expedientes exonerados de embriaguez y aleatoreamente otras infracciones, con el fin de verificar que el fallo haya dado cumplimiento a la normatividad vigente, en caso de encontrar irregularidades se informará a través de memorando a la Subdirección y como evidencia se llevará el registro en un archivo en excel con las respectivas observaciones y adicionalmente entregará un informe con la revisión de los mismos.
El grupo de profesionales encargado verifica mensualmente las sanciones cargadas al RUNT, dejando como evidencia el requerimiento enviado por ETB o al sistema de información que haga sus veces. </t>
  </si>
  <si>
    <t>Un colaborador de la SDM solicita o recibe dádivas o cualquier beneficio de un ciudadano para no generar la resolución de apertura de investigación por reincidencia, para no ingresar en el sistema de información contravencional la información del infractor, propietario y/o autorizado, del cual se haya verificado la reincidencia con el fin de beneficiarse. Igualmente, para que la sanción por reincidencia no sea incorporada en el RUNT o SIMIT.</t>
  </si>
  <si>
    <t>Proyecta una mala imágen a la ciudadania y viola los principios de transparencia de la entidad.</t>
  </si>
  <si>
    <t xml:space="preserve">La Autoridad de Tránsito realizará periodicamente la revisión de la Base de Datos de Reincidencias con el fin de controlar el impulso procesal dejando como evidencia la Base de Datos y las actas de las reuniones de seguimiento con el grupo de trabajo. 
El Profesional Especializado verifica períodicamente las sanciones que no han sido cargadas al RUNT  dejando como evidencia  el registro de dicha información en la base de datos del grupo de reincidencias.
Se gestionará para que el nuevos sistema de información genere este proceso de manera automática. </t>
  </si>
  <si>
    <t>Un colaborador de la SDM solicita o recibe dádivas o cualquier beneficio de un ciudadano para que se archive un expediente sin que se haya subsanado la falta que dio origen a este.</t>
  </si>
  <si>
    <t>Un colaborador de la SDM solicita o recibe dádivas o cualquier beneficio de un ciudadano para que no se le aperture la investigacion por el incumplimiento de los compromisos y/o para que favorezca en el fallo aun sabiendo que se incumplieron.</t>
  </si>
  <si>
    <t>PM05-PR11
Procedimiento de Inspeccion y Vigilancia al Transporte Público</t>
  </si>
  <si>
    <t>1. Revisión de los perfiles de las personas que conforman el equipo de visitas de la Subdirección de Control e Investigaciones al Transporte Público.
2. Sensibilizaciones permanentes sobre Ley Antisoborno y tema de anticorrupción al equipo encargado de realizar las visitas administrativas.
3, Participación de las actividades realizadas por la SDM sobre ley Antisoborno y Corrupción 
4. Rotación de los profesionales a las diferentes empresas (cada año se cambian las empresas a las los profesionales/colaboradores van a hacer visitas)
5. Las visitas son realizadas por grupos (2 o 3) colaboradores de la entidad, lo que permite tener un mejor control al riesgo que pueda llegar a presentarse por temas de corrupción.</t>
  </si>
  <si>
    <t>Interesado externo ofrece o entrega dadivas o cualquier beneficio a un Colaborador de la SDM para que no de tramite a una investigacion por violacion a las normas de transporte publico</t>
  </si>
  <si>
    <t xml:space="preserve">PM05-PR07 Procedimiento segunda Instancia por infracción a las normas de tránsito
y de transporte público </t>
  </si>
  <si>
    <t>Profesional Especializado / Profesional Universitario / Contratista</t>
  </si>
  <si>
    <t>Proyecta una mala imagen a la ciudadania y viola los pricipios de transparencia de la entidad. Falta de credibilidad de la Entidad.</t>
  </si>
  <si>
    <t>El Profesional que realiza la actividad de revisor de la Dirección de Investigaciones Administrativas de Tránsito y Transporte verifica permanentemente que los actos administrativos sean fallados dando cumplimiento a la normatividad vigente con el fin de verificar que el fallo haya dado cumplimiento a la normatividad vigente, en caso de encontrar irregularidades se informará a través de memorando al Director y como evidencia el memorando con el hallazgo</t>
  </si>
  <si>
    <t>Interesado ofrece o entrega dadivas o cualquier beneficio a un Colaborador de la SDM para que no de tramite un proceso de segunda instancia por infracciones a las normas de tránsito y de transporte</t>
  </si>
  <si>
    <t>Contratación</t>
  </si>
  <si>
    <t xml:space="preserve">Interesado ofrece o entrega dadivas o cualquier beneficio a un Colaborador de la SDM para agilizar el proceso de contratación dentro del proceso Gestión Contravencional y al Transporte Público. </t>
  </si>
  <si>
    <t>Profesional Universitario / Contratista</t>
  </si>
  <si>
    <t>Revision previa de los documentos para la contratacion y el cumplimiento de los requisitos exigidos para el proceso de contratación.
Diligenciamiento de los formatos: 
PA05-M02-F02 Compromiso antisoborno de la SDM
PE01-M01-F01 Consentimiento Informado Controles Transversales de la Secretaría
Distrital de Movilidad</t>
  </si>
  <si>
    <t>Un colaborador de la SDM solicita o recibe dadivas de un conocido en las empresas bien sea amigos o familiares y permite que la empresa  no reporte el incumplimiento que puede estar presentando al faltarle información.</t>
  </si>
  <si>
    <t>Colaborador de la SDM acepta o solicita dadivas para revocar una resolución o investigación en segunda instancia</t>
  </si>
  <si>
    <t xml:space="preserve">Colaborador de la SDM solicita o acepta dadivas para agilizar el proceso de contratación dentro del proceso Gestión Contravencional y al Transporte Público. </t>
  </si>
  <si>
    <t xml:space="preserve">Un auditor externo (auditorías externas - entes de control) solicita una dádiva o una comisión para influir en el resultado de una auditoria, afectando los intereses de la SDM y/o favoreciendo los intereses particulares.  </t>
  </si>
  <si>
    <t xml:space="preserve"> Agente de Tránsito</t>
  </si>
  <si>
    <t xml:space="preserve">	Deterioro de la reputación institucional que afecta su gobernanza</t>
  </si>
  <si>
    <t>PM02 - PR05                                                                        Intervenciones del Grupo Operativo en Vía</t>
  </si>
  <si>
    <t>Un colaborador de la SDM  acepta una dadiva o beneficio al ciudadano para  que, en el momento de estar efectuando acciones de gestión en vía, se pase por alto el incumplimiento de la norma por parte de quien ofrece el soborno.</t>
  </si>
  <si>
    <t>Guías del personal del Grupo Operativo en Vía</t>
  </si>
  <si>
    <t>El Interesado ofrece o entrega dadivas o beneficios a un colaborador de la SDM para que, en el momento de estar efectuando acciones de  gestión en vía, se pase por alto el incumplimiento de la norma por parte de quien ofrece el soborno.</t>
  </si>
  <si>
    <t xml:space="preserve">Se realiza verificacion de requisitos minimos con el Formato PA02-PR01-F02 el cual queda anexa a la historia laboral, y es revisado por el Director(a) de Talento Humano.                                                                                                                                                                    </t>
  </si>
  <si>
    <t>Un Colaborador de la SDM ofrece y/o entrega a un Colaborador de la SDM de TH una dádiva o comisión para que gestione la autorización para el retiro parcial de sus cesantias sin cumplir con los requisitos legales.</t>
  </si>
  <si>
    <t>Un Colaborador de la SDM  de TH acepta una dádiva o una comisión para gestionar la autorización para el retiro parcial de cesantias sin cumplir con los requisitos legales.</t>
  </si>
  <si>
    <t>Un Funcionario de la SDM ofrece y/o entrega a un Colaborador de la SDM de TH una dádiva o comisión para ser favorecido con el Teletrabajo sin cumplir los requisitos.</t>
  </si>
  <si>
    <t>Un Colaborador de la SDM  de TH acepta una dádiva o una comisión para favorecer con Teletrabajo a un Funcionario de la SDM sin cumplir los requisitos.</t>
  </si>
  <si>
    <t>Aplicar la evaluacion de competencias e integridad del Departamento Administrativo del Servicio Civil Distrital.</t>
  </si>
  <si>
    <t>N/A</t>
  </si>
  <si>
    <t>DTH</t>
  </si>
  <si>
    <t>Realizar prueba de poligrafo al personal que se encuentra en media o alta exposicion a riesgos de soborno.</t>
  </si>
  <si>
    <t>Financieros</t>
  </si>
  <si>
    <t>SGC</t>
  </si>
  <si>
    <t>SGC - DTH - DC</t>
  </si>
  <si>
    <t>No requiere controles adicionales</t>
  </si>
  <si>
    <t>PROCESO, PROCEDIMIENTO O ACTIVIDAD ASOCIADA</t>
  </si>
  <si>
    <t>ROLES O CARGOS EXPUESTOS AL HECHO DE SOBORNO</t>
  </si>
  <si>
    <t>CONTROLES OPERATIVOS EXISTENTES</t>
  </si>
  <si>
    <t>CONTROLES ANTISOBORNO</t>
  </si>
  <si>
    <t>El remate se anunciará al público mediante la inclusión en un listado que se publicará por una sola vez en un periódico de amplia circulación en la localidad o, en su defecto, en otro medio masivo de comunicación que señale el juez.</t>
  </si>
  <si>
    <t>Interesado ofrece o entrega dadivas a un Colaborador de la SDM para que no se de trámite sobre el incumplimiento en las condiciones de la operación del aprovechador</t>
  </si>
  <si>
    <t>Un Colaborador de la SDM solicita o recibe dadivas de un ciudadano para que no se de trámite sobre el incumplimiento en las condiciones de la operación del aprovechador.</t>
  </si>
  <si>
    <t xml:space="preserve">Subsecretario(a) y Subdirector.
Profesionales Universitarios y Especializados:
Subsecretaría de Política de la Movilidad
Subdirección de Transporte Privado
</t>
  </si>
  <si>
    <t xml:space="preserve">Seguimiento al cumplimiento de las condiciones establecidas para la actividad de alquiler de patinetas, conforme al protocolo establecido en las Resoluciones 209 y 336 de 2019 y al detectar incumplimiento debe informar.
Una vez identificada una posible falla, se comunica a la Subdirección de Transporte Privado sin tener ningún contacto con el aprovechador del espacio público; de esta manera se evita el contacto directo a través del cual se pueda presenatr una situación de soborno.
El profesional de la Subdirección de Transporte privado consolida las evidencias del incumplimiento en las condiciones establecidas, las cuales fueron enviadas por parte de las diferentes dependencias a través de una comunicación interna (memorando o correo electrónico).
El profesional de la Subdirección de Transporte Privado debe velar porque todos los soportes allegados sean archivados en la carpeta donde reposan los documentos a través de los cuales se otorgó el permiso para el aprovechamiento del espacio público.
La Subsecretaria de Política de la Movilidad analiza la información y se determina si requiere investigación preliminar.
Analizar las pruebas aportadas por el aprovechador (si aplica)
Revisión del acto administrativo con la formulación de cargos y notificación al aprovechador 
Revisar los descargos y pruebas presentadas por el aprovechador donde se determina si se aplica la formulación de cargos
Revisar actos administrativo con cancelación del permiso.
</t>
  </si>
  <si>
    <t>4.0</t>
  </si>
  <si>
    <t>Se ajustan las fechas para el monitoreo de riesgo y se aclara la instancia en la cual se debe presentar la gestion de riesgos.</t>
  </si>
  <si>
    <r>
      <rPr>
        <b/>
        <u/>
        <sz val="18"/>
        <rFont val="Arial"/>
        <family val="2"/>
      </rPr>
      <t>Consideraciones generales:</t>
    </r>
    <r>
      <rPr>
        <sz val="18"/>
        <rFont val="Arial"/>
        <family val="2"/>
      </rPr>
      <t xml:space="preserve">
a) La metodología para la gestión de los riesgos de soborno en la SDM, está explícita en el documento PE01-G01 GUÍA PARA LA GESTION DEL RIESGO DE LA SDM. 
b) El Oficial de Cumplimiento antisoborno y/o Equipo Antisoborno realizarán el monitoreo al mapa de riesgos de soborno, a corte del 31 de enero y 31 de  julio de cada vigencia, y lo comunicarán y publicarán en la Intranet y página web de la SDM, en el link de transparencia y acceso a la información pública, para conocimiento de las partes interesadas. </t>
    </r>
    <r>
      <rPr>
        <u/>
        <sz val="18"/>
        <rFont val="Arial"/>
        <family val="2"/>
      </rPr>
      <t xml:space="preserve">
</t>
    </r>
    <r>
      <rPr>
        <sz val="18"/>
        <rFont val="Arial"/>
        <family val="2"/>
      </rPr>
      <t>c) La Oficina de Control Interno en las fechas antes mencionadas, hará la evaluación y seguimiento independiente, a los riesgos de soborno, de acuerdo con el impacto y criticidad del riesgo, priorizando los más relevantes, en concordancia con lo establecido en la Ley 1474 de 2011.
d) Las responsabilidades con respecto a la gestión del riesgo de soborno como parte de los riesgos institucionales, se definen en el Modelo Integrado de Planeación y Gestión MIPG, en lo referente al rol de las líneas de defensa allí consideradas, siendo el Oficial de Cumplimiento Antisoborno el encargado de acompañar a las demás dependencias en la revisión de los riesgos, y en el levantamiento de los mismos, y de los controles transversales para su mitigación, en compañía con la Oficina Asesora de Planeación Institucional para su consolidación a nivel institucional, presentación ante el Comité Institucional de Gestión y Desempeño en la revisión por la dirección y su publicación en la Intranet y en la página web de la SDM.
e) El nivel de riesgo de soborno, se convierte en la entrada para el nuevo periodo de seguimiento, es responsabilidad de todos los líderes de dependencia involucrados en cada evento de riesgo, identificar donde la probabilidad o el impacto del riesgo residual continúa siendo mayor a 6, con el fin de formular nuevas acciones de tratamiento que pueden consistir en fortalecer, modificar o generar nuevos controles, lo cual deberá quedar evidenciado en el mapa de riesgos para el periodo de monitoreo y revisión siguiente a reportar.
f) La matriz de riesgos de soborno será revisada una vez al año por el Oficial de Cumplimiento Antisoborno y/o Equipo Antisoborno, con el fin de identificar nuevos hechos de soborno y/o actualizar los controles operativos indicados por cada lider de proceso para cada uno de ellos.
g) Para los riesgos de soborno relacionados con terceros o contratistas que desempeñen funciones en nombre de la SDM, se establecerán clausulas y obligaciones contractuales que garanticen la identificación de estos riesgos bajo esta metodología.
h) Los términos y definiciones relacionados con la Administración del Riesgo de Soborno, son los establecidos en el glosario de la Entidad, la guía metodológica de riesgos del DAFP, la guía metodológica de prevención de riesgos de soborno en entidades públicas de la Veeduría Distrital, la norma ISO 31000:2009 y la norma ISO 37001:2017.</t>
    </r>
  </si>
  <si>
    <r>
      <rPr>
        <b/>
        <u/>
        <sz val="18"/>
        <rFont val="Arial"/>
        <family val="2"/>
      </rPr>
      <t>Revisión de los controles:</t>
    </r>
    <r>
      <rPr>
        <sz val="18"/>
        <rFont val="Arial"/>
        <family val="2"/>
      </rPr>
      <t xml:space="preserve">
Al evaluar los controles definidos desde cada dependencia, se debe tener en cuenta lo siguiente:
- Semestralmente se realizara un muestreo de los controles operativos reportados en la matriz de riesgos, con el fin de validar que las dependencias estan cumpliendo con las actividades o puntos de control definidos.
- Semestralmente se revisaran cada uno de los soportes de cumplimiento de las acciones establecidas en los planes de tratamiento, para garantizar que estos estan siendo efectivos.
- Según la conclusión sobre los controles se deben incluir en el mapa de riesgos acciones adicionales para el periodo de reporte y monitoreo correspondiente.
- Los controles preventivos y detectivos adicionales que la dependencia decida incluir deberán quedar reportados en la matriz de riesgos de soborno; y para estos se debera informar al Oficial de Cumplimiento Antisoborno.
</t>
    </r>
    <r>
      <rPr>
        <b/>
        <u/>
        <sz val="18"/>
        <rFont val="Arial"/>
        <family val="2"/>
      </rPr>
      <t xml:space="preserve">
Gestión de cambios:</t>
    </r>
    <r>
      <rPr>
        <sz val="18"/>
        <rFont val="Arial"/>
        <family val="2"/>
      </rPr>
      <t xml:space="preserve">
Cada propuesta de modificación o inclusión de un nuevo presunto hecho de soborno será presentado al Oficial de Cumplimiento Antisoborno para ser analizado de manera conjunta con el área solicitante y darle curso si procede. El Oficial de Cumplimiento Antisoborno informará al Equipo Técnico Antisoborno y al Comité Institucional de Gestion y Desempeño con respecto al cambio realizado al exponer la nueva versión de la matriz.
En las siguientes hojas se encuentran los instrumentos que desarrollan la política </t>
    </r>
    <r>
      <rPr>
        <sz val="48"/>
        <rFont val="Arial"/>
        <family val="2"/>
      </rPr>
      <t xml:space="preserve"> </t>
    </r>
    <r>
      <rPr>
        <sz val="48"/>
        <rFont val="Wingdings"/>
        <charset val="2"/>
      </rPr>
      <t>F</t>
    </r>
    <r>
      <rPr>
        <sz val="18"/>
        <rFont val="Arial"/>
        <family val="2"/>
      </rPr>
      <t xml:space="preserve">
</t>
    </r>
  </si>
  <si>
    <t>Profesional Subsecretaria de Gestión Juridica</t>
  </si>
  <si>
    <t xml:space="preserve">
 PV02-PR01 PROCEDIMIENTO DISCIPLINARIO (FASE DE JUZGAMIENTO)</t>
  </si>
  <si>
    <t>El investigado (servidor o ex servidor de la SDM)</t>
  </si>
  <si>
    <t xml:space="preserve"> PV02-PR01 PROCEDIMIENTO DISCIPLINARIO (FASE DE JUZGAMIENTO)</t>
  </si>
  <si>
    <t>Deterioro de la reputación institucional que afecta su gobernanza y la posible comisión  de una conducta tipificada en el Codigo Penal.</t>
  </si>
  <si>
    <t>No.</t>
  </si>
  <si>
    <t>Fecha de actualizacion:</t>
  </si>
  <si>
    <t>Proceso:</t>
  </si>
  <si>
    <t>Direccionamiento Estrategico</t>
  </si>
  <si>
    <t xml:space="preserve">Comunicaciones y Cultura para la Movilidad </t>
  </si>
  <si>
    <t>Seguridad Vial</t>
  </si>
  <si>
    <t>Inteligencia para la Movilidad</t>
  </si>
  <si>
    <t>Planeación de Transporte e Infraestructura</t>
  </si>
  <si>
    <t>Ingeniería de Transito</t>
  </si>
  <si>
    <t>Gestión Social</t>
  </si>
  <si>
    <t>Gestión de Tránsito y Control de Tránsito y Transporte</t>
  </si>
  <si>
    <t>Gestión de Trámites y Servicios para la Ciudadanía</t>
  </si>
  <si>
    <t>Gestión Contravencional y Transporte Público</t>
  </si>
  <si>
    <t>Gestión Administrativa</t>
  </si>
  <si>
    <t>Gestión del Talento Humano</t>
  </si>
  <si>
    <t>Gestión Financiera</t>
  </si>
  <si>
    <t>Gestión Jurídica</t>
  </si>
  <si>
    <t>Gestión de TICS</t>
  </si>
  <si>
    <t>Control y Evaluación de la Gestión</t>
  </si>
  <si>
    <t>Control Disciplinario</t>
  </si>
  <si>
    <t>1. La asignación de las solicitudes se realiza conforme a una distribución preestablecida de las zonas o localidades de responsabilidad de cada profesional.
2. Las visitas realizadas por cada profesional son registradas en el formato PM03-PR02-F04 Control de visitas técnicas en temas inherentes de señalización.
3, El oficio de respuesta a la solicitud, con el que se emite el concepto, es revisado con criterios técnicos por un profesional universitario y/o especializado diferente al que emitío el concepto, y finalmente si la respuesta se emite por ORFEO es aprobado y firmado por el subdirector de señalización, conforme a lo establecido en el procedimiento PM03-PR01, dejando como evidencia el PA01-PR15-MD01 o el PM03-PR02-F03.</t>
  </si>
  <si>
    <t>Campañas de socialización del SGAS Afiches, habladores, redes sociales y carteleras digitales</t>
  </si>
  <si>
    <t>Profesional Especializado y/o Universitario 
Subdirección de
Señalización (rol estructurador)</t>
  </si>
  <si>
    <t>Profesional Especializado y/o Universitario 
Subdirección de
Señalización (rol evaluador)</t>
  </si>
  <si>
    <t>Interesado ofrece o entrega dadivas a un Colaborador de la SDM para que se clasifique el documento técnico (PMT) con una tipología de impacto que no corresponda a la realidad.</t>
  </si>
  <si>
    <t>Proyecta una mala imagen a la ciudadanía y viola los principios de transparencia de la entidad.</t>
  </si>
  <si>
    <t>Un Colaborador de la SDM solicita o recibe dadivas de un ciudadano para que se clasifique el documento técnico (PMT) con una tipología de impacto que no corresponda a la realidad.</t>
  </si>
  <si>
    <t>Campañas de socialización del SGAS (Afiches, habladores, redes sociales y carteleras digitales)</t>
  </si>
  <si>
    <t>1. El concepto técnico del PMT es revisado con criterios técnicos por un profesional especializado diferente al que emitío el concepto, y es aprobado por el Subdirector de Planes de Manejo de Tránsito, dejando como evidencia los correos de aprobación o ajuste.
2. Cuando se identifica que el PMT tiene una clasificación de impacto que no se ajusta a los criterios, se emite observación y se pide reliquidación a través de correo.
3. Acceso público a los conceptos de autorización o no de PMT a través de la página web de la entidad, en el link https://www.movilidadbogota.gov.co/web/pmt. Como evidencia se reportan los formatos PM02-PR01-F03 y PM02-PR01-F04 publicados.</t>
  </si>
  <si>
    <t xml:space="preserve">Interesado ofrece o entrega dadivas al colaborador de la SDM para que el concepto emitido respecto al PMT sea favorable (se apruebe) a pesar de que no cumple con los requisitos y políticas de operación establecidos  </t>
  </si>
  <si>
    <t xml:space="preserve">Un Colaborador de la SDM solicita o acepta una dadiva del ciudadano para que el concepto emitido respecto al PMT sea favorable (se apruebe) a pesar de que no cumple con los requisitos y políticas de operación establecidos </t>
  </si>
  <si>
    <t>1. El concepto técnico del PMT es revisado con criterios técnicos por un profesional especializado diferente al que emitío el concepto, y es aprobado por el Subdirector de Planes de Manejo de Tránsito, dejando como evidencia los correos de aprobación o ajuste.
2. Acceso público a los conceptos de autorización o no de PMT a través de la página web de la entidad, en el link https://www.movilidadbogota.gov.co/web/pmt. Como evidencia se reportan los formatos PM02-PR01-F03 y PM02-PR01-F04 publicados.</t>
  </si>
  <si>
    <t>1. El concepto técnico con el que se que autoriza o no el PMT, es revisado y aprobado por el Subdirector de Planes de Manejo de Tránsito, dejando como evidencia el formato PA01-PR15-MD01 con la firma.</t>
  </si>
  <si>
    <t>Profesional Universitario Subdirección de Control de Tránsito y Transporte</t>
  </si>
  <si>
    <t>Verificar la información registrada en la base de datos de los operativos ejecutados por el profesional de la subdirección de control de tránsito, mediante el informe de seguimiento a operativos</t>
  </si>
  <si>
    <t xml:space="preserve">Interesado ofrece o entrega dadivas o beneficios a un colaborador de la SDM para que en el momento de revisar la documentación del vehículo de transporte especial o la lista de chequeo, se pase por alto el cumplimiento de la normatividad de transito y transporte establecida para la prestación de transporte escolar. </t>
  </si>
  <si>
    <t xml:space="preserve">Un Colaborador de la SDM solicita o recibe dadivas o beneficios de un ciudadano para que en el momento de revisar la documentación del vehículo de transporte especial o la lista de chequeo, se pase por alto el cumplimiento de la normatividad de transito y transporte establecida para la prestación de transporte escolar. </t>
  </si>
  <si>
    <t>Se realiza seguimiento a la verificación de la lista de chequeo de documentación y estado del vehículo durante la ejecución de los operativos.</t>
  </si>
  <si>
    <t>Proyecta una mala imagen a la ciudadanía, viola los principios de transparencia y genera riesgo reputacional de la entidad</t>
  </si>
  <si>
    <t>PM02-PR16 Procedimiento Cuerpo Civil de Agentes de Tránsito</t>
  </si>
  <si>
    <t>1. Gestionar anualmente capacitaciones a los agentes civiles de tránsito relacionadas con temas de la política y actuaciones frente a los riesgos de corrupción.
2. Campañas de socialización del SGAS (Afiches, habladores, redes sociales y carteleras digitales)</t>
  </si>
  <si>
    <t>El Interesado ofrece dadivas o beneficios para que el agente no gestione el recurso de grúa y no se pueda realizar la inmovilización del vehículo.</t>
  </si>
  <si>
    <t xml:space="preserve"> 1. Campañas de socialización del SGAS (Afiches, habladores, redes sociales y carteleras digitales)</t>
  </si>
  <si>
    <t>El Agente de Tránsito Civil recibe dádivas o beneficios para que este no gestione el recurso de grúa y no se pueda realizar la inmovilización del vehículo</t>
  </si>
  <si>
    <t>1. Seguimiento a la solicitud de  asignación del recurso grúa</t>
  </si>
  <si>
    <t xml:space="preserve">1. Campañas de socialización del SGAS Afiches, habladores, redes sociales y carteleras digitales. Dejando como evidencia registro de las campañas que se realicen </t>
  </si>
  <si>
    <t xml:space="preserve">1. Implementación de estrategias comunicativas  sobre integridad y Antisoborno; así como su divulgación a través de los diferentes canales dejando como evidencia las fichas enviadas a los correos que forman parte del grupo en vía.
2. Acompañamiento y  monitoreo constante en campo por parte del Gerente del corredor y la localidad, a las acciones de Grupo Guía, Dejando como evidencia registro fotográfico proveniente de las acciones en vía como también la ficha de operación del personal en campo </t>
  </si>
  <si>
    <t>El interesado ofrece o entrega dadivas o beneficios a un Colaborador de la SDM con el fin de ser favorecido con una solución de movilidad.</t>
  </si>
  <si>
    <t>Un Colaborador de la SDM solicita o recibe dadivas o beneficios de un tercero con el fin de ser favorecido con una solución de movilidad.</t>
  </si>
  <si>
    <t>Planificar y realizar seguimiento a la ejecución y resultados de los pilotos de medidas integrales priorizadas, que permitan solucionar una problemática de movilidad identificada, dejando como evidencia la tabla de indicadores que incluye cada una de las medidas levantadas en campo.</t>
  </si>
  <si>
    <t xml:space="preserve">Cotizaciones enviadas por correo electrónico al subdirector de área </t>
  </si>
  <si>
    <t>Un Colaborador de la SDM solicita o recibe dadivas o beneficios de un tercero con el fin de estructurar el estudio del mercado, para el beneficio del tercero en el proceso.</t>
  </si>
  <si>
    <t xml:space="preserve">Profesional Especializado y contratistas  de la Subdirección de control de Tránsito y Transporte, </t>
  </si>
  <si>
    <t>Un Colaborador de la SDM solicita o recibe dadivas o beneficios de un tercero con el fin de permitir la inadecuada ejecución de un contrato o su cumplimiento parcial.</t>
  </si>
  <si>
    <t xml:space="preserve">Profesional Universitario y Especializado y contratistas de la Subdirección de control de Tránsito y Transporte, </t>
  </si>
  <si>
    <t xml:space="preserve">Se realiza la supervisión de los contratos y como evidencia se presentan los documentos cargados en SECOP </t>
  </si>
  <si>
    <t>PA05-M03 MANUAL DE SUPERVISIÓN E INTERVENTORIA
PA05-M02 MANUAL DE CONTRATACION</t>
  </si>
  <si>
    <t xml:space="preserve">Un contratista de la SDM ofrece una dadiva o comisión al supervisor y/o interventor del contrato para la aprobación o recibo a satisfacción de informes parciales o totales de la ejecución del contrato. 
</t>
  </si>
  <si>
    <t>Contratista de la SDM</t>
  </si>
  <si>
    <t xml:space="preserve">Un supervisor de la SDM solicita o recibe una dadiva o comisión a un contratista para la aprobación o recibo a satisfacción de informes parciales o totales de la ejecución del contrato. 
</t>
  </si>
  <si>
    <t xml:space="preserve">Supervisor </t>
  </si>
  <si>
    <t xml:space="preserve">Un interventor de la SDM solicita o recibe una dadiva o comisión a un contratista para la aprobación o recibo a satisfacción de informes parciales o totales de la ejecución del contrato. </t>
  </si>
  <si>
    <t xml:space="preserve">Interventor </t>
  </si>
  <si>
    <t>Realizar prueba de poligrafo al personal que se encuentra en media o alta exposicion a riesgos de soborno.
Suscribir el compromiso antisoborno.
Implementación de controles legales (firma de formato de conflicto de interés, declaración de bienes y rentas y verificación de antecedentes de Contraloria, Procuraduria y Judiciales)</t>
  </si>
  <si>
    <t>Participar en las jornadas de sensibilizacion frente a posibles casos de soborno y a las generalidades del SGAS.
Realizar prueba de poligrafo al personal que se encuentra en media o alta exposicion a riesgos de soborno.
Suscribir el compromiso antisoborno.
Implementación de controles legales (firma de formato de conflicto de interés, declaración de bienes y rentas y verificación de antecedentes de Contraloria, Procuraduria y Judiciales)</t>
  </si>
  <si>
    <t>Aplicar la evaluacion de competencias e integridad del Departamento Administrativo del Servicio Civil Distrital. (Aplica solo al Director)
Realizar prueba de poligrafo al personal que se encuentra en media o alta exposicion a riesgos de soborno.
Suscribir el compromiso antisoborno.
Implementación de controles legales (firma de formato de conflicto de interés, declaración de bienes y rentas y verificación de antecedentes de Contraloria, Procuraduria y Judiciales)</t>
  </si>
  <si>
    <t>Participar en las jornadas de sensibilizacion frente a posibles casos de soborno y a las generalidades del SGAS.
Aplicar la evaluacion de competencias e integridad del Departamento Administrativo del Servicio Civil Distrital. (Aplica solo al Director)
Realizar prueba de poligrafo al personal que se encuentra en media o alta exposicion a riesgos de soborno.
Suscribir el compromiso antisoborno.
Implementación de controles legales (firma de formato de conflicto de interés, declaración de bienes y rentas y verificación de antecedentes de Contraloria, Procuraduria y Judiciales)</t>
  </si>
  <si>
    <t>Aplicar la evaluacion de competencias e integridad del Departamento Administrativo del Servicio Civil Distrital.
Suscribir el compromiso antisoborno.
Implementación de controles legales (firma de formato de conflicto de interés, declaración de bienes y rentas y verificación de antecedentes de Contraloria, Procuraduria y Judiciales)</t>
  </si>
  <si>
    <t>Realizar prueba de poligrafo al personal que se encuentra en media o alta exposicion a riesgos de soborno o aplicar la evaluacion de competencias e integridad del Departamento Administrativo del Servicio Civil Distrital.
Suscribir el compromiso antisoborno.
Implementación de controles legales (firma de formato de conflicto de interés, declaración de bienes y rentas y verificación de antecedentes de Contraloria, Procuraduria y Judiciales)</t>
  </si>
  <si>
    <t>Implementación de controles legales (firma de formato de conflicto de interés, declaración de bienes y rentas y verificación de antecedentes de Contraloria, Procuraduria y Judiciales)</t>
  </si>
  <si>
    <t>El interesado ofrece o entrega dadivas o beneficios a un Colaborador de la SDM encargado de recibir cotizaciones  para estructurar el estudio del mercado, para su beneficio en el proceso.</t>
  </si>
  <si>
    <t>Interesado ofrece o entrega dadivas o beneficios a un Colaborador de la SDM encargado de realizar la supervisión de los contratos, con el fin de permitir la inadecuada ejecución o su cumplimiento parcial.</t>
  </si>
  <si>
    <t>PM01-PR10
Procedimiento para otorgar el permiso de aprovechamiento economico del espacio público valet parking</t>
  </si>
  <si>
    <t xml:space="preserve">Subdirector (a)
Profesional Especializado o Universitario 
Contratista
Subdirección de Transporte Privado </t>
  </si>
  <si>
    <t>El profesional verificara los requisitos requeridos, establecidos en el procedimiento PM01-PR10. Deberá tener en cuenta lo indicado en la Resolución 151742 de 2022
El Subdirector (a) revisa el acto administrativo particular con condición de inicio de la actividad.
El subdirector (a)  revisa la comunicación de cumplimiento de las condiciones para el inicio de la actividad del espacio autorizado.</t>
  </si>
  <si>
    <t>PM01-PR11
Otorgar permiso de aprovechamiento económico del espacio público para el alquiler de vehiculos de micromovilidad</t>
  </si>
  <si>
    <t>Subdirector (a)
Profesional Especializado o Universitario 
Contratista
Subdirección de Transporte Privado y Subdirección de la Bicicleta y el Peatón</t>
  </si>
  <si>
    <t>El profesional verificara los requisitos requeridos, establecidos en el formato PM01-PR11-F01 "Lista de verificación de documentos soporte alquiler vehiculos micromovilidad" . Debe tener en cuenta lo indicado en la Resolución 205885 de 2022.
El Subdirector (a) revisa el acto administrativo particular con condición de inicio de la actividad.
El subdirector (a)  revisa la comunicación de cumplimiento de las condiciones para el inicio de la actividad del espacio autorizado.</t>
  </si>
  <si>
    <t>CONTRATO ASEO Y CAFETERIA</t>
  </si>
  <si>
    <t>RESPONSABLE DE EJECUTAR EL CONTROL
(cargo)</t>
  </si>
  <si>
    <t>PERIODICIDAD DE LA EJECUCION DEL CONTROL</t>
  </si>
  <si>
    <t>EVIDENCIA DEL CONTROL</t>
  </si>
  <si>
    <t>Sensibilizar al personal de la SDM frente a posibles casos de soborno y a las generalidades del SGAS.</t>
  </si>
  <si>
    <t>5.0</t>
  </si>
  <si>
    <t>Se ajusta la plantilla de la matriz de riesgos de soborno, incluyendo 3 campos nuevos por recomendación de la OCI; los campos que se incluyen son: Responsable de ejecutar el control, periodicidad de la ejecución del control y evidencia del control.</t>
  </si>
  <si>
    <t>Versión: 5.0</t>
  </si>
  <si>
    <t>10 DE MARZO DE 2023</t>
  </si>
  <si>
    <t xml:space="preserve">  PV01-PR02 Procedimiento Auditorías de Gestión, Seguimiento y Evaluación </t>
  </si>
  <si>
    <t xml:space="preserve">Un Funcionario / Contratista de la SDM ofrece y entrega a un auditor externo (auditorías externas - entes de control) una dadiva o comisión para influir en el resultado de una auditoria, afectando los intereses de la SDM y/o favoreciendo los intereses particulares.  </t>
  </si>
  <si>
    <t>Funcionario / Contratista</t>
  </si>
  <si>
    <t>Para los Informes de las Auditorías de la Contraloría, la OCI remitirá el informe preliminar con la relación de los responsables de las diferentes observaciones, para dar respuesta al ente de control con las evidencias que sustenten como la entidad desvirtúa lo observado por la CB, en caso a que haya lugar. 
Para las Auditorías de los sistemas de gestión los líderes comunicaran los informes con hallazgos a las dependencias responsables.
Publicación de  los informes finales de auditoría en la página web de la entidad.</t>
  </si>
  <si>
    <t>Jefe OCI
Lideres de los sistemas de gestión
Profesional especializado 19-OCI</t>
  </si>
  <si>
    <t>Periódico
(cada vez que se realice una auditoría)</t>
  </si>
  <si>
    <t>Correo enviando informe preliminar CB
Copia de correo  o memorando enviando informe por parte de los líderes de los sistemas de gestión
Link de publicación en página web</t>
  </si>
  <si>
    <t>Lideres de los sistemas de gestión</t>
  </si>
  <si>
    <t xml:space="preserve">Un Funcionario / Contratista de la SDM  ofrece y entrega a un auditor interno una dadiva o comisión para influir en el resultado de una auditoria,  afectando los intereses de la SDM y/o favoreciendo los intereses particulares y/o personales.  </t>
  </si>
  <si>
    <t>Funcionario / Contratista OCI</t>
  </si>
  <si>
    <t>10 de marzo de 2023</t>
  </si>
  <si>
    <t>Oficina Asesora de Comunicaciones y Cultura para la Movilidad</t>
  </si>
  <si>
    <t>Según cronograma OACCM</t>
  </si>
  <si>
    <t>Piezas publicitarias difundidas en medios de comunicación aprobados por la SDM</t>
  </si>
  <si>
    <t>Supervisor de contrato / Jefe de Oficina</t>
  </si>
  <si>
    <t>Mensual</t>
  </si>
  <si>
    <t>Cuenta de cobro validada y firmada por el supervisor y/o jefe de Oficina</t>
  </si>
  <si>
    <t>Piezas publicitarias difundidas en medios de comunicación aprobados por SDM</t>
  </si>
  <si>
    <t>Supervisor de contrato / Director de Inteligencia para la Movilidad</t>
  </si>
  <si>
    <t>Cuenta de cobro validada y firmada por el supervisor y/o Director de dependencia</t>
  </si>
  <si>
    <t>Permanente</t>
  </si>
  <si>
    <t>Estudio o concepto técnico firmado</t>
  </si>
  <si>
    <t>El profesional universitario o especializado se encargará de elaborar el concepto de la solicitud de Estudio de Tránsito del Distrito, velando porque éstos se enfoquen hacia los criterios de movilidad, transporte, tránsito, seguridad vial e infraestructura
El profesional Especializado- Líder y el Subdirector revisa el concepto emitido por los profesionales y emite observaciones en caso de ser necesario.
El Subdirector (a) deberá revisar y aprobar el  el concepto de la solicitud de Estudio de Tránsito del Distrito, garantizando que cumpla con todos los requisitos establecidos en el procedimiento y normativa vigente.</t>
  </si>
  <si>
    <t>Concepto técnico firmado</t>
  </si>
  <si>
    <t>El profesional universitario o especializado se encargará de elaborar el concepto de la solicitud de estudios de tránsito (ET) de demanda y atención de usuarios (EDAU) análisis de movilidad, en cumplimiento del Decreto 596 de 2007
El profesional Especializado- Líder y el Subdirector revisa el concepto emitido por los profesionales y emite observaciones en caso de ser necesario.
El Subdirector (a) deberá revisar y aprobar el  el concepto de la solicitud de estudios de tránsito (ET) de demanda y atención de usuarios (EDAU) análisis de movilidad, garantizando que cumpla con todos los requisitos establecidos en el procedimiento y normativa vigente.</t>
  </si>
  <si>
    <t>El profesional revisa el Plan de Seguridad Vial (PESV) y elabora el concepto de revisión, conforme a la normativa vigente.
El profesional Especializado revisa el concepto emitido por los profesionales, respecto a la revisión del Plan Estratégico de Seguridad Vial (PESV)
El director (a) revisa y aprueba el concepto del Plan Estratégico de Seguridad Vial (PESV), garantizando que cumpla con todos los requisitos establecidos en el procedimiento y normativa vigente.</t>
  </si>
  <si>
    <t xml:space="preserve">Los profesionales que conforman el equipo auditor analizan y procesan individualmente la información disponible del proyecto, para evidenciar hallazgos que afecten la seguridad vial, y elaboran el informe de la Auditoría de Seguridad Vial (ASV)
El Subdirector, revisa el informe de la ASV con sus soportes y evidencias, en caso de observaciones lo devuelve o se reúne con el equipo auditor para indagar, cuestionar, proponer , un filtro antes de firmar el documento definitivo. </t>
  </si>
  <si>
    <t>Informe de la Auditoría de Seguridad Vial</t>
  </si>
  <si>
    <t>Acto Admiistrativo</t>
  </si>
  <si>
    <t>El profesional revisa el Plan Integral de Movilidad Sostenible (PIMS) y elabora el concepto de revisión, conforme a la normativa vigente.
El director (a) revisa y aprueba el concepto del Plan Integral de Movilidad Sostenible (PIMS), garantizando que cumpla con todos los requisitos establecidos en el procedimiento y normativa vigente.</t>
  </si>
  <si>
    <t>Lista de verificación de cumplimiento de requisitos
Acto administrativo</t>
  </si>
  <si>
    <t>PM01-PR12
Elaboración de Inspecciones de Seguridad Vial para proyectos de Infraestructura y transporte</t>
  </si>
  <si>
    <t>Un Colaborador de la SDM solicita o recibe dadivas o beneficios de un ciudadano para no realizar Inspecciones de Seguridad Vial -ISV-, a los proyectos de infraestructura vial y de transporte en las fases de planeación, diseño, construcción y preoperacional, en la ciudad de Bogotá D.C</t>
  </si>
  <si>
    <t>El Subdirector (a) de Infraestructura identifica el proyecto a inspeccionar y delega el equipo inspector, par que se encargue de realizar la respectiva inspección
El equipo inspector se encargará de elaborar el informe de la Inspección de Seguridad Vial, para ello pordrá realizar solicitudes de información y visitas de campo
El Subdirector (a) deberá revisar y aprobar el informe de la Inspección de Seguridad Vial, garantizando que cumpla con todos los requisitos establecidos en el procedimiento y normativa vigente.</t>
  </si>
  <si>
    <t>Informe de Inspección de Seguridad Vial</t>
  </si>
  <si>
    <t>Interesado ofrece o entrega dadivas o beneficios a un Colaborador de la SDM para no realizar Inspecciones de Seguridad Vial -ISV-, a los proyectos de infraestructura vial y de transporte en las fases de planeación, diseño, construcción y preoperacional, en la ciudad de Bogotá D.C</t>
  </si>
  <si>
    <t>PM01-PR13
Procedimiento Planeación, operación y seguimiento del FET</t>
  </si>
  <si>
    <t>Un Colaborador de la SDM solicita o recibe dadivas o beneficios de un ciudadano para no realizar adecuadamente las actividades para la planeación, operación y seguimiento del Fondo de Estabilización Tarifaria y de Subvención de la Demanda del Sistema Integrado de Transporte Público de Bogotá - FET.</t>
  </si>
  <si>
    <t>Subdirector (a)
Profesional Especializado o Universitario 
Contratista
Subdirección de Transporte Público</t>
  </si>
  <si>
    <t>Los profesionales de apoyo al Comité de Seguimiento al FET y el Comité de Seguimiento al FET revisan, aprueban y presentan al ordenador del gasto el Estudio de Necesidades Consolidadas (ENC), resultado de la revisión del Estudio Técnico y Financiero (ETF) remitido por los entes gestores.
El ordenador del gasto revisa, aprueba y recomienda al Secratario (a) Distrital de Movilidad, la solicitud del presupuesto del FET
El Secratario (a) Distrital de Movilidad aprueba y solicita a la SHD el presupuesto del FET
Los profesionales de apoyo al Comité de Seguimiento al FET revisan y realizan seguimiento a la programación y ejecución de los recursos del FET</t>
  </si>
  <si>
    <t>Informes de seguimiento del FET</t>
  </si>
  <si>
    <t>Interesado ofrece o entrega dadivas o beneficios a un Colaborador de la SDM para no realizar adecuadamente las las actividades para la planeación, operación y seguimiento del Fondo de Estabilización Tarifaria y de Subvención de la Demanda del Sistema Integrado de Transporte Público de Bogotá - FET.</t>
  </si>
  <si>
    <t>El profesional elabora el estudio o concepto técnico teniendo en cuenta los principios, objetivos, lineamientos y definiciones planteados en el Plan de Ordenamiento Territorial, Plan Maestro de Movilidad, Plan de Desarrollo Distrital, entre otros instrumentos de planeación.
El Subdirector o Director deberá revisar y aprobar el informe de estudio o concepto técnico, garantizando que cumpla con todos los requisitos establecidos en el procedimiento y normativa vigente.</t>
  </si>
  <si>
    <t>Acto Administrativo</t>
  </si>
  <si>
    <t>Diario</t>
  </si>
  <si>
    <t>FORMATO COMPROBANTE DE DIARIO CAUSACION OP Y RA - PA03-PR01-F03</t>
  </si>
  <si>
    <t>EL profesional encargado  de recibir los archivos de novedades de almacen verifica que la informacion registrada en el aplicativo SAE/SAI corresponda a los registros contables registrados en LIMAY identificando las diferencias, quedando como evidencia el formato de PA03-PRO2 F01 de Conciliación contable de inventarios y propiedad planta y equipo.</t>
  </si>
  <si>
    <r>
      <rPr>
        <b/>
        <sz val="10"/>
        <rFont val="Arial"/>
        <family val="2"/>
      </rPr>
      <t>1)</t>
    </r>
    <r>
      <rPr>
        <sz val="10"/>
        <rFont val="Arial"/>
        <family val="2"/>
      </rPr>
      <t xml:space="preserve"> FORMATO CONCILIACION CONTABLE - PA03-PR02-F01
</t>
    </r>
    <r>
      <rPr>
        <b/>
        <sz val="10"/>
        <rFont val="Arial"/>
        <family val="2"/>
      </rPr>
      <t>2)</t>
    </r>
    <r>
      <rPr>
        <sz val="10"/>
        <rFont val="Arial"/>
        <family val="2"/>
      </rPr>
      <t xml:space="preserve"> LIBROS DE CONTABILIDAD APLICATIVO LIMAY </t>
    </r>
  </si>
  <si>
    <t>Profesional Universitario (a)  / Contratista
Subdirección Financiera / Contador SDM</t>
  </si>
  <si>
    <r>
      <rPr>
        <b/>
        <sz val="10"/>
        <color theme="1"/>
        <rFont val="Arial"/>
        <family val="2"/>
      </rPr>
      <t xml:space="preserve">1) </t>
    </r>
    <r>
      <rPr>
        <sz val="10"/>
        <color theme="1"/>
        <rFont val="Arial"/>
        <family val="2"/>
      </rPr>
      <t xml:space="preserve">LIBROS DE CONTABILIDAD APLICATIVO LIMAY 
</t>
    </r>
    <r>
      <rPr>
        <b/>
        <sz val="10"/>
        <color theme="1"/>
        <rFont val="Arial"/>
        <family val="2"/>
      </rPr>
      <t xml:space="preserve">2) </t>
    </r>
    <r>
      <rPr>
        <sz val="10"/>
        <color theme="1"/>
        <rFont val="Arial"/>
        <family val="2"/>
      </rPr>
      <t xml:space="preserve">ESTADO DE RESULTADOS 
</t>
    </r>
    <r>
      <rPr>
        <b/>
        <sz val="10"/>
        <color theme="1"/>
        <rFont val="Arial"/>
        <family val="2"/>
      </rPr>
      <t xml:space="preserve">3) </t>
    </r>
    <r>
      <rPr>
        <sz val="10"/>
        <color theme="1"/>
        <rFont val="Arial"/>
        <family val="2"/>
      </rPr>
      <t>ESTADO DE SITUACIÓN FINANCIERA</t>
    </r>
  </si>
  <si>
    <t>PA03-PR04 Registro Contable – Derechos y Servicios Concesionados</t>
  </si>
  <si>
    <t>Colaborador de la SDM ofrece y entrega a empleado bancario e interventoria del servicio concesionado una comisión o dádiva para que altere el valor real del saldo disponible en bancos con el fin de hacer maniobras ilegales temporales con los recursos públicos.</t>
  </si>
  <si>
    <t>Perdida de recursos para reinvertir en proyectos de movilidad, perdida de credibilidad al interior y exterior de la entidad.</t>
  </si>
  <si>
    <t>Los bancos y la interventoría de los servicios concesionados remitirán un correo con la información del recaudo diario.
Se confronta la información recibida por la entidad Bancaria contra la recibida por la interventoría del servicio concesionado, quedando como evidencia las conciliaciones mensuales en Excel.
El registro contable se realiza por tipo de concepto de trámite.quedando como evidencia los libros auxiliares contables.
Se confronta la información en el  aplicativo contable con la
información recibida de la Secretaría de Hacienda en las cuentas de enlace.- libros auxiliares contables.</t>
  </si>
  <si>
    <t>La interventoria del servicio concesionado ofrece y entrega a empleado bancario y colaborador de la SDM una comisión o dádiva para que altere el valor real del saldo disponible en bancos con el fin de hacer maniobras ilegales temporales con los recursos públicos.</t>
  </si>
  <si>
    <t>Interventoria servicio concesionado</t>
  </si>
  <si>
    <t>Los bancos y la interventoría de los servicios concesionados remitirán un correo con la información del recaudo diario.
Se confronta la información recibida por la entidad Bancaria contra la recibida por la interventoría del servicio concesionado, quedando como evidencia las conciliaciones mensuales en Excel.
El registro contable se realiza por tipo de concepto de trámite, quedando como evidencia los libros auxiliares contables.
Se confronta la información en el  aplicativo contable con la
información recibida de la Secretaría de Hacienda en las cuentas de enlace.- libros auxiliares contables.</t>
  </si>
  <si>
    <t>Empleado bancario le ofrece y entrega a un colaborador de la SDM y a la interventoria del servicio concesionado una comisión para que no genere alertas por información de saldos alterada temporalmente.</t>
  </si>
  <si>
    <t>Interventoria del servicio concesionado le ofrece y entrega a un Colaborador de la SDM y al empleado bancario una comisión para que no genere alertas por información de saldos alterada temporalmente.</t>
  </si>
  <si>
    <t>Interventoria servicio concesionado acepta una comisión o dádiva para que altere el valor real del saldo disponible en bancos con el fin de hacer maniobras ilegales temporales con los recursos públicos.</t>
  </si>
  <si>
    <t>La interventoria del servicio concesionado, acepta una comisión para que no genere alertas por información de saldos alterada temporalmente.</t>
  </si>
  <si>
    <t>PA03-PR06 Informe de Retención en la Fuente por Enajenación de Activos - Servicios concesionados</t>
  </si>
  <si>
    <t>Colaborador de la SDM le ofrece y entrega a un empleado del servicio concesionado una comisión o dádiva para que altere la informacion de la retencion en la fuente efectuada.</t>
  </si>
  <si>
    <t>El concesionario remite dentro de los 5 primeros días hábiles del mes un correo con la información de la Retención en la Fuente por enajenación de Activos Fijos del mes anterior.
Se verifica que la información recibida tenga todos los datos requeridos por la Secretaria Distrital de Hacienda quedando como evidencia correo electrónico y una base de Excel.</t>
  </si>
  <si>
    <t>Correo electrónico y archivo en Excel remitido a la Secretaría Distrital de Hacienda con la información correspondiente a la Retención en la Fuente por concepto de Enajenación de Activos Fijos del mes inmediatamente anterior la cual es efectuada por el concesionario.</t>
  </si>
  <si>
    <t>Empleado servicio concesionado le ofrece y entrega a un Colaborador de la SDM una comisión para que omita cualquier irregularidad en la informacion de la retencion en la fuente reportada.</t>
  </si>
  <si>
    <t>Empleado servicio concesionado</t>
  </si>
  <si>
    <t>El empleado del consorcio acepta una comisión para que altere la informacion de la retencion en la fuente efectuada.</t>
  </si>
  <si>
    <t>PA03-PR09 Trámite para Radicación y pago de Cuentas</t>
  </si>
  <si>
    <t>Un Contratista o tercero ofrece y entrega a un Colaborador de la SDM una dadiva para agilizar el pago o para que se realice el pago, sin el lleno de los requisitos.</t>
  </si>
  <si>
    <t>El técnico del proceso verifica constantemente que los documentos cargados en la ventanilla virtual cumplan con los requisitos, dicha verificación se efectúa a través de la plantilla de aplicativo SI CAPITAL.
El profesional del proceso realiza la revisión permenentemente de los documentos radicados por contratistas y proveedores, validando que cumplan con los requistos establecidos para su pago dejando registrada la verificación en el Drive de trámite de cuentas de la subdirección financiera.</t>
  </si>
  <si>
    <t>Técnico administrativo (a) / Contratista Subdirección Financiera</t>
  </si>
  <si>
    <t>Drive de trámite de cuentas de la subdirección financiera.</t>
  </si>
  <si>
    <t>Técnico administrativo (a) / Profesional Universitario (a)  / Contratista Subdirección Financiera</t>
  </si>
  <si>
    <t>PA03–PR11 Devolución y/o Compensación de Pagos en Exceso y Pagos de lo no Debido por Conceptos no Tributarios</t>
  </si>
  <si>
    <t>Un ciudadano ofrece y entrega a un Colaborador de la SDM una dadiva para que omita informacion frente a una solicitud de devolucion.</t>
  </si>
  <si>
    <t xml:space="preserve">En la actualidad las solicitudes ingresan por los sistemas de radicación ORFEO y PQRS lo que mitiga la posibilidad de contacto directo entre el ciudadano y el colaborador de la SDM y el consecuente riesgo de ofrecimiento de dádivas. 
El profesional del proceso verifica que las devoluciones cargadas en la carpeta compartida STORAGE_ADMIN cumplan con los requisitos establecidos en el procedimiento dejando como registro la verificación mediante orden de devolución. </t>
  </si>
  <si>
    <t>Oficio de orden de devolución.</t>
  </si>
  <si>
    <t>El Colaborador  de la SDM acepta una dadiva para omitir informacion frente a una solicitud de devolucion.</t>
  </si>
  <si>
    <t>En la actualidad las solicitudes ingresan por los sistemas de radicación ORFEO y PQRS lo que mitiga la posibilidad de contacto directo entre el ciudadano y el colaborador de la SDM y el consecuente riesgo de ofrecimiento de dádivas. 
El profesional del proceso y el técnico verifican que las devoluciones registradas en los sistema SICON y BOGDATA cumplan con los requisitos  establecidos, dejando registrada la verificación en los aplicativos y los soportes aportados por el ciudadano en la carpeta compartida STORAGE_ADMIN queda como evidencia pantallazo del aplicativo SICON.</t>
  </si>
  <si>
    <t>Pantallazo del aplicativo SICON.</t>
  </si>
  <si>
    <t>Karen Cortes. Profesional de la OACCM</t>
  </si>
  <si>
    <t>Semestral</t>
  </si>
  <si>
    <t>Piezas de Comunicación diseñadas y publicadas , una vez  el equipo del Sistema de Gestión Antisoborno remita a la OACCM la información técnica.</t>
  </si>
  <si>
    <t>Milena Castelblanco. Profesional de la OACCM</t>
  </si>
  <si>
    <t>a. Estudios previos y/o estudios técnicos y/o estudios de mercado y/o actas.
b. Divulgación de piezas de comunicación.</t>
  </si>
  <si>
    <t>Karen Cortés. Profesional de la OACCM</t>
  </si>
  <si>
    <t>Piezas de Comunicación diseñadas y publicadas, una vez  el equipo del Sistema de Gestión Antisoborno remita a la OACCM la información técnica.</t>
  </si>
  <si>
    <t>Divulgación de piezas de comunicación frente a lineamientos internos, una vez  la dependencia técnica remita la información a la OACCM.</t>
  </si>
  <si>
    <t>El encargado del reporte es el Líder del Sistema de Gestión de Soborno</t>
  </si>
  <si>
    <t>Con cada solicitud de aprobación de PMT por obras y/o emergencias recibida</t>
  </si>
  <si>
    <t>1. Correos con observaciones o revisiones o aprobación del PMT.
2. Registro de PMT publicado en la https://www.movilidadbogota.gov.co/web/pmt</t>
  </si>
  <si>
    <t>1. Correos con observaciónes o revisiones o aprobación del PMT.
2. Registro de PMT publicado en la https://www.movilidadbogota.gov.co/web/pmt</t>
  </si>
  <si>
    <t>Subdirector(a) de PMT</t>
  </si>
  <si>
    <t>Con cada solicitud de aprobación de PMT por eventos recibida</t>
  </si>
  <si>
    <t>1. Oficio de aprobación o no aprobación del PMT  firmado por el/la Subdirector(a) de PMT</t>
  </si>
  <si>
    <t>Profesional de la Subdirección de Control de Tránsito y Transporte</t>
  </si>
  <si>
    <t>MENSUAL</t>
  </si>
  <si>
    <t>Informe Mensual de Seguimiento a Operativos con Acompañamiento</t>
  </si>
  <si>
    <t>Base de Individualización de Novedades de Ruta Pila</t>
  </si>
  <si>
    <t>Control 1: 'Profesional de la Subdirección de Control de Tránsito y Transporte                                                         Control 2: 'El encargado del reporte es el Líder del Sistema de Gestión de Soborno</t>
  </si>
  <si>
    <t>Control 1: Semestral
Control 2: 'El encargado del reporte es el Líder del Sistema de Gestión de Soborno</t>
  </si>
  <si>
    <t>Control 1: Listado de asistencia
'Control 2: 'El encargado del reporte es el Líder del Sistema de Gestión de Soborno</t>
  </si>
  <si>
    <t>Actas de Seguimiento a Recurso Grúa.</t>
  </si>
  <si>
    <t>Profesional de la Subdirección de Gestión en Vía</t>
  </si>
  <si>
    <t xml:space="preserve">Control 1: Pantallazo de los correos enviados con fichas a Grupo Guía 
Control 2. Registro fotográfico del acompañamiento en campo a las unidades en vía </t>
  </si>
  <si>
    <t>Archivo en excel que contiene la información de las medidas adelantadas en vía por los funcionarios en vía</t>
  </si>
  <si>
    <t>Profesional Universitario y Especializado  Estructuradores de la Subdirección de Control de Tránsito y Transporte</t>
  </si>
  <si>
    <t>Cada que se realice una Estructuración de un contrato o convenio.</t>
  </si>
  <si>
    <t>Correos Electrónicos con las cotizaciones (muestra)</t>
  </si>
  <si>
    <t>Pantallazos Documentos Cargados en SECOP (muestra)</t>
  </si>
  <si>
    <t>Profesionales universitarios, especializados o técnicos operativos
Subdirección de Señalización</t>
  </si>
  <si>
    <t>Con cada solicitud recibida sobre el trámite o servicio</t>
  </si>
  <si>
    <t>1. Archivo Excel con la distribución de zonas por profesional.
2. Formato PM03-PR02-F04 Control de visitas técnicas en temas inherentes de señalización.
3. Oficio de respuesta a la solicitud, emitido por orfeo con los registros del profesioal que elaboró, revisó y la firma del jefe de la dependencia.</t>
  </si>
  <si>
    <t>Interesado ofrece o entrega dadivas a un Colaborador de la SDM para que se tramite una propuesta técnica de diseño de señalización sin que esta se encuentre completa o cumpla con los requisitos establecidos.</t>
  </si>
  <si>
    <t>Campañas de socialización del SGAS (Afiches, habladores, redes sociales y carteleras digitales).</t>
  </si>
  <si>
    <t>Un Colaborador de la SDM solicita o recibe dadivas de un tercero para que se tramite una propuesta técnica de diseño de señalización sin que esta se encuentre completa o cumpla con los requisitos establecidos.</t>
  </si>
  <si>
    <t>1. La asignación de los requerimientos se realiza conforme a una distribución preestablecida de las zonas o localidades de responsabilidad de cada profesional.
2. La solicitud requiere el diligenciamiento por parte del tercero del PM03-PR03-F01 Solicitud del Trámite y Radicación Calificada, donde relaciona la radicación completa o parcial de los requisitos establecidos para la emisión del concepto, si recibió o no asesoría y de quien la recibió.
3. Para emitir el concepto se requiere que el profesional universitario realice y registre la revisión y verificación de información y del cumplimiento de los requisitos, en el formato PM03-PR03-F02.
4. Si el concepto es favorable se realiza la suscripción de un acta de compromiso (PM03-PR03-F03) entre el solicitante, el profesional universitario y el subdirector de señalización, respecto a la implementación del diseño cumpliendo con lo aprobado.
5. El oficio de respuesta con el que se emite el concepto favorable o no favorable a la propuesta, es revisado con criterios técnicos por un profesional universitario y/o especializado diferente al que emitío el concepto, y finalmente es firmado por el subdirector de señalización, conforme a lo establecido en el procedimiento PM03-PR03, dejando como evidencia el PA01-PR15-MD01.</t>
  </si>
  <si>
    <t>Profesionales universitarios, especializados
Subdirección de Señalización</t>
  </si>
  <si>
    <t>1. Archivo Excel con la distribución de zonas por profesional.
2. Formato PM03-PR03-F01 Solicitud del Trámite y Radicación Calificada.
3. Formato PM03-PR10-F02 Revisión y verificación de información para emitir concepto sobre la señalización implementada.
4. Formato PM03-PR03-F03 Acta de compromiso.
5. Oficio de respuesta a la solicitud, emitido por orfeo con los registros del profesioal que elaboró, revisó y la firma del jefe de la dependencia.</t>
  </si>
  <si>
    <t>Interesado ofrece o entrega dadivas a un Colaborador de la SDM para que se avale un plano sin que este cumpla los parámetros establecidos.</t>
  </si>
  <si>
    <t>Un Colaborador de la SDM solicita o recibe dadivas de un tercero para que se avale un plano sin que este cumpla los parámetros establecidos.</t>
  </si>
  <si>
    <r>
      <t>1. El profesional universitario y/o especializado debe realizar la revisión de la georreferenció</t>
    </r>
    <r>
      <rPr>
        <sz val="10"/>
        <color rgb="FF00B050"/>
        <rFont val="Arial"/>
        <family val="2"/>
      </rPr>
      <t>n</t>
    </r>
    <r>
      <rPr>
        <sz val="10"/>
        <rFont val="Arial"/>
        <family val="2"/>
      </rPr>
      <t xml:space="preserve"> y vinculación a la base de datos y deja registro de la actividad en el PM03-PR05- F03.
2. Las solicitudes atendidas se deben registrar en el formato PM03-PR05-F05 Control seguimiento atención de requerimientos de información geográfica referente a temas de señalización.</t>
    </r>
  </si>
  <si>
    <t>Profesionales universitarios y/o especializados 
Dirección de Ingeniería de Tránsito</t>
  </si>
  <si>
    <t>1. PM03-PR05- F03 Formato digital de Revisión de georeferenciación y vinculación a la base de datos de proyectos de Señalización
2. Formato PM03-PR05-F05 Control seguimiento atención de requerimientos de información geográfica referente a temas de señalización.</t>
  </si>
  <si>
    <t>El interesado ofrece o entrega dadivas a un Colaborador de la SDM para que se apruebe un diseño semafórico sin que este cumpla los parámetros establecidos.</t>
  </si>
  <si>
    <t>Un Colaborador de la SDM solicita o recibe dadivas de un tercero para que se apruebe un diseño semafórico sin que este cumpla los parámetros establecidos.</t>
  </si>
  <si>
    <t>Profesional Universitario y/o  Especializado
Subdirección de
Semaforización</t>
  </si>
  <si>
    <t xml:space="preserve">Control 1:  Cada vez que llega un diseño Control 2: Cada vez que se apruebe o no un diseño semafórico </t>
  </si>
  <si>
    <t>Control 1:  Oficio o memorando de observaciones sobre el Diseño Semafórico                                                   Control 2: Oficio o memorando de aprobación o no del diseño semafórico</t>
  </si>
  <si>
    <t>El interesado ofrece o entrega dadivas a un Colaborador de la SDM para que se apruebe o priorice la implementación de una intersección o control semafórico sin que esta cumpla las especificaciones técnicas y su proceso de priorización.</t>
  </si>
  <si>
    <t>Un Colaborador de la SDM solicita o recibe dadivas de un tercero para que se apruebe o priorice la implementación de una intersección o control semafórico sin que esta cumpla las especificaciones técnicas y su proceso de priorización.</t>
  </si>
  <si>
    <t>Control 1: PM03-PR09-F01 "Formato  caracterización  prefactibilidad"                               Control 2:PM03-PR09-F02 "Verificación de condiciones para semaforizar"                                                Control 3: Oficio o memorando con la aprobación o no de prefactibilidad de implementación semafórica</t>
  </si>
  <si>
    <t>Interesado ofrece o entrega dadivas a un Colaborador de la SDM para que se apruebe la señalización instalada por el tercero sin que esta cumpla las especificaciones técnicas.</t>
  </si>
  <si>
    <t>Un Colaborador de la SDM solicita o recibe dadivas de un tercero para que se apruebe la señalización instalada por el tercero sin que esta cumpla las especificaciones técnicas.</t>
  </si>
  <si>
    <t>1, La asignación de los requerimientos, se realiza conforme a una distribución preestablecida de las zonas o localidades de responsabilidad de cada profesional.
2. La solicitud requiere el diligenciamiento por parte del tercero del PM03-PR03-F01 Solicitud del Trámite y Radicación Calificada, donde relaciona la radicación completa o parcial de los requisitos establecidos para la emisión del concepto de aprobación de la señalización instalada, si recibió o no asesoría y de quien la recibió.
3, Para la aprobación de la señalización, se requiere que el profesional universitario realice y registre la Revisión y verificación de información para emitir concepto sobre la señalización implementada, en el formato PM03-PR10-F02, y también realizar verificación de señalización implementada, levantando el acta en el formato PM03-PR10-F01.
4, El oficio de respuesta con el que se emite el concepto de aprobación o no a la señalización implementada, es revisado con criterios técnicos por un profesional universitario y/o especializado diferente al que emitío el concepto, y finalmente es firmado por el subdirector de señalización, conforme a lo establecido en el procedimiento PM03-PR10, dejando como evidencia el PA01-PR15-MD01.</t>
  </si>
  <si>
    <t>Profesionales universitarios y/o especializados
Subdirección de Señalización</t>
  </si>
  <si>
    <t>1. Archivo Excel con la distribución de zonas por profesional.
2. Formato PM03-PR03-F01 Solicitud del Trámite y Radicación Calificada.
3. Formato PM03-PR10-F02 Revisión y verificación de información para emitir concepto sobre la señalización implementada.
4. Formato PM03-PR10-F01 Acta de verificación de señalización implementada.
5. Oficio de respuesta a la solicitud, emitido por orfeo con los registros del profesioal que elaboró, revisó y la firma del jefe de la dependencia.</t>
  </si>
  <si>
    <t>1, Campañas de socialización del SGAS (Afiches, habladores, redes sociales y carteleras digitales).</t>
  </si>
  <si>
    <t>Con cada requerimiento de garantía identificado</t>
  </si>
  <si>
    <t>1. La estructuración técnica la realiza un equipo conformado por varios profesionales, y se deja constancia en las firmas y campos de elaboración, revisión y aprobación del anexo técnico.
2. El equipo estructurador debe garantizar permanentemente que para procesos de selección aplicables, se utilicen los pliegos tipo entregados por Colombia Compra Eficiente, dejando como evidencia el estudio previo donde se determina la aplicación de los documentos tipo cuando se requiera.
3. El Equipo estructurador deberá utilizar la Plataforma SECOP II para la  llevar a cabo todo el proceso contractual cumpliendo con el principio de transparencia y acceso a la información, lo cual se evidencia con la publicación del anexo técnico y el estudio previo, los cuales están sujetos a las observaciones que puedan formular los distintos interesados.</t>
  </si>
  <si>
    <t>Profesionales designados en el equipo estructurador
Subdirección de Señalización
Dirección de Ingeniería de Tránsito</t>
  </si>
  <si>
    <t>Con cada proceso de selección por concurso, licitación o subasta en donde se lleve a cabo estructuración técnica de la contratación.</t>
  </si>
  <si>
    <t>1. Anexo técnico con las firmas de los integrantes del equipo estructurador.
2. Anexo técnico en formato de pliegos tipo de Colombia Compra Eficiente (Solo aplica para ciertos procesos especificos, para los otros no aplica evidencia).
3. Pantallazo de publicación en SECOP II,  del anexo técnico y el estudio previo.
4. Observaciones de las partes interesadas respecto el anexo técnico o estudio previo, y respuestas por parte de la dependencia (aplica si se reciben observaciones respecto a estos documentos).</t>
  </si>
  <si>
    <t>Control 1: 'El encargado del reporte es el Líder del Sistema de Gestión de Soborno                                                      Control 2: Comité evaluador/ Subdirección de Semaforización</t>
  </si>
  <si>
    <t>Control 1: 'El encargado del reporte es el Líder del Sistema de Gestión de Soborno                                                    Control 2: Cada vez que se evalúa un proceso de contratación</t>
  </si>
  <si>
    <t xml:space="preserve">Control 1: 'El encargado del reporte es el Líder del Sistema de Gestión de Soborno                                                   Control 2: Oficio de respuesta a observaciones de los oferentes y/o interesados  </t>
  </si>
  <si>
    <t>Control 1: Cada vez que se evalúa un proceso de contratación.                               Control 2: Cada vez que se evalúa un proceso de contratación                               Control 3. Cada vez que se evalúa un proceso de contratación</t>
  </si>
  <si>
    <t>Control 1: Informe preliminar de la evaluación                                   Control 2: Oficio de respuesta a observaciones de los oferentes y/o interesados                                           Control 3: Memorando  enviado a la Dirección de Contratación para su publicación</t>
  </si>
  <si>
    <t>1. La evaluación técnica la realiza un equipo conformado por varios profesionales, y se deja constancia en las firmas y campos de elaboración, revisión y aprobación del informe de evaluación.
2. Le evaluación técnica se debe publicar para consulta abierta en la Plataforma SECOP II para la  llevar a cabo todo el proceso contractual cumpliendo con el principio de transparencia y acceso a la información, se dará respuestas a las observaciones que puedan formular los distintos interesados, dejando evidencia de ello.</t>
  </si>
  <si>
    <t>Profesionales del equipo técnico evaluador
Subdirección de Señalización</t>
  </si>
  <si>
    <t>Con cada proceso de selección por concurso, licitación o subasta en donde se lleve a cabo evaluación técnica de las propuestas.</t>
  </si>
  <si>
    <t>1. Informe de evaluación técnica con las firmas de los profesionales del equipo técnico evaluador.
2. Pantallazo del informe de evaluación técnica publicado en secop II.
3. Documento de respuesta a las observaciones recibidas respecto a la evaluación técnica</t>
  </si>
  <si>
    <t>Interesado ofrece o entrega dadivas o beneficios a un Colaborador de la SDM encargado de realizar la supervisión contractual, con el fin de favorecerlo en el no cumplimiento sus respectivas obligaciones, establecidas en la minuta del contrato y demás normatividad vigente.</t>
  </si>
  <si>
    <t>Un Colaborador de la SDM encargado de  la supervisión contractual, solicita o recibe dadivas de un tercero, con el fin de favorecerlo en el no cumplimiento sus respectivas obligaciones, establecidas en la minuta del contrato y demás normatividad vigente.</t>
  </si>
  <si>
    <t>Profesional de planta Especializado y/o Profesional  de planta Universitario 
Subdirección de
Semaforización (rol supervisor)</t>
  </si>
  <si>
    <t>Profesional Universitario 
Subdirección de Señalización</t>
  </si>
  <si>
    <t>Profesional Universitario y/o Especializado 
Subdirección de
Semaforización</t>
  </si>
  <si>
    <t>1. 'Revisar criterios de Diseño Geométrico, diseño de señalización, urbanístico, eléctrico, de interconexión, cantidades de obras civiles, mobiliario semafórico y otros que sean establecidos por el procedimiento.
2. Proyectar respuesta con la aprobación o no de los diseños semafóricos allegados a la entidad, para aprobación y firma del (la) Subdirector(a) Técnico(a) de Semaforización</t>
  </si>
  <si>
    <t>1, Identificar y validar la necesidad desde el punto de vista de semaforización, mediante visita de campo.
2, Evaluar las condiciones técnicas mínimas para semaforizar actualizando base de datos de prefactibilidad.
3, Proyectar respuesta con la aprobación o no de prefactibilidad de implementación semafórica, para aprobación y firma del (la) Subdirector(a) Técnico(a) de Semaforización</t>
  </si>
  <si>
    <t>Control 1: Cada vez que se requiera caracterizar y verificar las condiciones mínimas para semaforizar 
Control 2: Cada vez que se requiera caracterizar y verificar las condiciones mínimas para semaforizar 
Control 3: Cada vez que llega una solicitud de implementación de intersección semafórica</t>
  </si>
  <si>
    <t>1, Campañas de socialización del SGAS Afiches, habladores, redes sociales y carteleras digitales
2, Observaciones por parte de los oferentes y/o terceros a los informes de evaluación.</t>
  </si>
  <si>
    <t>1. Revisión y aprobación por el equipo técnico evaluador de Semaforización, mediante firma de aquellos documentos necesarios para el informe de evaluación.
2. Recepción, revisión y respuesta a observaciones por parte de los oferente y/ terceros, al informe de evaluación, en las diferentes etapas del proceso de selección.
3. Envió a  la Dirección de Contratación del informe de evaluación del proceso de selección a través de memorando electrónico para ser publicado en la plataforma SECOP, determinada dependiendo del proceso de selección.</t>
  </si>
  <si>
    <t>1, Campañas de socialización del SGAS Afiches, habladores, redes sociales y carteleras digitales
2, Supervisión externa (interventoría) dependiendo del monto y tipo de contrato, dejando como evidencia los informes de actividades de interventoría "en los casos que aplique"
3. Supervisión interna a los contratos de no personal</t>
  </si>
  <si>
    <t xml:space="preserve">Control 1: 'El encargado del reporte es el Líder del Sistema de Gestión de Soborno
Control 2: Profesional de planta  especializado
Control 3: Profesional de planta  especializado  </t>
  </si>
  <si>
    <t>Control 1: 'El encargado del reporte es el Líder del Sistema de Gestión de Soborno
Control 2: Mensual 
Control 3: Mensual</t>
  </si>
  <si>
    <t>Control 1: 'El encargado del reporte es el Líder del Sistema de Gestión de Soborno 
Control 2: Muestra de informes  de interventoría 
Control 3: Muestra Informe de supervisión o interventoría y cuenta de cobro o factura</t>
  </si>
  <si>
    <t xml:space="preserve">1. Revisión y aprobación del informe mensual de actividades para aprobación de cuenta de cobro o factura.
2. Cargue y actualización de la documentación de la ejecución del contrato a la plataforma SECOP dependiendo de tipo del contrato   </t>
  </si>
  <si>
    <t xml:space="preserve">Control 1: Muestra de informe de supervisión y actividades de contratos de prestación de servicios y de no personal
Control 2: Muestra de pantallazos de documentos cargados a SECOP, dependiendo del tipo de contrato </t>
  </si>
  <si>
    <t>La Subdirección de Contravenciones y con apoyo de su grupo de trabajo realizará semanalmente la programación con la rotación de Abogados y Autoridades para la realización de las actividades a desempeñar de los procesos contravencionales en el CSM dejando como evidencia el correo enviado con la programación semanal.
El Auxliar Administrativo verifica mensualmente que las actuaciones y actos administrativos esten cargadas en el SICON Vs. el expediente físico entregado por el Profesional Unviersitario dejando evidencia en la base de datos sobre los expedientes rechazados que no fueron cargados en SICON.
Se realiza mensualmente seguimiento a la Base de Datos verificando el estado del reparto de expedientes a las Autoridades de Tránsito de los procesos contravencionales dejando como evidencia el correo electrónico con los hallazgos del seguimiento.</t>
  </si>
  <si>
    <t>El Profesional Especializado con rol de Autoridad de Tránsito del proceso de Subsanaciones realizará periodicamente la revisión de la Base de Datos de Subsanaciones con el fin de controlar el impulso procesal dejando como evidencia la Base de Datos.</t>
  </si>
  <si>
    <t>Gestor de servicios/ Rol Instructor / Profesional Universitario/ Técnico Dirección de Atención al Ciudadano  / Contratista</t>
  </si>
  <si>
    <t>Verificar mediante muestreo aleatorio del 10% de los asistentes
a cada curso, la detección del riesgo de corrupción, dejando como evidencia el registro de muestreo aleatorio de los asistentes al curso pedagógico.</t>
  </si>
  <si>
    <t>Notas crédito enviados por el operador financiero como validación del pago realizado.
Registro autorización de salida del vehiculo.</t>
  </si>
  <si>
    <t>Profesional de la Dirección de Atención al Ciudadano</t>
  </si>
  <si>
    <t>Trimestral</t>
  </si>
  <si>
    <t>Recibir y verificar los documentos del vehículo y sus ocupantes para quedar autorizado a la medida de placa y pico solidario, dejando como evidencia la base de datos de vehículos activos y solicitudes de inscripción.</t>
  </si>
  <si>
    <t>Base de datos de vehículos activos y solicitudes de inscripción.</t>
  </si>
  <si>
    <t>Colaborador de la SDM solicita o acepta dadivas del ciudadano para que le realice, agilice, priorice la prestación de un trámite o servicio en la entidad sin previo agendamiento.</t>
  </si>
  <si>
    <t>Gestor de servicio y sus diferentes roles  / apoyos y líderes / aliados estratégicos</t>
  </si>
  <si>
    <t>Verificar el agendamiento por el sistema o plan de contingencia en dos momentos: en el ingreso al centro de servicios y al inicio del trámite o servicio, dejando como evidencia la base de datos de agendamiento.
Verificar semanalmente de manera aleatoria en los trámites en curso el agendamiento previo para el desarrollo de los mismos, dejando como evidencia el reporte de la validación realizada</t>
  </si>
  <si>
    <t>Anfitrión verificador y gestores de servicio / Apoyo equipo de servicios / gestión de trámites</t>
  </si>
  <si>
    <t>Bases de datos de agendamiento
Reporte de la verificación semanal aleatoria realizada</t>
  </si>
  <si>
    <t xml:space="preserve">Yaquelín Mateus Profesional OGS </t>
  </si>
  <si>
    <t xml:space="preserve">Trimestral </t>
  </si>
  <si>
    <t>Evidencia fotografica de la divulgación del video antisoborno en los espacios de participación- RdC.</t>
  </si>
  <si>
    <t>Anual</t>
  </si>
  <si>
    <t>Evidencia del envío de  correo electronico remitido por el Jefe de la OGS a los colaboradores y colaboradoras.</t>
  </si>
  <si>
    <t>Jefe
Profesionales de la Oficina Asesora de Planeación Institucional 
Contratista</t>
  </si>
  <si>
    <t xml:space="preserve">Profesional de presupuesto
Profesional de Metas
Jefe OAPI
</t>
  </si>
  <si>
    <t xml:space="preserve">Cada vez que se presente </t>
  </si>
  <si>
    <t>El oficio de solicitud de modificacion presupuestal</t>
  </si>
  <si>
    <t>El(la) Jefe y los Profesionales de la OAPI encargados  de verificar las modificaciones a los proyectos de inversion, recibe y/o acepta dadivas para que pase, altere o modifique alguna de las actividades descritas con el fin de favorecer a un tercero.</t>
  </si>
  <si>
    <t xml:space="preserve">El Profesional de presupuesto de la OAPI verifica que la información de la justificación de la solicitud de modificación presupuestal cumpla con los requisitos del PE01-PR06 Elaboración, modificación y seguimiento del Plan Anual de Adquisiciones - PAA; el Profesional de Metas revisa los cambios a las fichas de formulación del proyecto de inversión y la Jefe de la OAPI da el visto bueno dejando como evidencia el oficio de la solicitud de modificacion presupuestal firmada por la Secretaria(o) de Despacho con visto bueno de los ordenadores del gasto. </t>
  </si>
  <si>
    <t xml:space="preserve">PA05-PR02 PROCEDIMIENTO FACILIDADES DE PAGO Y SINIESTROS </t>
  </si>
  <si>
    <t xml:space="preserve">El/la profesional verificará que se cumplan los requisitos definidos en el PA05-M01 Manual de Cobro Administrativo Coactivo para otorgar facilidad de pago al deudor.
El auxiliar administrativo y/o colaborador de la DGC conformara el expediente digitalizado con los documentos aportados y diligenciados por el ciudadano </t>
  </si>
  <si>
    <t xml:space="preserve">Profesional universitario / Auxiliar
Administrativo/
colaborador de la Direccion de Gestion de Cobro 
</t>
  </si>
  <si>
    <t xml:space="preserve">Correo de verificacion de datos y expedientes digitalizado. </t>
  </si>
  <si>
    <t>Un tercero ofrece y/o entrega a un Colaborador de la SDM una dádiva o comisión para ser favorecido con la omisión de un mandamiento de pago o  de una medida cautelar sobre sus bienes.</t>
  </si>
  <si>
    <t>Un Colaborador de la SDM solicita o acepta una dádiva o una comisión para ser favorecido con la omisión de un mandamiento de pago o  de una medida cautelar sobre sus bienes.</t>
  </si>
  <si>
    <r>
      <t xml:space="preserve">El profesional universitario con la aprobación del Director de Gestión de Cobro realiza  emision periodica de los mandamientos  de pago respecto de la cartera que se encuentra  en el ciclo de cobro correspondiente, asi mismo hacen las notificaciones respectivas. (Mandamientos de pago y notificaciones).
</t>
    </r>
    <r>
      <rPr>
        <sz val="10"/>
        <rFont val="Arial"/>
        <family val="2"/>
      </rPr>
      <t xml:space="preserve">
El Director de Gestión de Cobro emite las medidas cautelares correpondientes y verifica que se notifiquen a las diferentes entidades  (oficios de notificacion, resoluciones de embargo) </t>
    </r>
  </si>
  <si>
    <t>Profesional universitario y/o colaborador</t>
  </si>
  <si>
    <t>mensual</t>
  </si>
  <si>
    <t>Mandamientos de pago, notificaciones,  medidas cautelares y oficios de notificaciones a Entes de Registro.</t>
  </si>
  <si>
    <t xml:space="preserve">Profesional Especializado </t>
  </si>
  <si>
    <t xml:space="preserve">Cuando se requiera </t>
  </si>
  <si>
    <t>Un tercero ofrece y/o entrega a un Colaborador de la SDM una dádiva o comisión para favorecer con la omisión de emitir un mandamiento de pago  o decretar medida cautelar sobre sus bienes dentro del proceso de cobro por abandono.</t>
  </si>
  <si>
    <t>Un Colaborador de la SDM solicita o acepta una dádiva o una comisión para favorecer con la omisión de emitir un mandamiento de pago  o decretar medida cautelar sobre sus bienes dentro del proceso de cobro por abandono.</t>
  </si>
  <si>
    <t xml:space="preserve">Una vez recepcionado los expedientes de declaratorias de abandono en la DGC remitidas por la DAC o la DIATT debe iniciarse el estudio de requisitos mínimos y de ser admitidos los mismos se  decreta medidas cautelares y se libran mandamientos de pago.(Medidasa cautelares, mandamientos, notificaciones y medidas cautelares cuando haya lugar). </t>
  </si>
  <si>
    <t>Medidas cautelares,  mandamientos de pago y notificaciones.</t>
  </si>
  <si>
    <t>Un tercero ofrece y/o entrega a un Colaborador de la SDM una dádiva o comisión para ser favorecido en la omisión de remate de unos bienes por el proceso de declaratoria de  abandono.</t>
  </si>
  <si>
    <t>Un Colaborador de la SDM solicita o acepta una dádiva o una comisión para favorecer a un tercero en la omisión de remate de unos bienes por el proceso de declaratoria de  abandono.</t>
  </si>
  <si>
    <t xml:space="preserve">Profesional de la Subsecretaría de Gestión Juridica 
Subsecretario(a) de Gestión Juridico </t>
  </si>
  <si>
    <t xml:space="preserve">PA05-M02 MANUAL DE CONTRATACION
PA05-PR19 PROCESOS DE SELECCIÓN PARA LA CONTRATACIÓN  
PA05-PR21 PROCEDIMIENTO PARA EL TRÁMITE DE CONTRATOS DE PRESTACIÓN DE SERVICIOS </t>
  </si>
  <si>
    <t xml:space="preserve">PA05-M02 MANUAL DE CONTRATACIÓN 
PA05-PR19 PROCESOS DE SELECCIÓN PARA LA CONTRATACIÓN  
PA05-PR21 PROCEDIMIENTO PARA EL TRÁMITE DE CONTRATOS DE PRESTACIÓN DE SERVICIOS </t>
  </si>
  <si>
    <t>Ordenador del Gasto
Profesionales del equipo estructurador</t>
  </si>
  <si>
    <t>Profesional de la Dirección de Contratación</t>
  </si>
  <si>
    <t xml:space="preserve">El profesional de la Dirección de Contratación solicita y/o acepta una dádiva o una comisión para requerir al equipo estructurador cambios en el proceso y/o incluir en el componente técnico de los estudios o documentos previos un requisito, que pueda favorecer a un tercero en un proceso de contratación afectando los intereses de la SDM. </t>
  </si>
  <si>
    <t xml:space="preserve">PA05-M02 MANUAL DE CONTRATACION
PA05-PR19 PROCESOS DE SELECCIÓN PARA LA CONTRATACIÓN </t>
  </si>
  <si>
    <t>Un proponente ofrecen o entregan dádivas a un Colaborador de la SDM  para elaborar, suscribir y publicar la resolución de declaratoria de desierto del proceso, cancelar proceso de selección en plataforma en favor de un tercero, o que puede afectar los intereses de la SDM</t>
  </si>
  <si>
    <t xml:space="preserve">PA05-M02 MANUAL DE CONTRATACIÓN
PA05-PR19 PROCESOS DE SELECCIÓN PARA LA CONTRATACIÓN </t>
  </si>
  <si>
    <t xml:space="preserve">Un profesional de la Dirección de Contratación solicita y/o recibe una dádiva o una comisión para elaborar, suscribir y publicar la resolución de declaratoria de desierto del proceso, cancelar proceso de selección en plataforma en favor de un tercero, o que puede afectar los intereses de la SDM. </t>
  </si>
  <si>
    <t xml:space="preserve">Profesional de la Dirección de Contratación </t>
  </si>
  <si>
    <r>
      <t xml:space="preserve">PA05-M02 MANUAL DE CONTRATACION 
PA05-PR19 PROCESOS DE SELECCIÓN PARA LA CONTRATACIÓN  
</t>
    </r>
    <r>
      <rPr>
        <strike/>
        <sz val="10"/>
        <color theme="1"/>
        <rFont val="Arial"/>
        <family val="2"/>
      </rPr>
      <t/>
    </r>
  </si>
  <si>
    <t xml:space="preserve">Un miembro del comité evaluador, solicita y/o acepta una dádiva o una comisión,  para que al momento de verificar los requisitos habilitantes, la evaluación de los proponentes y  recomendar al Ordenador del Gasto la adjudicación del proceso según orden de elegibilidad, afecte la verificación y evaluación de las propuestas, con el fin de favorecer a un tercero.  
                                                                                                                                                                                                                                                                                                                                                                                                                                                                                                                                                                                                                                                                                                                                             </t>
  </si>
  <si>
    <t>Profesionales del Comité evaluador designado por el ordenador del gasto 
Profesional de la Dirección de Contratación</t>
  </si>
  <si>
    <t xml:space="preserve">Profesional de la Dirección de Contratación 
</t>
  </si>
  <si>
    <t xml:space="preserve">*Publicación de la evaluación en SECOP. 
*Publicación del proceso en SECOP o relación de los procesos suscritos en el periodo, con el respectivo llink de publicación en SECOP.
*Correos, memorandos o citaciones a mesas de trabajo.
</t>
  </si>
  <si>
    <t xml:space="preserve">PA05-M02 MANUAL DE CONTRATACION
PA05-PR19 PROCESOS DE SELECCIÓN PARA LA CONTRATACIÓN  </t>
  </si>
  <si>
    <t>Proponentes ofrecen o entregan dádivas a un Colaborador de la SDM  para proyectar y  publicar respuesta a las observaciones y/ o modificar la evaluación en beneficio de un tercero</t>
  </si>
  <si>
    <r>
      <t>Los profesionales del comité evaluador designados por el ordenador del gasto o el profesional de la Dirección de Contratación responsable del proceso, solicitan y/o aceptan una dádiva o una comisión para  proyectar y publicar respuesta a las observaciones y/ o modificar la evaluación en beneficio de un tercero.</t>
    </r>
    <r>
      <rPr>
        <sz val="10"/>
        <color theme="5" tint="-0.249977111117893"/>
        <rFont val="Arial"/>
        <family val="2"/>
      </rPr>
      <t/>
    </r>
  </si>
  <si>
    <t>Profesional de la Dirección de Contratación
Profesionales del comité evaluador designado por el ordenador del gasto</t>
  </si>
  <si>
    <t>Interesados ofrecen o entregan dádivas a un colaborador de la SDM  para no revisar los documentos precontractuales en beneficio de un tercero</t>
  </si>
  <si>
    <t>PA05-M02 MANUAL DE CONTRATACION
PA05-PR19 PROCESOS DE SELECCIÓN PARA LA CONTRATACIÓN</t>
  </si>
  <si>
    <t>Interesados ofrecen o entregan dádivas a un colaborador de la SDM  para ajustar el proyecto de pliego electrónico y aviso de convocatoria en beneficio de un tercero</t>
  </si>
  <si>
    <t>Un profesional de la Dirección de Contratación solicita y/o acepta una dádiva o una comisión para ajustar el proyecto de pliego electrónico y aviso de convocatoria en beneficio de un tercero.</t>
  </si>
  <si>
    <t xml:space="preserve">Profesionales de la Dirección de Contratación </t>
  </si>
  <si>
    <t>PA05-M02 MANUAL DE CONTRATACIÓN 
PA05-PR16 PROCEDIMIENTO SANCIONATORIO POR INCUMPLIMIENTO CONTRACTUAL</t>
  </si>
  <si>
    <t>Los profesionales designados tanto por la ordenación del gasto como por la Dirección de Contratación para los procesos sancionatorios contractuales, solicitan y/o aceptan una dádiva o una comisión para no realizar el acompañamiento del proceso administrativo sancionatorio contractual al delegado de la entidad (ordenador del gasto), con el fin de verificar los documentos, argumentos, pruebas y audiencias que se lleven a cabo en virtud del proceso sancionatorio contractual, esto con el objetivo de favorecer a un tercero, ignorando, dilatando o efectuando un cierre anormal del proceso sancionatorio, sin tener presente los hechos, documentos y pruebas aportadas al mismo.</t>
  </si>
  <si>
    <t xml:space="preserve">Profesionales designados por la ordenación del gasto
Profesional de la Dirección de Contratación 
</t>
  </si>
  <si>
    <t>Profesionales de la Dirección de Contratación</t>
  </si>
  <si>
    <t xml:space="preserve">*Correos electrónicos o memorandos.
*Invitación a sesión de audiencia vía meet o el acta de reunión.
</t>
  </si>
  <si>
    <t>PA05-M02 MANUAL DE CONTRATACION
PA05-PR16 PROCEDIMIENTO SANCIONATORIO POR INCUMPLIMIENTO CONTRACTUAL</t>
  </si>
  <si>
    <t>Ordenador del gasto 
Profesionales de la Dirección de Contratación</t>
  </si>
  <si>
    <t>Ordenador del gasto 
Supervisor de la interventoría
Profesionales de la Dirección de Contratación</t>
  </si>
  <si>
    <t xml:space="preserve">PA05-PR15 PROCEDIMIENTO PROCESOS JUDICIALES QUE SE RIGEN POR EL DECRETO 01 DE 1984. 
PA05-PR14 PROCEDIMIENTO DE PROCESOS JUDICIALES QUE SE RIGEN POR LA LEY 1437 DE 2011. </t>
  </si>
  <si>
    <t xml:space="preserve">El demandante y/o demandado que es parte de un proceso judicial 
ofrece y/o entrega a un profesional de la Dirección de Representación Judicial una dádiva o comisión para ser favorecido en un fallo judicial. </t>
  </si>
  <si>
    <t xml:space="preserve">Profesional de la Dirección de Representación Judicial </t>
  </si>
  <si>
    <t>El Director(a) de la Dirección de Representación Judicial</t>
  </si>
  <si>
    <t xml:space="preserve">*Base de control de tramite de demandas. 
*Informe de auditoria de Siproj Web. 
*Acta de reunión de análisis de los fallos adversos y favorables a la Secretaría Distrital de Movilidad. </t>
  </si>
  <si>
    <t>El comité evaluador designado por el ordenador del gasto con el apoyo del profesional designado por la Dirección de Contratación estudia, evalua y califica, de manera detallada, las propuestas presentadas de acuerdo con los estudios previos, pliego de condiciones definitivo, anexos técnicos y sus adendas, de tal forma que el evaluador garantice no sólo el deber de selección objetiva sino de la verificación de las propuestas a evaluar, corroborando que éstas cumplan con todos y cada uno de los requisitos exigidos en el Anexo complementario del pliego de condiciones, sus adendas, el procedimiento PA05 -PR16 Procesos de selección para la contratación,el PA05 - M02 Manual de Contratación y los requisitos de la norma según la modalidad de selección. En caso de encontrar que la evaluación cumple con los requisitos jurídicos se procede con la publicación de la misma en la plataforma SECOP. 
El profesional de la Dirección de Contratación utiliza la Plataforma Secop I y/o II para llevar a cabo todo el proceso contractual cumpliendo con el principio de transparencia y acceso a la información. 
El profesional de la Dirección de Contratación verifica el uso de los formatos establecidos por la Dirección de Contratación publicados en la Intranet, según la modalidad contractual. En caso de encontrar inconsistencias, se remiten las observaciones para que sean subsanadas por parte del área solicitante.</t>
  </si>
  <si>
    <t>Tercero Proveedor (Contratista de mensajería)</t>
  </si>
  <si>
    <t>Profesional</t>
  </si>
  <si>
    <t>Colaborador del SDM</t>
  </si>
  <si>
    <t>Prefesional Especializado
Contratistas</t>
  </si>
  <si>
    <t>PA01-PR19
Procedimiento de Eliminación Documental</t>
  </si>
  <si>
    <t>Prefesional Especializado
Profesional
Contratistas</t>
  </si>
  <si>
    <t xml:space="preserve">Colaboradores
Contratista Profesional
Subdirector(a) Administrativo(a)
</t>
  </si>
  <si>
    <t>Contratista Profesional
Subdirector(a) Administrativo(a)</t>
  </si>
  <si>
    <t>Profesional
Técnico Contratista</t>
  </si>
  <si>
    <t>Profesional Especializado
Técnico Contratista</t>
  </si>
  <si>
    <t>Colaborador</t>
  </si>
  <si>
    <t>Profesional Universitario y contratista</t>
  </si>
  <si>
    <t>Subdirector administrativo
Profesionales esrtucturadores</t>
  </si>
  <si>
    <t>Cada vez que suceda</t>
  </si>
  <si>
    <t>1.  Estudios previos firmados por los responsables
2. Acta de comité precontractual
3. Soporte del SECOPII</t>
  </si>
  <si>
    <t>Supervisor del Contrato y apoyo a la supervisión</t>
  </si>
  <si>
    <t>Subdirector administrativo
Profesionales especializado</t>
  </si>
  <si>
    <t>Mensual o acuerdo a lo establecido en el contrato</t>
  </si>
  <si>
    <t>Un Colaborador de la SDM solicita o recibe dádivas de un proveedor de bienes y servicios, para aceptar productos y servicios que no cumplan con las especificaciones técnicas contractuales.</t>
  </si>
  <si>
    <t>Un proveedor entrega u ofrece dádivas a un Colaborador de la SDM para que acepte productos y servicios que no cumplan con las especificaciones técnicas contractuales</t>
  </si>
  <si>
    <t>Un Colaborador del SDM encargado de la supervisión del contrato de mantenimiento solicita o recibe dádivas de un tercero para beneficiarlo con una  adición o prórroga del contrato.</t>
  </si>
  <si>
    <t>Un proveedor ofrece o entrega dádivas a un Colaborador de la SDM para  beneficiarse de la adición o prórroga del contrato.</t>
  </si>
  <si>
    <t>Equipo de Antisoborno
Oficina Comunicaciones
'Supervisor del contrato, 
Apoyo a la supervisión a cargo del profesional especializado de la Subsecretaria de Gestión de Movilidad Contratista de la Subdirección Administrativa</t>
  </si>
  <si>
    <t>Supervisor del contrato, 
Apoyo a la supervisión a cargo del profesional especializado de la Subsecretaria de Gestión de Movilidad Contratista de la Subdirección Administrativa</t>
  </si>
  <si>
    <t>Supervisor del contrato
Apoyo a la supervisión a cargo del profesional especializado de la Subsecretaria de Gestión de Movilidad Contratista de la Subdirección Administrativa</t>
  </si>
  <si>
    <t>Subdirector administrativo
Profesionales estructuradores</t>
  </si>
  <si>
    <t xml:space="preserve">Subdirector administrativo
Profesional </t>
  </si>
  <si>
    <t xml:space="preserve">Profesional </t>
  </si>
  <si>
    <t>1. Formato de seguimiento a las obligaciones contractuales</t>
  </si>
  <si>
    <t>Profesional 
Auxiliar administrativo</t>
  </si>
  <si>
    <t>1. Actas de reuniones
2. Planillas de control
3. Correos electrónicos y/o oficios</t>
  </si>
  <si>
    <t>Profesional 
Contratista
Directivos delegados</t>
  </si>
  <si>
    <t>Profesional 
Contratista</t>
  </si>
  <si>
    <t>Profesional Universitario</t>
  </si>
  <si>
    <t>1.Para iniciar el contrato, se realiza una única vez. 2.Diariamente.</t>
  </si>
  <si>
    <t>Profesional Universitario
Subdirector Administrativo</t>
  </si>
  <si>
    <t>Profesional
Auxiliar administrativo 
Coordinador IN HOUSE</t>
  </si>
  <si>
    <t>Profesional
Coordinador INHOUSE</t>
  </si>
  <si>
    <t>Un colaborador de la SDM solicita o recibe dadivas con el fin de recibir elementos que no fueron solicitados en el marco del evento ganador.</t>
  </si>
  <si>
    <t>Cuando aplique
Trimestral
Semestral</t>
  </si>
  <si>
    <t>Auxiliar Archivo Central / Contratista / Funcionario</t>
  </si>
  <si>
    <t>Un Colaborador de la SDM encargado de revisar y recibir los documentos y elementos entregados por el proveedor y/o contratista solicite o reciba dádivas de los proveedores y/o contratistas, para recibir los elementos aunque estos presenten inconsistencias.</t>
  </si>
  <si>
    <t>Un colaborador de la SDM ofrezca o entregue dadivas para solicitar más combustible del autorizado diariamente.</t>
  </si>
  <si>
    <t>Un colaborador de la SDM recibe o solicita dadivas para autorizar más combustible del autorizado diariamente.</t>
  </si>
  <si>
    <t>Un proveedor ofrezca o entregue dadivas a un colaborador de la SDM   para que reciba elementos que no fueron solicitados en el marco del evento ganador.</t>
  </si>
  <si>
    <t>A solicitud del procedimiento para proveer un empleo de libre nombramiento y remoción</t>
  </si>
  <si>
    <t>Formato PA02-PR01-F02</t>
  </si>
  <si>
    <t>Se revisa la planta de personal para identificar las vacantes.
La convocatoria se publica enviando un correo electrónico al administrador de la intranet para su publicación. Adicionalmente se envía por correo electrónico a todos los funcionarios de carrera
administrativa.
Revisar el manual de Funciones y Competencias Laborales y la historia laboral para verificar que cumplen los requisitos y condicionales para ser encargados con el Formato de Estudio de Verificación sobre el Cumplimiento de Requisitos PA02-PR02-F05</t>
  </si>
  <si>
    <t>A solicitud del procedimiento para proveer un empleo mediante encargo</t>
  </si>
  <si>
    <t>Formato PA02-PR02-F05</t>
  </si>
  <si>
    <t>A solicitud del procedimiento para proveer un empleo mediante nombramiento provisional</t>
  </si>
  <si>
    <t>A solicitud del procedimiento para el retiro parcial o definitivo de las cesantias</t>
  </si>
  <si>
    <t>Solicitud de retiro de cesantías con soportes de justificación al correo radicaciontalentohumano@movilidadbogota.gov.co con copia al correo institucional del funcionario
En el caso de los retiros totales de cesantias, en el sistema se puede verificar si la persona se desvinculo de la entidad y por lo tanto, si la autorizacion fue procedente. En el caso de los retiros parciales existen dos evidencias importantes: en primer lugar, que el solicitante sea funcionario activo de la Secretaria de Movilidad, lo cual se puede evidenciar en KACTUS, y en segundo lugar, que la persona adjunto los documentos correspondientes a la solicitud, los cuales reposan en el computador asignado al funcionario Sebastian Camargo. Dichos documentos para cada tramite son: Compra de vivienda: promesa de compraventa y si es el caso certificado de tradicion y libertad; Pago de credito hipotecario: certificado del credito hipotecario vigente; Arreglos locativos: contrato de obra; Estudio: recibo para pago de matricula.</t>
  </si>
  <si>
    <t>Se verifica que la postulación a teletrabajo cumpla con los requisitos establecidos en el Formato PA02-PR11-F01 el cual queda anexado a la historia laboral, y es revisado por el Director(a) de Talento Humano.
Se realizarán visitas esporádicas al funcionario en su lugar de trabajo para verificar las condiciones de Seguridad y Salud en el Trabajo.</t>
  </si>
  <si>
    <t>A solicitud del procedimiento para la postulación deun funcionario a teletrabajo</t>
  </si>
  <si>
    <t>Formato PA02-PR11-F01</t>
  </si>
  <si>
    <t>Funcionario de TH  elabora estudios de mercado y documentación correspondiente al proceso contractual  basándose en sus conocimientos y en la normatividad vigente.
Se pasa proceso estructurado documentalmente para la revisión de abogados de la SGC  y respectiva aprobación.
Se realiza solicitud  a través de correo electrónico o memorando por sistema documental a la Dirección de Contratación para ejecución de mesa de acompañamiento, con el fin de asesorar en la verificación de la necesidad previamente inscrita en el Plan Anual de Adquisiciones, definir la modalidad de selección, acompañamiento y revisión de la elaboración de estudios previos, de mercado y análisis del sector relativo al objeto en el formato estudios previos, y la estructuración de los estudios y documentos previos en calidad de borrador anteriores a su radicación.
Se radica a la Dirección de Contratación la documentación precontractual para que sea verificada por el profesional especializado y/o universitarioadelantar de esta Dirección, a fin de dar inicio al proceso de selección a adelantar.</t>
  </si>
  <si>
    <t>De acuerdo con las fechas establecidas en el PAA</t>
  </si>
  <si>
    <t>Correo enviado a la abogada de la SGC con los estudios de mercado y documentación correspondiente al proceso contractual
Solicitud mesa de acompañamiento Dirección de Contratación
Memorando dirigido a la DC  allegando la documentación precontractual para adelantar el proceso de selección pertinente</t>
  </si>
  <si>
    <t>Funcionario de TH  elabora estudios de mercado y documentacion correspondiente al proceso contractual  basándose en sus conocimientos y en la normatividad vigente.
Se pasa proceso estructurado documentalmente para la revisión de abogados de la SGC  y respectiva aprobación.
Se realiza solicitud  a través de correo electrónico o memorando por sistema documental a la Dirección de Contratación para ejecución de mesa de acompañamiento, con el fin de asesorar en la verificación de la necesidad previamente inscrita en el Plan Anual de Adquisiciones, definir la modalidad de selección, acompañamiento y revisión de la elaboración de estudios previos, de mercado y análisis del sector relativo al objeto en el formato estudios previos, y la estructuración de los estudios y documentos previos en calidad de borrador anteriores a su radicación.
Se radica a la Dirección de Contratación la documentación precontractual para que sea verificada por el profesional especializado y/o universitario adelantar de esta Dirección, a fin de dar inicio al proceso de selección a adelantar.</t>
  </si>
  <si>
    <t>Un funcionario o exfuncionario investigado disciplinariamente ofrece y entrega  a un funcionario de Control Disciplinario Interno de la SDM una dadiva o comisión con el fin de que se adopte una decisión de fondo que le favorezca, afectando los intereses de la SDM</t>
  </si>
  <si>
    <t xml:space="preserve">JEFE DE OFICINA DE LA OCDI </t>
  </si>
  <si>
    <t xml:space="preserve">TRIMESTRALMENTE </t>
  </si>
  <si>
    <t>ACTAS DE COMITÉ PRIMARIO TRIMESTRAL</t>
  </si>
  <si>
    <t>El profesional de la SDM de la Oficina de Control Disciplinario Interno acepta y/o solicita una dadiva o comisión del  funcionario o exfuncionario sancionado con el fin de no hacer seguimiento al reporte de la sanción dentro de los términos a la Procuraduría General de la Nación y a la Personeria de Bogota.</t>
  </si>
  <si>
    <t xml:space="preserve">PROFESIONAL DE LA OCDI </t>
  </si>
  <si>
    <t xml:space="preserve">TRIMESTRALEMNTE </t>
  </si>
  <si>
    <t xml:space="preserve">PANTALLAZO 'BASE DE DATOS OCDI PESTAÑA FALLOS </t>
  </si>
  <si>
    <t>Un funcionario o exfuncionario sancionado ofrece o entrega a un funcionario de la Oficina de Control Disciplinario Interno una dadiva o comisión para  no realizar seguimiento a la sancion disciplinaria reportada a la Procuraduria General de la Nacion y a la Personeria de Bogota.</t>
  </si>
  <si>
    <t>Un funcionario de la Oficina de Control Disciplinario acepta y/o solicita una dadiva o comisión  de un  exfuncionario sancionado para  no   realizar seguimiento a la sancion disciplinaria reportada a la Procuraduria General de la Nacion y a la Personeria de Bogota.</t>
  </si>
  <si>
    <t>PANTALLAZO BASE DE DATOS OCDI PESTAÑA UNIFICADOS</t>
  </si>
  <si>
    <t>Acta compromiso de confidencialidad al inicio de la vinculación con la OCDI</t>
  </si>
  <si>
    <t xml:space="preserve">AUXILIAR  DE LA OCDI </t>
  </si>
  <si>
    <t>ANUALMENTE</t>
  </si>
  <si>
    <t>ACTA DE COMPROMISO DE CONFIDENCIALIDAD</t>
  </si>
  <si>
    <t>Seguimiento trimestral de todos los expedientes a cargo de la OCD
Acceso restringido a la Oficina
Revisión plataforma SID de la Alcaldía Mayor de Bogotá                    Revisión de la decisión  proyectada por el profesional encargado dentro del término legal, realizada por la Jefe de OCD.</t>
  </si>
  <si>
    <t xml:space="preserve">Socialización a la ciudadanía del Sistema de Gestión Antisoborno </t>
  </si>
  <si>
    <t xml:space="preserve">Semestral </t>
  </si>
  <si>
    <t>Evidencia fotográfica de la divulgación del video antisoborno en los espacios de participación- RdC.</t>
  </si>
  <si>
    <t>De acuerdo a los requerimientos realizados por Asesores (as) del Despacho, Subsecretarios (as), Jefes (as) de Oficina, Directores (as) y Subdirectores (as) de las diferentes dependencias de la Secretaría Distrital de Movilidad, establecidos en el PM06-PR03 
Procedimiento para la caracterización de actores viales y poblaciones asociadas a las políticas, planes, programas, proyectos o medidas implementadas de la Secretaría Distrital de Movilidad, se evidenciará mediante informe final de caracterización de actores viales y poblacionales.</t>
  </si>
  <si>
    <t>Informe final de caracterización de actores viales y poblacionales</t>
  </si>
  <si>
    <t xml:space="preserve">El supervisor/Director de Inteligencia para la Movilidad verifica los productos entregados por el contratista, conforme a las obligaciones contractuales y previo a la firma de la cuenta de cobro.  </t>
  </si>
  <si>
    <t>María Claudia Gómez (Profesional Especializado DTH)</t>
  </si>
  <si>
    <t>Sebastián Camargo (Auxiliar Administrativo DTH)</t>
  </si>
  <si>
    <t>Efrey Armando Sanabría (Abogado para la contratación DTH)</t>
  </si>
  <si>
    <t>Estatuto de Auditoría, Código de ética del auditor-Formato de "Compromiso de Cumplimiento del Código de Ética de Los Auditores Internos", debidamente firmado.</t>
  </si>
  <si>
    <t>Campañas de socialización del SGAS (Afiches, habladores, redes sociales y carteleras digitales)
Generar las denuncias o reportes relacionados con un posible hecho de soborno (página web, correo electrónico, buzones físicos) en caso de que se presente alguna irregularidad en el ejercicio de auditoría.</t>
  </si>
  <si>
    <t>Campañas de socialización del SGAS (Afiches, habladores, redes sociales y carteleras digitales)
Estatuto de Auditoría, Código de ética del auditor-Formato de "Compromiso de Cumplimiento del Código de Ética de Los Auditores Internos", debidamente firmado.
Generar las denuncias o reportes relacionados con un posible hecho de soborno (página web, correo electrónico, buzones físicos) en caso de que se presente alguna irregularidad en el ejercicio de auditoria.</t>
  </si>
  <si>
    <t>Lider del SGAS</t>
  </si>
  <si>
    <t>Periodicamente</t>
  </si>
  <si>
    <t>Profesional Especializado 
Director de Gestión de Cobro</t>
  </si>
  <si>
    <t xml:space="preserve">*Publicacion en un periodico de amplia circulación.
*Actos administrativos revisados y aprobados. </t>
  </si>
  <si>
    <t>Profesional Universitario (equipo técnico de calidad)</t>
  </si>
  <si>
    <t>Semestralmente</t>
  </si>
  <si>
    <t>Se evidencia con socializaciones que se realicen semestralmente y correos enviados.</t>
  </si>
  <si>
    <t>Autoridad de Tránsito /Profesional Especializado / Profesional Universitario  / Contratista Subdirección de Contravenciones</t>
  </si>
  <si>
    <t>Semanalmente y Mensualmente</t>
  </si>
  <si>
    <t>Memorando por Orfeo y Base de Datos y Correos.</t>
  </si>
  <si>
    <t>Profesional Especializado – Autoridad de Tránsito  / Contratista Subdirección de Contravenciones.</t>
  </si>
  <si>
    <t>Bimensual</t>
  </si>
  <si>
    <t xml:space="preserve">Memorando por Orfeo </t>
  </si>
  <si>
    <t>Mensualmente</t>
  </si>
  <si>
    <t>Registro en archivo de excel e informe con revisión de cumplimiento de fallos.</t>
  </si>
  <si>
    <t>Trimestralmente</t>
  </si>
  <si>
    <t>Evidencia en base de datos.de reincidencias.</t>
  </si>
  <si>
    <t>Se evidencia con el diligenciamiento de la base de datos de subsanaciones.</t>
  </si>
  <si>
    <t>Durante el semestre se realizaran socializaciones y se enviará información de recordación a los funcionarios de la SCITP, se tendrá como evidencia los listados de asistencia y fotos o imágenes de la información brindada.</t>
  </si>
  <si>
    <t>Subdirector de Control e Investigaciones /Profesional Especializado/Profesional Especializado (contratista) /Profesional Universitario Contratista / Abogado Contratista Subdirección Control e Investigaciones al Transporte Público.</t>
  </si>
  <si>
    <t xml:space="preserve">Se asignan los expedientes mediante Sistema de información de la SDM, en el cual se lleva la trazabilidad desde la apertura hasta la decisión final y en caso dado su envió a segunda instancia. 
Se ingresan los actos administrativos realizados de cada expediente en la base de datos de la SCITP hasta su decisión final y procedente notificación.
Se asignan IUIT y memorandos a traves de planilla que se envia al abogado, al revisor y al Subdirector, mediante correo institucional y a su vez se asigna sistema en  SICON al perfil del abogado a quien se da el reparto quedando a nombre ellos en el sistema.
Los actos administrativos son sustanciados y revisados por diferente profesional, una vez realizadas estas actividades son revisados, aprobados y firmados por el Subdirector(a).
</t>
  </si>
  <si>
    <t>1. Control de asignación de expedientes en la SCITP.
2. Base de Datos de la SCITP
3. Planilla de asignación IUT y Memorandos.</t>
  </si>
  <si>
    <t>Durante el semestre se realizaran socializaciones y se enviará información de recordación a los funcionarios de la SCITP, se tendrá como evidencia los listados de asistencia y fotos o imágenes de la informaciónbrindada.</t>
  </si>
  <si>
    <t>Se realiza informe mensual con las solicitudes que llegan a la SCITP así como el trámite de gestión que se realiza a las mismas, dejando la evidencia en este.</t>
  </si>
  <si>
    <t>Profesional Especializado (contratista)/ Profesional Universitario planta / Profesional Universitario (Contratista)/ Contratista Control e Investigaciones al Transporte Público</t>
  </si>
  <si>
    <t>1. Revisión Perfiles se realiza antes de realizar el contrato.
2,3. 'Durante el semestre se realizaran socializaciones y se enviará información de recordación a los funcionarios de la SCITP, se tendrá como evidencia los listados de asistencia y fotos o imágenes de la informaciónbrindada.
4, 5. Rotación profesionales: Se deja la evidencia en el plan estrategico anual y en el cronograma de seguimiento a las visitas.</t>
  </si>
  <si>
    <t>Memorandos emitidos en caso que se presenten irregularidades en cumplimiento de fallo.</t>
  </si>
  <si>
    <t>Durante el semestre se realizaran socializaciones y se enviará información de recordación a los funcionarios del proceso de gestión contravencional, se tendrá como evidencia los listados de asistencia y fotos o imágenes de la información brindada.</t>
  </si>
  <si>
    <t xml:space="preserve">Se solicitara a la persona encargada de la contratación la carpeta de los registros de los formatos de antisoborno que fueron previamente diligenciados por los funcionarios de la entidad durante el proceso de contratación. </t>
  </si>
  <si>
    <t>Interesado ofrece o entrega dadivas al colaborador de la SDM para que el comparendo y/o documento de identidad presentados sean aceptados aunque no correspondan al infractor.</t>
  </si>
  <si>
    <t>Colaborador de la SDM solicita o acepta una dadiva al ciudadano para que el comparendo y/o documento de identidad presentados sean aceptados aunque no correspondan al infractor.</t>
  </si>
  <si>
    <t>Validar que el ciudadano o ciudadana se encuentre previamente inscrito en el RUNT y verificar el cargue del comparendo en las plataformas, dejando como evidencia el registro de asistentes al curso pedagógico.</t>
  </si>
  <si>
    <t>Gestor de servicios / Profesional
Universitario / Rol instructor Profesional y Rol Instructor Técnico</t>
  </si>
  <si>
    <t xml:space="preserve">Registro de asistentes al curso pedagógico, N° de inscripción al RUNT y N° de comparendo </t>
  </si>
  <si>
    <t>Interesado ofrece o entrega dadivas al colaborador de la SDM para ingresar la asistencia de un ciudadano al curso en el Sistema Contravencional SICON.</t>
  </si>
  <si>
    <t>Colaborador de la SDM solicita o recibe dadivas de un ciudadano para ingresar la asistencia de un ciudadano al curso en el Sistema Contravencional SICON.</t>
  </si>
  <si>
    <t>Validar la apertura del curso pedagógico diligenciando el control diario del registro del curso en el Sistema Contravencional SICON.</t>
  </si>
  <si>
    <t>Rol instructor Profesional y Rol
Instructor Técnico Dirección de Atención al Ciudadano</t>
  </si>
  <si>
    <t xml:space="preserve"> Registro de control diario en el Sistema Contravencional SICON</t>
  </si>
  <si>
    <t>Validar el ingreso al curso pedagógico de la persona infractora, dejando como evidencia el registro de asistencia al curso.</t>
  </si>
  <si>
    <t>Registro de asistencia al curso pedagógico</t>
  </si>
  <si>
    <t xml:space="preserve">Interesado ofrece o entrega dadivas al colaborador de la SDM para que expida certificado de asistencia al curso pedagógico por infracción a las normas de tránsito a pesar de no haber estado presente durante y al finalizar el curso.  </t>
  </si>
  <si>
    <t>Registro de muestreo aleatorio asistentes al curso pedagógico</t>
  </si>
  <si>
    <t>Profesional / Técnico Dirección de Atención al Ciudadano  / Contratista</t>
  </si>
  <si>
    <t>Soporte de la orden de salida emitida por la autoridad de tránito</t>
  </si>
  <si>
    <t>Verificar el pago y revisar los documentos del automotor y de la
persona autorizada para retirarlo.
Verificar y revisar los movimientos diarios y notas crédito enviados por el operador financiero para validar el pago realizado</t>
  </si>
  <si>
    <t>Verificar  que  el registro del  pago corresponda a la liquidación en los aplicativos GRUPAT, SIGPACK y C-MÓVIL.</t>
  </si>
  <si>
    <t>Soportes de pago a los aplicativos</t>
  </si>
  <si>
    <t>Verificar la información del formato consolidado diario de liquidaciones para constatar la información aportada por el ciudadano al momento del retiro del vehículo.</t>
  </si>
  <si>
    <t>'Profesional de la Dirección de Atención al Ciudadano</t>
  </si>
  <si>
    <t>Consolidado diario de liquidaciones</t>
  </si>
  <si>
    <t>PM04-PR06
Inscripción de los vehículos exceptuados de la restricción de circulación vehicular</t>
  </si>
  <si>
    <t xml:space="preserve">PM04-M01
MANUAL DE SERVICIO AL CIUDADANO </t>
  </si>
  <si>
    <t>Lista de asistencia recopiladas por el Oficial  Cumplimiento
Reporte de denuncias</t>
  </si>
  <si>
    <t>Lista de asistencia
Formato PV01-PR02-MD02 Compromiso Código de Ética
Reporte de denuncias recopiladas por el Oficial  Cumplimiento</t>
  </si>
  <si>
    <t>Formato PV01-PR02-MD02 Compromiso Código de Ética</t>
  </si>
  <si>
    <t>Un Tercero Ofrece o entrega a un colaborador del SDM una dádiva o comisión para divulgar información de aquellos expedientes con nivel de confidencialidad Información Pública Clasificada o Información Pública Reservada, en pro de un beneficio propio o de un tercero afectando los intereses del SDM</t>
  </si>
  <si>
    <t>Proyecta una mala imagen a la ciudadanía y viola los principios de confidencialidad de la entidad.</t>
  </si>
  <si>
    <t>Periódico</t>
  </si>
  <si>
    <t>Un colaborador del SDM solicita o recibe una dádiva o comisión para  divulgar información de aquellos expedientes con nivel de confidencialidad Información Pública Clasificada o Información Pública Reservada, en pro de un beneficio propio o de un tercero afectando los intereses del SDM</t>
  </si>
  <si>
    <t>Daño o perdida de información de la SDM</t>
  </si>
  <si>
    <t>Que un tercero ofrezca o entregue dadivas para que se sustraiga o robe documentos de los archivos de la SDM mientras se lleva a cabo el proceso de eliminación documental.</t>
  </si>
  <si>
    <r>
      <rPr>
        <b/>
        <sz val="10"/>
        <rFont val="Arial"/>
        <family val="2"/>
      </rPr>
      <t>1. Manual de Gestión Documental numeral 5.8, Sistema Integrado de Gestión - intranet:</t>
    </r>
    <r>
      <rPr>
        <sz val="10"/>
        <rFont val="Arial"/>
        <family val="2"/>
      </rPr>
      <t xml:space="preserve"> Documentar en el Sistema Integrado de Gestión la manera de formalizar y llevar a cabo la eliminación documental y su articulación con las demás fases del ciclo vital del documento; el manual se verifica y/o actualiza cuando existe un cambio normativo o procedimental.
</t>
    </r>
    <r>
      <rPr>
        <b/>
        <sz val="10"/>
        <rFont val="Arial"/>
        <family val="2"/>
      </rPr>
      <t>2. Procedimiento PA01-PR19 - Procedimiento de Eliminación Documental numeral 4, Sistema Integrado de Gestión - intranet::</t>
    </r>
    <r>
      <rPr>
        <sz val="10"/>
        <rFont val="Arial"/>
        <family val="2"/>
      </rPr>
      <t xml:space="preserve">  Documentar y especificar la manera de realizar la eliminación a través de: objetivo, responsables y responsabilidades, lineamientos y/o políticas de operación y las actividades realizadas; el procedimiento se verifica y/o actualiza cuando existe un cambio normativo o procedimental.
</t>
    </r>
    <r>
      <rPr>
        <b/>
        <sz val="10"/>
        <rFont val="Arial"/>
        <family val="2"/>
      </rPr>
      <t>3. Aprobación Comité Institucional de Gestión y Desempeño de la propuesta de eliminación  (Manual de Gestión Documental 5.8 y Procedimiento PA01-PR19 - Procedimiento de Eliminación Documental en el numeral 4):</t>
    </r>
    <r>
      <rPr>
        <sz val="10"/>
        <rFont val="Arial"/>
        <family val="2"/>
      </rPr>
      <t xml:space="preserve"> Presentar ante el Comité la propuesta de eliminación la cual se aprueba mediante acta, cada vez que hay necesidad para ello.
</t>
    </r>
    <r>
      <rPr>
        <b/>
        <sz val="10"/>
        <rFont val="Arial"/>
        <family val="2"/>
      </rPr>
      <t>4. Publicación en la página Web de los inventarios de la serie propuesta para eliminación (Manual de Gestión Documental 5.8 y Procedimiento PA01-PR19 - Procedimiento de Eliminación Documental en el numeral 4):</t>
    </r>
    <r>
      <rPr>
        <sz val="10"/>
        <rFont val="Arial"/>
        <family val="2"/>
      </rPr>
      <t xml:space="preserve"> Exponer la información propuesta para eliminación con el fin de que sea revisada por parte de la ciudadanía y/o grupos de interés y recibir observaciones si hay lugar a ello.
</t>
    </r>
    <r>
      <rPr>
        <b/>
        <sz val="10"/>
        <rFont val="Arial"/>
        <family val="2"/>
      </rPr>
      <t>5. Acta de eliminación documental PA01-PR19-F01 y video de la destrucción documental del proveedor contratado por la SDM - Intranet procedimiento 19:</t>
    </r>
    <r>
      <rPr>
        <sz val="10"/>
        <rFont val="Arial"/>
        <family val="2"/>
      </rPr>
      <t xml:space="preserve"> Detallar el proceso realizado en cuanto a la eliminación documental, el método y participantes. Como soporte  se anexa evidencia fotográfica, fílmica e inventario.
</t>
    </r>
  </si>
  <si>
    <t>Que un  colaborador de la SDM reciba dadivas para que se sustraiga o robe documentos de los archivos de la SDM mientras se lleva a cabo el proceso de eliminación documental.</t>
  </si>
  <si>
    <r>
      <rPr>
        <b/>
        <sz val="10"/>
        <rFont val="Arial"/>
        <family val="2"/>
      </rPr>
      <t xml:space="preserve">1. Manual de Gestión Documental numeral 5.8, Sistema Integrado de Gestión - intranet: </t>
    </r>
    <r>
      <rPr>
        <sz val="10"/>
        <rFont val="Arial"/>
        <family val="2"/>
      </rPr>
      <t xml:space="preserve">Documentar en el Sistema Integrado de Gestión la manera de formalizar y llevar a cabo la eliminación documental y su articulación con las demás fases del ciclo vital del documento; el manual se verifica y/o actualiza cuando existe un cambio normativo o procedimental.
</t>
    </r>
    <r>
      <rPr>
        <b/>
        <sz val="10"/>
        <rFont val="Arial"/>
        <family val="2"/>
      </rPr>
      <t>2. Procedimiento PA01-PR19 - Procedimiento de Eliminación Documental numeral 4, Sistema Integrado de Gestión - intranet::</t>
    </r>
    <r>
      <rPr>
        <sz val="10"/>
        <rFont val="Arial"/>
        <family val="2"/>
      </rPr>
      <t xml:space="preserve">  Documentar y especificar la manera de realizar la eliminación a través de: objetivo, responsables y responsabilidades, lineamientos y/o políticas de operación y las actividades realizadas; el procedimiento se verifica y/o actualiza cuando existe un cambio normativo o procedimental.
</t>
    </r>
    <r>
      <rPr>
        <b/>
        <sz val="10"/>
        <rFont val="Arial"/>
        <family val="2"/>
      </rPr>
      <t>3. Aprobación Comité Institucional de Gestión y Desempeño de la propuesta de eliminación  (Manual de Gestión Documental 5.8 y Procedimiento PA01-PR19 - Procedimiento de Eliminación Documental en el numeral 4):</t>
    </r>
    <r>
      <rPr>
        <sz val="10"/>
        <rFont val="Arial"/>
        <family val="2"/>
      </rPr>
      <t xml:space="preserve"> Presentar ante el Comité la propuesta de eliminación la cual se aprueba mediante acta, cada vez que hay necesidad para ello.
</t>
    </r>
    <r>
      <rPr>
        <b/>
        <sz val="10"/>
        <rFont val="Arial"/>
        <family val="2"/>
      </rPr>
      <t xml:space="preserve">4. Publicación en la página Web de los inventarios de la serie propuesta para eliminación (Manual de Gestión Documental 5.8 y Procedimiento PA01-PR19 - Procedimiento de Eliminación Documental en el numeral 4): </t>
    </r>
    <r>
      <rPr>
        <sz val="10"/>
        <rFont val="Arial"/>
        <family val="2"/>
      </rPr>
      <t xml:space="preserve">Exponer la información propuesta para eliminación con el fin de que sea revisada por parte de la ciudadanía y/o grupos de interés y recibir observaciones si hay lugar a ello.
</t>
    </r>
    <r>
      <rPr>
        <b/>
        <sz val="10"/>
        <rFont val="Arial"/>
        <family val="2"/>
      </rPr>
      <t>5. Acta de eliminación documental PA01-PR19-F01 y video de la destrucción documental del proveedor contratado por la SDM - Intranet procedimiento 19:</t>
    </r>
    <r>
      <rPr>
        <sz val="10"/>
        <rFont val="Arial"/>
        <family val="2"/>
      </rPr>
      <t xml:space="preserve"> Detallar el proceso realizado en cuanto a la eliminación documental, el método y participantes. Como soporte  se anexa evidencia fotográfica, fílmica e inventario.</t>
    </r>
  </si>
  <si>
    <r>
      <rPr>
        <b/>
        <sz val="10"/>
        <rFont val="Arial"/>
        <family val="2"/>
      </rPr>
      <t xml:space="preserve">1. Manual de Gestión Documental numeral 5.4.1, Sistema Integrado de Gestión - intranet: </t>
    </r>
    <r>
      <rPr>
        <sz val="10"/>
        <rFont val="Arial"/>
        <family val="2"/>
      </rPr>
      <t xml:space="preserve">Documentar en el Sistema Integrado de Gestión la manera de formalizar y llevar a cabo la solicitud de préstamo y consulta  de documentos; el manual se verifica y/o actualiza cuando existe un cambio normativo o procedimental.
</t>
    </r>
    <r>
      <rPr>
        <b/>
        <sz val="10"/>
        <rFont val="Arial"/>
        <family val="2"/>
      </rPr>
      <t>2. Procedimiento PA01-PR04 préstamo y consulta de documentos archivados en el archivo central numeral 3 y 4, Sistema Integrado de Gestión - intranet:</t>
    </r>
    <r>
      <rPr>
        <sz val="10"/>
        <rFont val="Arial"/>
        <family val="2"/>
      </rPr>
      <t xml:space="preserve"> Documentar y especificar la manera de realizar el préstamo y consulta de documentos a través de: objetivo, responsables y responsabilidades, lineamientos y/o políticas de operación y las actividades que se realizan en este trámite; el procedimiento se verifica y/o actualiza cuando existe un cambio normativo o procedimental.
</t>
    </r>
    <r>
      <rPr>
        <b/>
        <sz val="10"/>
        <rFont val="Arial"/>
        <family val="2"/>
      </rPr>
      <t xml:space="preserve">3. Registro aplicativo Aranda (Procedimiento PA01-PR04 préstamo y consulta de documentos archivados en el archivo central numeral 4) : </t>
    </r>
    <r>
      <rPr>
        <sz val="10"/>
        <rFont val="Arial"/>
        <family val="2"/>
      </rPr>
      <t>Registrar la trazabilidad de la solicitud por medio del aplicativo Aranda. Así mismo se realiza seguimiento a la devolución de los documentos cuando sea el caso.</t>
    </r>
  </si>
  <si>
    <r>
      <rPr>
        <b/>
        <sz val="10"/>
        <rFont val="Arial"/>
        <family val="2"/>
      </rPr>
      <t xml:space="preserve">1. Manual de Gestión Documental numeral 5.4.1, Sistema Integrado de Gestión - intranet: </t>
    </r>
    <r>
      <rPr>
        <sz val="10"/>
        <rFont val="Arial"/>
        <family val="2"/>
      </rPr>
      <t>Documentar en el Sistema Integrado de Gestión la manera de formalizar y llevar a cabo la solicitud de préstamo y consulta  de documentos; el manual se verifica y/o actualiza cuando existe un cambio normativo o procedimental.</t>
    </r>
    <r>
      <rPr>
        <b/>
        <sz val="10"/>
        <rFont val="Arial"/>
        <family val="2"/>
      </rPr>
      <t xml:space="preserve">
2. Procedimiento PA01-PR04 préstamo y consulta de documentos - Archivo Central numeral 3 y 4, Sistema Integrado de Gestión - intranet:</t>
    </r>
    <r>
      <rPr>
        <sz val="10"/>
        <rFont val="Arial"/>
        <family val="2"/>
      </rPr>
      <t xml:space="preserve"> Documentar y especificar la manera de realizar el préstamo y consulta de documentos a través de: objetivo, responsables y responsabilidades, lineamientos y/o políticas de operación y las actividades que se realizan en este trámite; el procedimiento se verifica y/o actualiza cuando existe un cambio normativo o procedimental.</t>
    </r>
    <r>
      <rPr>
        <b/>
        <sz val="10"/>
        <rFont val="Arial"/>
        <family val="2"/>
      </rPr>
      <t xml:space="preserve">
3. Registro aplicativo Aranda (Procedimiento PA01-PR04 préstamo y consulta de documentos archivados en el archivo central numeral 4): </t>
    </r>
    <r>
      <rPr>
        <sz val="10"/>
        <rFont val="Arial"/>
        <family val="2"/>
      </rPr>
      <t>Registrar la trazabilidad de la solicitud por medio del aplicativo Aranda. Así mismo se realiza seguimiento a la devolución de los documentos cuando sea el caso.</t>
    </r>
  </si>
  <si>
    <t>Un colaborador ofrece una dadiva o comisión para que se legalicen los recursos de la caja menor con soportes falsos o adulterados</t>
  </si>
  <si>
    <t>Perdida de credibilidad en la Entidad y mal uso de los recursos públicos</t>
  </si>
  <si>
    <r>
      <rPr>
        <b/>
        <sz val="10"/>
        <rFont val="Arial"/>
        <family val="2"/>
      </rPr>
      <t>1. Control para entrega de efectivo para compra con el formato PA-01-PR-08-F01:</t>
    </r>
    <r>
      <rPr>
        <sz val="10"/>
        <rFont val="Arial"/>
        <family val="2"/>
      </rPr>
      <t xml:space="preserve"> Se realiza el registro de la entrega del efectivo, mediante la descripción del concepto por el cual se incurre el gasto, fecha en la que se realiza la operación, valor del dinero en efectivo que se entrega, beneficiario que recibe el dinero y la firma del Subdirector (a) Administrativo quien autoriza la entrega del dinero.
</t>
    </r>
    <r>
      <rPr>
        <b/>
        <sz val="10"/>
        <rFont val="Arial"/>
        <family val="2"/>
      </rPr>
      <t>2. Control para entrega de efectivo para compra con el formato PA01-PR08- F05:</t>
    </r>
    <r>
      <rPr>
        <sz val="10"/>
        <rFont val="Arial"/>
        <family val="2"/>
      </rPr>
      <t xml:space="preserve"> Cuando no se pueda presentar factura como por ejemplo la legalización del servicio de transporte. Dicho documento, servirá como evidencia para la entrega del efectivo al funcionario o colaborador que justifique la necesidad del gasto en el cual se va a incurrir (previa autorización por parte del Subdirector (a) Administrativo) dejando como soporte el documento firmado por las partes, cuando no se entregue una factura por parte del establecimiento donde se realiza la compra.
</t>
    </r>
    <r>
      <rPr>
        <b/>
        <sz val="10"/>
        <rFont val="Arial"/>
        <family val="2"/>
      </rPr>
      <t xml:space="preserve">3. Control para recibo de dinero con el formato PA-01-PR08-F02: </t>
    </r>
    <r>
      <rPr>
        <sz val="10"/>
        <rFont val="Arial"/>
        <family val="2"/>
      </rPr>
      <t>Con el formato de caja menor, se realiza el control y seguimiento a las operaciones que se realicen cada vez que se requiera hacer una erogación. En este se describe, el consecutivo del gasto que se ejecuta, el rubro presupuestal que se afecta, el valor requerido, el concepto por el cual se efectúa el gasto, nombre de la persona que recibe el dinero, fecha en la que se realiza la operación y firma de autorización por parte del Subdirector (a) Administrativo.</t>
    </r>
  </si>
  <si>
    <t>El profesional encargado de la caja menor recibe una dadiva o comisión para  legalizar los recursos de la caja menor con soportes falsos o adulterados</t>
  </si>
  <si>
    <t>Un tercero ofrece una dadiva o comisión mediante un incremento en los valores de las facturas para que siempre se compre en su establecimiento.</t>
  </si>
  <si>
    <r>
      <rPr>
        <b/>
        <sz val="10"/>
        <rFont val="Arial"/>
        <family val="2"/>
      </rPr>
      <t>1. Revisiones de las conciliaciones bancarias y de los arqueos:</t>
    </r>
    <r>
      <rPr>
        <sz val="10"/>
        <rFont val="Arial"/>
        <family val="2"/>
      </rPr>
      <t xml:space="preserve"> Se revisa el cumplimiento de los valores de la resolución "Por la cual se constituyen y reglamentan las cajas menores de la Secretaría Distrital de Movilidad para la vigencia fiscal". Teniendo en cuenta el artículo No. 5 Clases de gastos y cuantía de los rubros presupuestales, parágrafo No. 2 donde se describe los gastos, rubros y cuantías que se afectaran y ordenaran por parte de Subdirector(a) Administrativo(a) para la vigencia fiscal.
</t>
    </r>
    <r>
      <rPr>
        <b/>
        <sz val="10"/>
        <rFont val="Arial"/>
        <family val="2"/>
      </rPr>
      <t xml:space="preserve">2. Consulta del listado de proveedores que se encuentran registrados en SECOP: </t>
    </r>
    <r>
      <rPr>
        <sz val="10"/>
        <rFont val="Arial"/>
        <family val="2"/>
      </rPr>
      <t xml:space="preserve">Se verifica donde se podrían realizar efectuar las compras de los artículos, bienes o servicios que se puedan requerir por concepto de caja menor.
</t>
    </r>
    <r>
      <rPr>
        <b/>
        <sz val="10"/>
        <rFont val="Arial"/>
        <family val="2"/>
      </rPr>
      <t xml:space="preserve">3. Procedimiento de compras de caja menor PA01-PR08 - ítem No. 2: </t>
    </r>
    <r>
      <rPr>
        <sz val="10"/>
        <rFont val="Arial"/>
        <family val="2"/>
      </rPr>
      <t xml:space="preserve">Se indican las responsabilidades del Subdirector (a) Administrativo. En  el ítem No. 3, se establecen las políticas de operación de la caja menor. En el ítem No. 4, se da la descripción de las actividades con el paso a paso para efectuar los gastos, de ser aprobados por parte del directivo. </t>
    </r>
  </si>
  <si>
    <t>Un colaborador recibe una dadiva o comisión mediante un incremento en los valores de las facturas para que siempre se compre en el mismo establecimiento.</t>
  </si>
  <si>
    <r>
      <rPr>
        <b/>
        <sz val="10"/>
        <rFont val="Arial"/>
        <family val="2"/>
      </rPr>
      <t xml:space="preserve">1. Revisiones de las conciliaciones bancarias y de los arqueos: </t>
    </r>
    <r>
      <rPr>
        <sz val="10"/>
        <rFont val="Arial"/>
        <family val="2"/>
      </rPr>
      <t xml:space="preserve">Se revisa el cumplimiento de los valores de la resolución "Por la cual se constituyen y reglamentan las cajas menores de la Secretaría Distrital de Movilidad para la vigencia fiscal". Teniendo en cuenta el artículo No. 5 Clases de gastos y cuantía de los rubros presupuestales, parágrafo No. 2 donde se describe los gastos, rubros y cuantías que se afectaran y ordenaran por parte de Subdirector(a) Administrativo(a) para la vigencia fiscal.
</t>
    </r>
    <r>
      <rPr>
        <b/>
        <sz val="10"/>
        <rFont val="Arial"/>
        <family val="2"/>
      </rPr>
      <t>2. Consulta de la listado de proveedores que se encuentran registrados en SECOP:</t>
    </r>
    <r>
      <rPr>
        <sz val="10"/>
        <rFont val="Arial"/>
        <family val="2"/>
      </rPr>
      <t xml:space="preserve"> Se verifica donde se podrían realizar efectuar las compras de los artículos, bienes o servicios que se puedan requerir por concepto de caja menor.
</t>
    </r>
    <r>
      <rPr>
        <b/>
        <sz val="10"/>
        <rFont val="Arial"/>
        <family val="2"/>
      </rPr>
      <t>3. Procedimiento de compras de caja menor PA01-PR08 - ítem No. 2:</t>
    </r>
    <r>
      <rPr>
        <sz val="10"/>
        <rFont val="Arial"/>
        <family val="2"/>
      </rPr>
      <t xml:space="preserve"> Se indican las responsabilidades del Subdirector (a) Administrativo. En  el ítem No. 3, se establecen las políticas de operación de la caja menor. En el ítem No. 4, se da la descripción de las actividades con el paso a paso para efectuar los gastos, de ser aprobados por parte del directivo. 
</t>
    </r>
    <r>
      <rPr>
        <b/>
        <sz val="10"/>
        <rFont val="Arial"/>
        <family val="2"/>
      </rPr>
      <t xml:space="preserve">4. Campañas de socialización del SGAS (Afiches, habladores, redes sociales y carteleras digitales): </t>
    </r>
    <r>
      <rPr>
        <sz val="10"/>
        <rFont val="Arial"/>
        <family val="2"/>
      </rPr>
      <t>Esto con el fin de dar a conocer a los funcionarios y colaboradores de la entidad, los mecanismos de control frente al proceso de caja menor, sus etapas y como se deben realizar las solicitudes para posterior aprobación por parte de los encargados.</t>
    </r>
  </si>
  <si>
    <t>Un proveedor entrega u ofrezca  a un Colaborador de la SDM encargado de revisar y recibir los documentos y elementos entregados por el proveedor y/o contratista modifique u altere la misma a cambio de un reconocimiento, beneficio o satisfacción personal por una supuesta solidaridad.</t>
  </si>
  <si>
    <t>Un colaborador de la SDM solicita o recibe dádivas de un proveedor con el fin de establecer criterios y/o requisitos que lo favorezcan en la estructuración del proceso de selección.</t>
  </si>
  <si>
    <t>Deterioro de la imagen institucional que afecta la gestión y gobernanza</t>
  </si>
  <si>
    <r>
      <rPr>
        <b/>
        <sz val="10"/>
        <rFont val="Arial"/>
        <family val="2"/>
      </rPr>
      <t xml:space="preserve">1. Revisión jurídica, técnica y financiera de los requisitos de participación: </t>
    </r>
    <r>
      <rPr>
        <sz val="10"/>
        <rFont val="Arial"/>
        <family val="2"/>
      </rPr>
      <t xml:space="preserve">Se realizan mesas de trabajo con el equipo estructurador de la Subdirección Administrativa; y posteriormente mesas de trabajo con la Dirección de Contratación para revisar que los requisitos de participación son adecuados y proporcionales al futuro contrato a celebrar y que no limitan la participación.
</t>
    </r>
    <r>
      <rPr>
        <b/>
        <sz val="10"/>
        <rFont val="Arial"/>
        <family val="2"/>
      </rPr>
      <t xml:space="preserve">2. Verificación del comité de contratación de la SDM: </t>
    </r>
    <r>
      <rPr>
        <sz val="10"/>
        <rFont val="Arial"/>
        <family val="2"/>
      </rPr>
      <t xml:space="preserve">De acuerdo con las funciones del comité de contratación, se verifica que el proceso cumple con los lineamientos legales y técnicos para poderlo aprobar y adelantar el mismo. En caso de existir observaciones, se realizan los ajustes según lo solicitado.
</t>
    </r>
    <r>
      <rPr>
        <b/>
        <sz val="10"/>
        <rFont val="Arial"/>
        <family val="2"/>
      </rPr>
      <t>3. Trazabilidad de los interesados en SECOP II:</t>
    </r>
    <r>
      <rPr>
        <sz val="10"/>
        <rFont val="Arial"/>
        <family val="2"/>
      </rPr>
      <t xml:space="preserve"> De acuerdo con las observaciones realizadas por los interesados en el proceso, y el ejercicio de observación-respuesta, se terminan de construir los requisitos de participación según el análisis técnico, jurídico y financiero de lo observado garantizando la transparencia y publicidad del proceso.</t>
    </r>
  </si>
  <si>
    <t>Un posible proveedor entregue o ofrezca dádivas al Colaborador de la SDM que se encarga de la estructuración del procesos de selección con el fin de establecer criterios y/o requisitos que lo favorezcan.</t>
  </si>
  <si>
    <r>
      <rPr>
        <b/>
        <sz val="10"/>
        <rFont val="Arial"/>
        <family val="2"/>
      </rPr>
      <t xml:space="preserve">1. Seguimiento y supervisión del Interventor: </t>
    </r>
    <r>
      <rPr>
        <sz val="10"/>
        <rFont val="Arial"/>
        <family val="2"/>
      </rPr>
      <t xml:space="preserve">La Interventoría contratada para ejercer sus funciones legales, debe velar por el adecuado cumplimiento de las obligaciones y especificaciones técnicas de las obras a recibir, garantizando que cumplen con los requisitos mínimos del proyecto, esto a través de su ejercicio de vigilancia. 
</t>
    </r>
    <r>
      <rPr>
        <b/>
        <sz val="10"/>
        <rFont val="Arial"/>
        <family val="2"/>
      </rPr>
      <t xml:space="preserve">2. Aprobación del informe mensual del contratista de obra por parte del Interventor: </t>
    </r>
    <r>
      <rPr>
        <sz val="10"/>
        <rFont val="Arial"/>
        <family val="2"/>
      </rPr>
      <t xml:space="preserve">El Interventor revisa y aprueba el informe mensual en el cual se plasman las actividades efectivamente realizadas y que son objeto de pago, por tal motivo, garantiza que las mismas cumplen con la calidad   requerida por la Entidad.
</t>
    </r>
    <r>
      <rPr>
        <b/>
        <sz val="10"/>
        <rFont val="Arial"/>
        <family val="2"/>
      </rPr>
      <t>3. Certificado de supervisión o interventoría:</t>
    </r>
    <r>
      <rPr>
        <sz val="10"/>
        <rFont val="Arial"/>
        <family val="2"/>
      </rPr>
      <t xml:space="preserve"> A través de la suscripción del certificado de supervisión o interventoría, se da fe y se garantiza por parte del Interventor, que el contratista de obra cumplió con sus obligaciones y actividades. </t>
    </r>
  </si>
  <si>
    <r>
      <rPr>
        <b/>
        <sz val="10"/>
        <rFont val="Arial"/>
        <family val="2"/>
      </rPr>
      <t xml:space="preserve">1. Formato de justificación de adición y/o prorroga: </t>
    </r>
    <r>
      <rPr>
        <sz val="10"/>
        <rFont val="Arial"/>
        <family val="2"/>
      </rPr>
      <t xml:space="preserve">La supervisión del contrato al momento de diligenciar el formato indicado revisa la justificación técnica, jurídica y presupuestal allegada por el contratista con el apoyo de los profesionales de la SA, SGC, y finalmente, la revisión de la Dirección de Contratación para aval de la misma.  
</t>
    </r>
    <r>
      <rPr>
        <b/>
        <sz val="10"/>
        <rFont val="Arial"/>
        <family val="2"/>
      </rPr>
      <t>2. Aval de la solicitud de modificación por el Interventor:</t>
    </r>
    <r>
      <rPr>
        <sz val="10"/>
        <rFont val="Arial"/>
        <family val="2"/>
      </rPr>
      <t xml:space="preserve"> En el caso del contratista de obra y la responsabilidad que tiene el Interventor, se garantiza que la solicitud tuvo la revisión previa del Interventor según sus competencias legales, que respalda la necesidad de adicionar y/o prorrogar. Situación que es analizada y gestionada por la Supervisión.  </t>
    </r>
  </si>
  <si>
    <r>
      <rPr>
        <b/>
        <sz val="10"/>
        <rFont val="Arial"/>
        <family val="2"/>
      </rPr>
      <t>1. Formato de justificación de adición y/o prorroga:</t>
    </r>
    <r>
      <rPr>
        <sz val="10"/>
        <rFont val="Arial"/>
        <family val="2"/>
      </rPr>
      <t xml:space="preserve"> La supervisión del contrato al momento de diligenciar el formato indicado revisa la justificación técnica, jurídica y presupuestal allegada por el contratista con el apoyo de los profesionales de la SA, SGC, y finalmente, la revisión de la Dirección de Contratación para aval de la misma.  
</t>
    </r>
    <r>
      <rPr>
        <b/>
        <sz val="10"/>
        <rFont val="Arial"/>
        <family val="2"/>
      </rPr>
      <t xml:space="preserve">2. Aval de la solicitud de modificación por el Interventor: </t>
    </r>
    <r>
      <rPr>
        <sz val="10"/>
        <rFont val="Arial"/>
        <family val="2"/>
      </rPr>
      <t xml:space="preserve">En el caso del contratista de obra y la responsabilidad que tiene el Interventor, se garantiza que la solicitud tuvo la revisión previa del Interventor según sus competencias legales, que respalda la necesidad de adicionar y/o prorrogar. Situación que es analizada y gestionada por la Supervisión.  
</t>
    </r>
    <r>
      <rPr>
        <b/>
        <sz val="10"/>
        <rFont val="Arial"/>
        <family val="2"/>
      </rPr>
      <t xml:space="preserve">3. Compromiso antisoborno de la SDM: </t>
    </r>
    <r>
      <rPr>
        <sz val="10"/>
        <rFont val="Arial"/>
        <family val="2"/>
      </rPr>
      <t>El proveedor al suscribir el compromiso antisoborno manifiesta su intención de cumplir con la Política de Antisoborno de la SDM, aceptando que en caso de incumplimiento se proceda a la toma de acciones por parte del Oficial de Cumplimiento Antisoborno o al traslado de las denuncias correspondientes a las instancias competentes</t>
    </r>
  </si>
  <si>
    <t>Un tercero ofrezca y entregue dadivas a un colaborador de la entidad para sustraer el combustible del vehículo para su venta o comercialización.</t>
  </si>
  <si>
    <t>1. Listas de formato con información por cada vehículo y el consumo de combustible aportado por el operador del servicio.
2. Apéndice 4 - Formato para informar los vehículos de la flota de una Entidad Compradora e indicar los parámetros por vehículo (Sistema de Control). 
3. Acuerdo Marco de Precios para Suministro de Combustible.
4. Piezas de Comunicación
5. Plan de comunicaciones</t>
  </si>
  <si>
    <t>Un colaborador de la SDM solicite o reciba dadivas para sustraer el combustible del vehículo para su venta o comercialización.</t>
  </si>
  <si>
    <t>1. Listas de formato con información por cada vehículo y el consumo de combustible aportado por el operador del servicio.
2. Apéndice 4 - Formato para informar los vehículos de la flota de una Entidad Compradora e indicar los parámetros por vehículo (Sistema de Control). 
3. Acuerdo Marco de Precios para Suministro de Combustible.</t>
  </si>
  <si>
    <r>
      <rPr>
        <b/>
        <sz val="10"/>
        <rFont val="Arial"/>
        <family val="2"/>
      </rPr>
      <t xml:space="preserve">1. Estudios previos: </t>
    </r>
    <r>
      <rPr>
        <sz val="10"/>
        <rFont val="Arial"/>
        <family val="2"/>
      </rPr>
      <t xml:space="preserve">Revisiones legales, financieras y técnicas a los estudios y documentos previos, con segregación de funciones. El control se realiza mediante la revisión del equipo técnico al momento de analizar cada propuesta con la supervisión de los profesionales jurídicos. 
</t>
    </r>
    <r>
      <rPr>
        <b/>
        <sz val="10"/>
        <rFont val="Arial"/>
        <family val="2"/>
      </rPr>
      <t>2. Ficha técnica de negociación:</t>
    </r>
    <r>
      <rPr>
        <sz val="10"/>
        <rFont val="Arial"/>
        <family val="2"/>
      </rPr>
      <t xml:space="preserve"> El equipo técnico con supervisión de los abogados se encarga de establecer los criterios, condiciones jurídicas, condiciones financieras, condiciones técnicas y obligaciones para los posibles proveedores.
</t>
    </r>
    <r>
      <rPr>
        <b/>
        <sz val="10"/>
        <rFont val="Arial"/>
        <family val="2"/>
      </rPr>
      <t xml:space="preserve">3. Comité precontractual: </t>
    </r>
    <r>
      <rPr>
        <sz val="10"/>
        <rFont val="Arial"/>
        <family val="2"/>
      </rPr>
      <t xml:space="preserve">Instancia de consulta, definición y de orientación de los lineamientos generales que regirán la actividad precontractual, contractual y poscontractual de la entidad. 
</t>
    </r>
    <r>
      <rPr>
        <b/>
        <sz val="10"/>
        <rFont val="Arial"/>
        <family val="2"/>
      </rPr>
      <t>4. Manual de Contratación Vigente:</t>
    </r>
    <r>
      <rPr>
        <sz val="10"/>
        <rFont val="Arial"/>
        <family val="2"/>
      </rPr>
      <t xml:space="preserve"> La Entidad ha implementado el comité contractual, dando cumplimiento a los artículos 115 y 116 de la Ley 489 de 1998, en los cuales se faculta a los representantes legales de las entidades públicas, para crear y organizar Comités Internos de Trabajo, con el fin de atender las necesidades del servicio y cumplir con eficiencia y eficacia, los objetivos, políticas y programas de la SDM en materia contractual.</t>
    </r>
  </si>
  <si>
    <t>1. Estudios previos firmados por los responsables
2. Ficha técnica de negociación
3. Acta de comité precontractual
4. Manual de Contratación</t>
  </si>
  <si>
    <r>
      <rPr>
        <b/>
        <sz val="10"/>
        <rFont val="Arial"/>
        <family val="2"/>
      </rPr>
      <t>1. Estudios previos:</t>
    </r>
    <r>
      <rPr>
        <sz val="10"/>
        <rFont val="Arial"/>
        <family val="2"/>
      </rPr>
      <t xml:space="preserve"> Revisiones legales, financieras y técnicas a los estudios y documentos previos, con segregación de funciones. El control se realiza mediante la revisión del equipo técnico al momento de analizar cada propuesta con la supervisión de los profesionales jurídicos. 
</t>
    </r>
    <r>
      <rPr>
        <b/>
        <sz val="10"/>
        <rFont val="Arial"/>
        <family val="2"/>
      </rPr>
      <t xml:space="preserve">2. Ficha técnica de negociación: </t>
    </r>
    <r>
      <rPr>
        <sz val="10"/>
        <rFont val="Arial"/>
        <family val="2"/>
      </rPr>
      <t xml:space="preserve">El equipo técnico con supervisión de los abogados se encarga de establecer los criterios, condiciones jurídicas, Condiciones financieras, condiciones técnicas y obligaciones para los posibles proveedores.
</t>
    </r>
    <r>
      <rPr>
        <b/>
        <sz val="10"/>
        <rFont val="Arial"/>
        <family val="2"/>
      </rPr>
      <t xml:space="preserve">3. Comité precontractual: </t>
    </r>
    <r>
      <rPr>
        <sz val="10"/>
        <rFont val="Arial"/>
        <family val="2"/>
      </rPr>
      <t xml:space="preserve">Instancia de consulta, definición y de orientación de los lineamientos generales que regirán la actividad precontractual, contractual y poscontractual de la entidad.
</t>
    </r>
    <r>
      <rPr>
        <b/>
        <sz val="10"/>
        <rFont val="Arial"/>
        <family val="2"/>
      </rPr>
      <t>4. Manual de Contratación Vigente:</t>
    </r>
    <r>
      <rPr>
        <sz val="10"/>
        <rFont val="Arial"/>
        <family val="2"/>
      </rPr>
      <t xml:space="preserve"> La Entidad ha implementado el comité contractual, dando cumplimiento a los artículos 115 y 116 de la Ley 489 de 1998, en los cuales se faculta a los representantes legales de las entidades públicas, para crear y organizar Comités Internos de Trabajo, con el fin de atender las necesidades del servicio y cumplir con eficiencia y eficacia, los objetivos, políticas y programas de la SDM en materia contractual.</t>
    </r>
  </si>
  <si>
    <t>Un proveedor entregue u ofrezca dádivas al Colaborador de la SDM, durante la ejecución del contrato para evitar el cumplimiento de los requisitos técnicos establecidos el proceso de selección.</t>
  </si>
  <si>
    <r>
      <rPr>
        <b/>
        <sz val="10"/>
        <rFont val="Arial"/>
        <family val="2"/>
      </rPr>
      <t>1. Verificación mensual del cumplimiento de cada una de las obligaciones contractuales:</t>
    </r>
    <r>
      <rPr>
        <sz val="10"/>
        <rFont val="Arial"/>
        <family val="2"/>
      </rPr>
      <t xml:space="preserve"> dicha labor se realiza contra soportes que presenta y/o aporta el contratista.
</t>
    </r>
    <r>
      <rPr>
        <b/>
        <sz val="10"/>
        <rFont val="Arial"/>
        <family val="2"/>
      </rPr>
      <t xml:space="preserve">2. Seguimiento Contractual: </t>
    </r>
    <r>
      <rPr>
        <sz val="10"/>
        <rFont val="Arial"/>
        <family val="2"/>
      </rPr>
      <t xml:space="preserve">Reuniones con el proveedor para verificar el cumplimiento de las obligaciones del contrato
</t>
    </r>
    <r>
      <rPr>
        <b/>
        <sz val="10"/>
        <rFont val="Arial"/>
        <family val="2"/>
      </rPr>
      <t>3. Diligenciamiento y control formato seguimiento obligaciones</t>
    </r>
    <r>
      <rPr>
        <sz val="10"/>
        <rFont val="Arial"/>
        <family val="2"/>
      </rPr>
      <t xml:space="preserve">: Se realiza seguimiento con el contratista para revisar los soportes de cada una de las obligaciones y registrar en el formulario el cumplimiento de los requisitos.     </t>
    </r>
    <r>
      <rPr>
        <b/>
        <sz val="10"/>
        <rFont val="Arial"/>
        <family val="2"/>
      </rPr>
      <t xml:space="preserve">                                                                                                                                                                            </t>
    </r>
  </si>
  <si>
    <t>Un colaborador de la SDM solicita o recibe dádivas de un proveedor con el fin de omitir el cumplimiento de los requisitos técnicos establecidos el proceso de selección.</t>
  </si>
  <si>
    <r>
      <rPr>
        <b/>
        <sz val="10"/>
        <rFont val="Arial"/>
        <family val="2"/>
      </rPr>
      <t>1. Verificación mensual del cumplimiento de cada una de las obligaciones contractuales:</t>
    </r>
    <r>
      <rPr>
        <sz val="10"/>
        <rFont val="Arial"/>
        <family val="2"/>
      </rPr>
      <t xml:space="preserve"> dicha labor se realiza contra soportes que presenta y/o aporta el contratista.
</t>
    </r>
    <r>
      <rPr>
        <b/>
        <sz val="10"/>
        <rFont val="Arial"/>
        <family val="2"/>
      </rPr>
      <t xml:space="preserve">2. Seguimiento Contractual: </t>
    </r>
    <r>
      <rPr>
        <sz val="10"/>
        <rFont val="Arial"/>
        <family val="2"/>
      </rPr>
      <t>Reuniones con el proveedor para verificar el cumplimiento de las obligaciones del contrato</t>
    </r>
    <r>
      <rPr>
        <b/>
        <sz val="10"/>
        <rFont val="Arial"/>
        <family val="2"/>
      </rPr>
      <t xml:space="preserve">
3. Diligenciamiento y control formato seguimiento obligaciones: </t>
    </r>
    <r>
      <rPr>
        <sz val="10"/>
        <rFont val="Arial"/>
        <family val="2"/>
      </rPr>
      <t xml:space="preserve">Se realiza seguimiento con el contratista para revisar los soportes de cada una de las obligaciones y registrar en el formulario el cumplimiento de los requisitos.   </t>
    </r>
    <r>
      <rPr>
        <b/>
        <sz val="10"/>
        <rFont val="Arial"/>
        <family val="2"/>
      </rPr>
      <t xml:space="preserve">                                                                                                                                                                              </t>
    </r>
  </si>
  <si>
    <t>Un proveedor entregue o ofrezca dádivas al Colaborador de la SDM, por omitir ciertos procesos como el cambio de vehículos, entrega de hojas de vida, horarios de servicios.</t>
  </si>
  <si>
    <t>Un Colaborador de la SDM solicita o recibe dádivas del contratista de transporte, con el fin omitir los controles en el cambio de vehículos, entrega de hojas de vida, cambio de horarios de servicios.</t>
  </si>
  <si>
    <r>
      <rPr>
        <b/>
        <sz val="10"/>
        <rFont val="Arial"/>
        <family val="2"/>
      </rPr>
      <t>1. Planillas del Servicio:</t>
    </r>
    <r>
      <rPr>
        <sz val="10"/>
        <rFont val="Arial"/>
        <family val="2"/>
      </rPr>
      <t xml:space="preserve"> Se realiza registro de los servicios a través planillas de control diario.
</t>
    </r>
    <r>
      <rPr>
        <b/>
        <sz val="10"/>
        <rFont val="Arial"/>
        <family val="2"/>
      </rPr>
      <t xml:space="preserve">2. Seguimiento Contractual: </t>
    </r>
    <r>
      <rPr>
        <sz val="10"/>
        <rFont val="Arial"/>
        <family val="2"/>
      </rPr>
      <t xml:space="preserve">Reuniones con el proveedor para verificar el cumplimiento de las obligaciones del contrato.
</t>
    </r>
    <r>
      <rPr>
        <b/>
        <sz val="10"/>
        <rFont val="Arial"/>
        <family val="2"/>
      </rPr>
      <t xml:space="preserve">3. Control de cambios de vehículo: </t>
    </r>
    <r>
      <rPr>
        <sz val="10"/>
        <rFont val="Arial"/>
        <family val="2"/>
      </rPr>
      <t xml:space="preserve">Los cambios de los vehículos y/o conductores se reciben mediante comunicación del contratista, con toda su documentación al día tal como lo especifica las obligaciones del contrato.
</t>
    </r>
    <r>
      <rPr>
        <b/>
        <sz val="10"/>
        <rFont val="Arial"/>
        <family val="2"/>
      </rPr>
      <t>4. Coordinadores por dependencia:</t>
    </r>
    <r>
      <rPr>
        <sz val="10"/>
        <rFont val="Arial"/>
        <family val="2"/>
      </rPr>
      <t xml:space="preserve"> El funcionario operativo se mantiene en constante comunicación con los coordinadores de cada área para verificar el cumplimiento de los servicios según la planificación o el cambio de vehículo y/o de conductor. </t>
    </r>
  </si>
  <si>
    <r>
      <rPr>
        <b/>
        <sz val="10"/>
        <rFont val="Arial"/>
        <family val="2"/>
      </rPr>
      <t xml:space="preserve">1. Estudios previos: </t>
    </r>
    <r>
      <rPr>
        <sz val="10"/>
        <rFont val="Arial"/>
        <family val="2"/>
      </rPr>
      <t xml:space="preserve">Revisiones legales, financieras y técnicas a los estudios y documentos previos, con segregación de funciones. 
</t>
    </r>
    <r>
      <rPr>
        <b/>
        <sz val="10"/>
        <rFont val="Arial"/>
        <family val="2"/>
      </rPr>
      <t xml:space="preserve">2. Manual de Contratación Vigente: </t>
    </r>
    <r>
      <rPr>
        <sz val="10"/>
        <rFont val="Arial"/>
        <family val="2"/>
      </rPr>
      <t>La Entidad ha implementado el comité contractual, dando cumplimiento a los artículos 115 y 116 de la Ley 489 de 1998, en los cuales se faculta a los representantes legales de las entidades públicas, para crear y organizar Comités Internos de Trabajo, con el fin de atender las necesidades del servicio y cumplir con eficiencia y eficacia, los objetivos, políticas y programas de la SDM en materia contractual.</t>
    </r>
  </si>
  <si>
    <t>Un proveedor entregue u ofrezca dádivas al Colaborador de la SDM, durante la ejecución del contrato para evitar el cumplimiento de los requisitos técnicos establecidos en el proceso de selección.</t>
  </si>
  <si>
    <t>Un colaborador de la SDM solicita o recibe dádivas de un proveedor con el fin de omitir el cumplimiento de los requisitos técnicos establecidos en el proceso de selección.</t>
  </si>
  <si>
    <t>Un tercero ofrece o entrega dadivas a un colaborador de la SDM para que acepte respuestas usados o de segunda mano con el fin de favorecer a un proveedor.</t>
  </si>
  <si>
    <t>Un Colaborador de la SDM solicita o recibe dadivas con el fin de aceptar respuestas usados o de segunda mano y así favorecer a un proveedor.</t>
  </si>
  <si>
    <t>Un proveedor entregue o ofrezca dádivas al Colaborador de la SDM, durante la ejecución para omitir requisitos técnicos.</t>
  </si>
  <si>
    <t>1. Acta de inicio.  
2.Evidencias fotográficas de recorridos operativos por las sedes.</t>
  </si>
  <si>
    <t>Un colaborador de la SDM solicite o reciba dádivas durante la ejecución del contrato para omitir requisitos técnicos.</t>
  </si>
  <si>
    <r>
      <rPr>
        <b/>
        <sz val="10"/>
        <rFont val="Arial"/>
        <family val="2"/>
      </rPr>
      <t xml:space="preserve">1. Visitas o recorridos: </t>
    </r>
    <r>
      <rPr>
        <sz val="10"/>
        <rFont val="Arial"/>
        <family val="2"/>
      </rPr>
      <t xml:space="preserve">Para dar inicio al contrato se verifican las especificaciones técnicas solicitadas y se realizan visitas periódicas a cada una de las sedes para determinar que se cumpla con lo solicitado. 
</t>
    </r>
    <r>
      <rPr>
        <b/>
        <sz val="10"/>
        <rFont val="Arial"/>
        <family val="2"/>
      </rPr>
      <t xml:space="preserve">2. Personal: </t>
    </r>
    <r>
      <rPr>
        <sz val="10"/>
        <rFont val="Arial"/>
        <family val="2"/>
      </rPr>
      <t>Existe un coordinador de la empresa de seguridad a quien se le solicita información cuando se evidencia alguna novedad en la prestación del servicio y en las sedes principales se cuenta con supervisores de puesto con el fin de minimizar riesgos.</t>
    </r>
  </si>
  <si>
    <t>Un proveedor entregue o ofrezca dádivas al Colaborador de la SDM, durante la ejecución para sustraer elementos de las sedes de la entidad. (APLICA EN PATIOS DE LA ENTIDAD)</t>
  </si>
  <si>
    <t>Un Colaborador de la SDM, solicite o reciba dádivas para permitir al proveedor la sustracción de elementos o bienes de la Entidad. (APLICA EN PATIOS DE LA ENTIDAD)</t>
  </si>
  <si>
    <r>
      <t xml:space="preserve">En la entidad se encuentran establecidos controles que permiten el seguimiento al ingreso y salida de bienes propiedad de la SDM y de bienes en custodia de la misma, de la siguiente manera:
</t>
    </r>
    <r>
      <rPr>
        <b/>
        <sz val="10"/>
        <rFont val="Arial"/>
        <family val="2"/>
      </rPr>
      <t xml:space="preserve">1. Correo electrónico de autorización: </t>
    </r>
    <r>
      <rPr>
        <sz val="10"/>
        <rFont val="Arial"/>
        <family val="2"/>
      </rPr>
      <t xml:space="preserve">Se encuentra establecido que para el ingreso o salida de bienes(s) a las diferentes sedes de la entidad se debe solicitar la autorización al Profesional de la Subdirección Administrativa, mediante un correo electrónico en el cual se debe relacionar el bien(es) que ingresa(n) o sale(n) y el destino de(los) mismo(s), e informar la cantidad y característica(s) del bien(es) a ingresar y/o trasladar. 
</t>
    </r>
    <r>
      <rPr>
        <b/>
        <sz val="10"/>
        <rFont val="Arial"/>
        <family val="2"/>
      </rPr>
      <t xml:space="preserve">2. Registro en Minuta: </t>
    </r>
    <r>
      <rPr>
        <sz val="10"/>
        <rFont val="Arial"/>
        <family val="2"/>
      </rPr>
      <t xml:space="preserve">Se debe registrar en las minutas en las diferentes sedes, los bienes que ingresan y salen de las instalaciones de la SDM.
</t>
    </r>
    <r>
      <rPr>
        <b/>
        <sz val="10"/>
        <rFont val="Arial"/>
        <family val="2"/>
      </rPr>
      <t xml:space="preserve">3. CCTV: </t>
    </r>
    <r>
      <rPr>
        <sz val="10"/>
        <rFont val="Arial"/>
        <family val="2"/>
      </rPr>
      <t xml:space="preserve">Se cuenta con circuito cerrado de televisión el cual permite grabar videos 7/24 los cuales pueden ser consultados en el momento que sean requeridos. 
</t>
    </r>
    <r>
      <rPr>
        <b/>
        <sz val="10"/>
        <rFont val="Arial"/>
        <family val="2"/>
      </rPr>
      <t xml:space="preserve">4. CONTROL ID: </t>
    </r>
    <r>
      <rPr>
        <sz val="10"/>
        <rFont val="Arial"/>
        <family val="2"/>
      </rPr>
      <t>Se cuenta con el sistema de registro y control denominado CONTROL ID en el que se consignan los ingresos y salidas de los vehículos en los patios a cargo de la SDM.</t>
    </r>
  </si>
  <si>
    <t>Un Colaborador de la SDM solicite o acepte dadivas para omitir requisitos técnicos en la ejecución del contrato.</t>
  </si>
  <si>
    <t>Un proveedor ofrece o entrega dadivas a un colaborador de la SDM para que acepte elementos que no cumplan con los requisitos técnicos establecidos  en el marco del evento ganador.</t>
  </si>
  <si>
    <t>Un colaborador de la SDM solicita o recibe dádivas de un proveedor con el fin de omitir el cumplimiento de los requisitos técnicos establecidos  en el marco del evento ganador.</t>
  </si>
  <si>
    <t>Un colaborador de la empresa de aseo y cafetería solicita o recibe dadivas con el fin de que hurte y/o desaparezca bienes que sean de propiedad de la Entidad y/o de sus colaboradores.</t>
  </si>
  <si>
    <t>1. Archivo en Excel e informe del proveedor
2. Correo electrónico</t>
  </si>
  <si>
    <t>Un tercero ofrezca o entregue dadivas a un colaborador de la empresa de aseo y cafetería para que hurte y/o desaparezca bienes que sean de propiedad de la Entidad y/o de sus colaboradores.</t>
  </si>
  <si>
    <t>El supervisor/Director de la Oficina de Seguridad Vial verifica los productos entregados por el contratista, conforme a las obligaciones contractuales y previo a la firma de la cuenta de cobro"</t>
  </si>
  <si>
    <t xml:space="preserve">Interesado ofrece o entrega dadivas al colaborador de la OAPI para que pase, altere o modifique alguna de las actividades descritas en el procedimiento </t>
  </si>
  <si>
    <t>Deterioro de la reputación institucional y proyecta mala imagen de la entidad</t>
  </si>
  <si>
    <t>Campañas de socializacion del SGAS (Afiches, habladores, redes sociales, comunicación interna, página web y carteleras digitales)</t>
  </si>
  <si>
    <t>(Profesional de  OTIC)</t>
  </si>
  <si>
    <t xml:space="preserve">Solicitudes con número de (Ticket generado por el operador tecnológico en relación a la creación, activación y eliminación de cuentas de usuario)
</t>
  </si>
  <si>
    <t xml:space="preserve"> Profesional  OTIC</t>
  </si>
  <si>
    <t xml:space="preserve">Formato PAA interno de la OTIC y de la Entidad evidenciando el cumplimiento 
</t>
  </si>
  <si>
    <t>Profesional  OTIC</t>
  </si>
  <si>
    <t xml:space="preserve">
Solicitudes con número de (Pedido generado por proveedor actual en relación a la correspondiente a la solicitud de expedición de certificados digitales)
</t>
  </si>
  <si>
    <t xml:space="preserve">
Respuestas dadas en relación al Concepto Técnico solicitado mediante Memorando y/o Correo Electrónico 
</t>
  </si>
  <si>
    <t>Certificado de supervisión o interventoría: A través de la suscripción del certificado de supervisión o interventoría, se da fe y se garantiza por parte del Interventor, que el contratista de obra cumplió con sus obligaciones y actividades.</t>
  </si>
  <si>
    <t>Actas de reunión comité de Cambios realizadas e Informe</t>
  </si>
  <si>
    <t xml:space="preserve">Solicitudes con número de (Ticket generado por el operador tecnológico en relación a las respuestas o gestión realizada a las solicitudes generadas.)
</t>
  </si>
  <si>
    <t xml:space="preserve">Documentos  PA04-PR01-F01 y (Ticket generado por el operador tecnológico en relación a las respuestas.)
</t>
  </si>
  <si>
    <t xml:space="preserve">PE01-PR06 Procedimiento para la modificación presupuestal de los proyectos de inversión.  </t>
  </si>
  <si>
    <t>Realizar prueba de poligrafo al personal que se encuentra en media o alta exposicion a riesgos de soborno, según solicitud del jefe inmediato.
Suscribir el compromiso antisoborno.</t>
  </si>
  <si>
    <t>Socializacion de los lineamientos y politicas del SGAS a traves de redes sociales.</t>
  </si>
  <si>
    <t>Suscribir el compromiso antisoborno y SARLAFT.</t>
  </si>
  <si>
    <t>SGC - OACCM</t>
  </si>
  <si>
    <t>Realizar prueba de poligrafo al personal que se encuentra en media o alta exposicion a riesgos de soborno.
Suscribir el compromiso antisoborno.
Implementación de controles legales (firma de formato de conflicto de interés, declaración de bienes y rentas y verificación de antecedentes de Contraloria, Procuraduria y Judiciales)
Si es exfuncionario; Socializacion de los lineamientos y politicas del SGAS a traves de redes sociales.</t>
  </si>
  <si>
    <t>1, El profesional de verificación de garantías debe realizar una visita técnica y emitir un informe de visita donde identifica el ID del diseño en garantía, y justificarlo técnicamente con evidencias, dejando como soporte el registro PM03-PR013-F01 informe de visita con registro fotográfico de lo encontrado en la visita.
2, Cuando se encuentren novedades que ameriten un requerimiento de garantía en la señalización verificada, el profesional deberá realizar un oficio exigiendo el cumplimiento de la garantía, dicho oficio es revisado con criterios técnicos por un profesional universitario y/o especializado diferente, y finalmente es firmado por el subdirector de señalización, conforme a lo establecido en el procedimiento PM03-PR12, dejando como evidencia el PA01-PR15-MD01.</t>
  </si>
  <si>
    <t>PM04-M03 
Manual Operativo del centro de orientación a victimas de siniestros viales - ORVI</t>
  </si>
  <si>
    <t>Profesionales equipo ORVI</t>
  </si>
  <si>
    <t>Apoyo equipo calidad ORVI</t>
  </si>
  <si>
    <t>01 de septiembre de 2023</t>
  </si>
  <si>
    <t>Diaria y Consolidado Mensual</t>
  </si>
  <si>
    <t>Un Contratista o tercero ofrece y/o entrega a un Colaborador  de la SDM una dadiva para  agilizar el pago o para que se realice el pago, sin el lleno de los requisitos.</t>
  </si>
  <si>
    <t>Con la adopción de la ventanilla virtual se mitiga la posibilidad de que los contratistas identifiquen el colaborador de la SDM que interviene en el  trámite de las cuentas; adicionalmente el trámite de pago de las mismas se realiza en el sistema dispuesto por la Tesorería Distrital de la SHD, por medio de lotes de pago, lo que impide el pago en forma preferencial. Como evidencia queda registrada la información en el Drive y en los aplicativos para trámite de cuentas de la subdirección financiera.</t>
  </si>
  <si>
    <t>Diario y Consolidado Mensual</t>
  </si>
  <si>
    <t>Drive y aplicativos para trámite de cuentas de la subdirección financiera.</t>
  </si>
  <si>
    <t>Un Colaborador de la SDM solicita y/o acepta de un Contratista o tercero una dádiva para agilizar el pago o para que se realice el pago, sin el lleno de los requisitos.</t>
  </si>
  <si>
    <t>El colaborador de la SDM, verifica constantemente que los documentos cargados en la ventanilla virtual cumplan con los requisitos, dicha verificación se efectua a través de la plantilla del aplicativo dispuesto para tal fin.
El colaborador de la SDM, realiza la revisión permenentemente de los documentos radicados por contratistas y proveedores, validando que cumplan con los requistos establecidos para su pago, dejando registrada la verificación en el Drive y en los aplicativos dispuestos para tal fin.</t>
  </si>
  <si>
    <t>1. Formato PM03-PR013-F01 informe de visita.
2. PA01-PR15-MD01. Oficio de requerimiento de garantía dirgido al contratista (cuando aplique el envio del oficio)</t>
  </si>
  <si>
    <t>Interesado ofrece o entrega dadivas a un Colaborador de la SDM para recibir informacion que contenga datos personales de los ciudadanos que reciben los servicios de ORVI</t>
  </si>
  <si>
    <t>Colaborador de la SDM solicita o acepta dadivas del ciudadano para suministrar informacion que contenga datos personales de los ciudadanos que reciben los servicios de ORVI.</t>
  </si>
  <si>
    <t>Implementar estrategias comunicativas sobre la importancia de la protección y confidencialidad de los datos personales y la información de los ciudadanos que acceden a los servicios de ORVI.</t>
  </si>
  <si>
    <t xml:space="preserve">Evidencias de socialización (Video hablando de la protección de datos personales anticorrupcion y antisoborno) (Registro fotografico) (Listado de asistencia) </t>
  </si>
  <si>
    <t>Control 1. Mensual
Control 2. Cada que Ingresa un Agente Civil de Tránsito y Transporte</t>
  </si>
  <si>
    <t>PM04-PR03
Procedimiento de declaratoria administrativa de abanddono y enajenación de vehiculos</t>
  </si>
  <si>
    <t>Profesional de Dirección de Atención al Ciudadano  / Contratista</t>
  </si>
  <si>
    <t>Verificar el listado de los vehiculos en estado de remanencia que cumplan con el año de inmovilización de acuerdo con la Ley 1730 de 2014.</t>
  </si>
  <si>
    <t>Listado de vehiculos en estado de remanencia</t>
  </si>
  <si>
    <t xml:space="preserve">PM04-PR04
Procedimiento de control de ingreso y salida de vehículos a patio transitorio </t>
  </si>
  <si>
    <t>Interesado ofrece o entrega dadivas a un Colaborador de la SDM para que se permita la salida del vehiculo sin cumplir los requisitos establecidos en el procedimiento de control de ingreso y salida de vehículos a patio transitorio.</t>
  </si>
  <si>
    <t>Un Colaborador de la SDM solicita o recibe dadivas de un ciudadano para que se permita la salida del vehiculo sin cumplir los requisitos establecidos en el procedimiento de control de ingreso y salida de vehículos a patio transitorio.</t>
  </si>
  <si>
    <t>Auxiliar administrativo / Rol Apoyo Operativo en patio / Gestor atención al ciudadano</t>
  </si>
  <si>
    <t>Verificar la cadena de custodia como soporte requeridos para el ingreso del vehiculo, dejando como evidencia la base de datos de ingresos de vehiculos al patio transitorio involucrados en accidente de tránsito con herido o fallecido. 
Verificar la entrega de los soportes requeridos para el retiro del vehiculo, dejando como evidencia la lista de chequeo de los documentos de salida del vehiculo.</t>
  </si>
  <si>
    <t xml:space="preserve"> Base de datos de ingresos de vehiculos al patio transitorio
 Lista de chequeo de documentos de salida del vehiculo.</t>
  </si>
  <si>
    <r>
      <rPr>
        <b/>
        <sz val="10"/>
        <rFont val="Arial"/>
        <family val="2"/>
      </rPr>
      <t xml:space="preserve">1. Chip: </t>
    </r>
    <r>
      <rPr>
        <sz val="10"/>
        <rFont val="Arial"/>
        <family val="2"/>
      </rPr>
      <t xml:space="preserve">Cada vehículo tiene asignado un chip y se reporta al operador del servicio cuanto pueden tanquear al día y cuantas veces, en este momento esta establecido que pueden tanquear una vez al día y 10 Galones. 
</t>
    </r>
    <r>
      <rPr>
        <b/>
        <sz val="10"/>
        <rFont val="Arial"/>
        <family val="2"/>
      </rPr>
      <t>2. Reportes:</t>
    </r>
    <r>
      <rPr>
        <sz val="10"/>
        <rFont val="Arial"/>
        <family val="2"/>
      </rPr>
      <t xml:space="preserve">  Cada mes el operador del servicio envía base de datos de consumo mensual por vehículo donde se evidencian los promedios de consumo y se verifica de acuerdo con lo estipulado en la orden de Compra a través del Acuerdo marco de Colombia Compra  Eficiente. 
</t>
    </r>
    <r>
      <rPr>
        <b/>
        <sz val="10"/>
        <rFont val="Arial"/>
        <family val="2"/>
      </rPr>
      <t xml:space="preserve">3. Campañas de socialización del SGAS (Afiches, habladores, redes sociales y carteleras digitales): </t>
    </r>
    <r>
      <rPr>
        <sz val="10"/>
        <rFont val="Arial"/>
        <family val="2"/>
      </rPr>
      <t>Se realiza a través del programa de la oficina de comunicaciones.</t>
    </r>
  </si>
  <si>
    <r>
      <rPr>
        <b/>
        <sz val="10"/>
        <rFont val="Arial"/>
        <family val="2"/>
      </rPr>
      <t xml:space="preserve">1. Planillas del Servicio: </t>
    </r>
    <r>
      <rPr>
        <sz val="10"/>
        <rFont val="Arial"/>
        <family val="2"/>
      </rPr>
      <t xml:space="preserve">Se realiza registro de los servicios a través planillas de control diario.
</t>
    </r>
    <r>
      <rPr>
        <b/>
        <sz val="10"/>
        <rFont val="Arial"/>
        <family val="2"/>
      </rPr>
      <t>2. Seguimiento Contractual:</t>
    </r>
    <r>
      <rPr>
        <sz val="10"/>
        <rFont val="Arial"/>
        <family val="2"/>
      </rPr>
      <t xml:space="preserve"> Reuniones con el proveedor para verificar el cumplimiento de las obligaciones del contrato.
</t>
    </r>
    <r>
      <rPr>
        <b/>
        <sz val="10"/>
        <rFont val="Arial"/>
        <family val="2"/>
      </rPr>
      <t>3. Control de cambios de vehículo:</t>
    </r>
    <r>
      <rPr>
        <sz val="10"/>
        <rFont val="Arial"/>
        <family val="2"/>
      </rPr>
      <t xml:space="preserve"> Los cambios de los vehículos y/o conductores se reciben mediante comunicación del contratista, con toda su documentación al día tal como lo especifica las obligaciones del contrato.
</t>
    </r>
    <r>
      <rPr>
        <b/>
        <sz val="10"/>
        <rFont val="Arial"/>
        <family val="2"/>
      </rPr>
      <t xml:space="preserve">4. Coordinadores por dependencia: </t>
    </r>
    <r>
      <rPr>
        <sz val="10"/>
        <rFont val="Arial"/>
        <family val="2"/>
      </rPr>
      <t xml:space="preserve">El funcionario operativo se mantiene en constante comunicación con los coordinadores de cada área para verificar el cumplimiento de los servicios según la planificación o el cambio de vehículo y/o de conductor. </t>
    </r>
  </si>
  <si>
    <t>29 de septiembre de 2023</t>
  </si>
  <si>
    <t>1. Manual
2. Procedimiento
3. Plan
4. Actas</t>
  </si>
  <si>
    <t xml:space="preserve">1. Manual
2. Procedimiento
3. Actas
4. Link página Web
</t>
  </si>
  <si>
    <t>1. Manual
2. Procedimiento
3. Reporte de consulta de consulta y préstamos</t>
  </si>
  <si>
    <t>1. Formatos
2. Facturas y/o soportes
3. Procedimiento</t>
  </si>
  <si>
    <t>1. Formatos
2. Facturas y/o soportes
3. Procedimiento
4. Conciliaciones bancarias
5. Arqueos de caja menor</t>
  </si>
  <si>
    <t>1. Contrato
2. Informes
3. Formatos</t>
  </si>
  <si>
    <t>1. Formatos</t>
  </si>
  <si>
    <t>1. Formatos
2. Documentos</t>
  </si>
  <si>
    <t>1. Plan anual de adquisiciones
2. Acto Administrativo de Delegación
3. Estudio Previo
4. Manual
5. Actas</t>
  </si>
  <si>
    <t>1. Acta de inicio.  
2. Evidencias fotográficas de recorridos operativos por las sedes.</t>
  </si>
  <si>
    <t>1. Registros de minutas, 
2. Circuito cerrado de televisión
3. Registro de ingreso de vehículos ID</t>
  </si>
  <si>
    <t>1. Actas
2. Informes
3. Certificaciones</t>
  </si>
  <si>
    <t>1. Certificados de visitas técnicas
2. Cronograma de servicios</t>
  </si>
  <si>
    <t>1. Hoja de vida de los vehículos: Se realiza seguimiento al estado de cada vehículo a través de la Hoja de Vida dispuesta para cada uno de ellos, donde se hace seguimiento a su estado y se proyectan los mantenimientos preventivos, validando el kilometraje registrado del vehículo sujeto de mantenimiento y la cotización que soporta cada factura.
2. Facturación: Se verifica que cada precio de los repuestos estén conforme a los precios establecidos en los estudios previos del contrato.
3. Cotizaciones: Se solicitan tres (3) cotizaciones cuando el servicio que se realiza no se encuentra descrito en el anexo técnico.
4. Acta de salida del taller (Contratista): Se registra los servicios de mantenimientos realizados al vehículo, por parte del contratista (taller) y que es firmado por el conductor y/o quien apoya la supervisión del contrato.
5. Se recibe del contratista los respectivos certificados correspondientes a: cambios de aceite, filtros, baterías, manejo de aguas residuales y todos los repuestos que desde el área ambiental se requieran, con el propósito de verificar su cumplimiento
6. Acta de entrega y recibo a satisfacción del contratista: Mediante este documento se recibe el vehículo o montacarga en condiciones óptimas para la operación despúes del mantenimiento y se firma por el operario (conductor).</t>
  </si>
  <si>
    <r>
      <rPr>
        <b/>
        <sz val="10"/>
        <rFont val="Arial"/>
        <family val="2"/>
      </rPr>
      <t xml:space="preserve">1. Cláusula de confidencialidad a los colaboradores del tercero: </t>
    </r>
    <r>
      <rPr>
        <sz val="10"/>
        <rFont val="Arial"/>
        <family val="2"/>
      </rPr>
      <t xml:space="preserve">El supervisor del contrato hace una validación selectiva del control, solicitando los formatos o documentos mediante los cuales los terceros del contratista se comprometen con los acuerdos de confidencialidad. 
</t>
    </r>
    <r>
      <rPr>
        <b/>
        <sz val="10"/>
        <rFont val="Arial"/>
        <family val="2"/>
      </rPr>
      <t xml:space="preserve">2. Clasificación de la información a través del Sistema de Gestión Documental: </t>
    </r>
    <r>
      <rPr>
        <sz val="10"/>
        <rFont val="Arial"/>
        <family val="2"/>
      </rPr>
      <t xml:space="preserve"> En  numeral 1, Correspondencia Externa Recibida de la Ficha Técnica del contrato 2021-1040, se establece que "Los radicadores deberán proceder con el registro y radicación en el Sistema ORFEO, indexando los siguientes datos: Nombre, dirección, teléfono, barrio, localidad, correo electrónico, interesado, criterio, sub-criterio, nivel de confidencialidad, asunto o tema, asignar el tipo de requerimiento (Ente de control, derecho de petición o normal, entre otros) y direccionarlo a la dependencia correspondiente". de acuerdo con la Ley 1712 de 2014 en el Artículo 6.
</t>
    </r>
    <r>
      <rPr>
        <b/>
        <sz val="10"/>
        <rFont val="Arial"/>
        <family val="2"/>
      </rPr>
      <t>3.</t>
    </r>
    <r>
      <rPr>
        <sz val="10"/>
        <rFont val="Arial"/>
        <family val="2"/>
      </rPr>
      <t xml:space="preserve"> </t>
    </r>
    <r>
      <rPr>
        <b/>
        <sz val="10"/>
        <rFont val="Arial"/>
        <family val="2"/>
      </rPr>
      <t xml:space="preserve">Charlas y sensibilización del sistema al tercero del contratista y colaboradores: </t>
    </r>
    <r>
      <rPr>
        <sz val="10"/>
        <rFont val="Arial"/>
        <family val="2"/>
      </rPr>
      <t>El supervisor del contrato realiza charlas y sensibilizaciones sobre las Obligaciones del Contratista en materia de Anticorrupción y Transparencia, y su corresponsabilidad, frente al cumplimiento, respecto de la clasificación de información pública según su contenido (clasificada / reservada)</t>
    </r>
  </si>
  <si>
    <t>1. Minuta del Contrato de correspondencia. 
2. Formato o minuta del contrato o documento mediante el cual el tercero se compromete con los acuerdos de confidencialidad.
3. Reporte de documentos clasificación
4. Lista de Asistencia y presentación</t>
  </si>
  <si>
    <r>
      <rPr>
        <b/>
        <sz val="10"/>
        <rFont val="Arial"/>
        <family val="2"/>
      </rPr>
      <t>1.</t>
    </r>
    <r>
      <rPr>
        <sz val="10"/>
        <rFont val="Arial"/>
        <family val="2"/>
      </rPr>
      <t xml:space="preserve"> </t>
    </r>
    <r>
      <rPr>
        <b/>
        <sz val="10"/>
        <rFont val="Arial"/>
        <family val="2"/>
      </rPr>
      <t>Manual de Gestión Documental numeral 5.7 (Sistema Integrado de Gestión - Intranet):</t>
    </r>
    <r>
      <rPr>
        <sz val="10"/>
        <rFont val="Arial"/>
        <family val="2"/>
      </rPr>
      <t xml:space="preserve"> Documentar en el Sistema Integrado de Gestión la manera de formalizar y llevar a cabo la transferencia documental y su articulación con las demás fases del ciclo vital del documento; el manual se verifica y/o actualiza cuando existe un cambio normativo o procedimental.
</t>
    </r>
    <r>
      <rPr>
        <b/>
        <sz val="10"/>
        <rFont val="Arial"/>
        <family val="2"/>
      </rPr>
      <t>2</t>
    </r>
    <r>
      <rPr>
        <sz val="10"/>
        <rFont val="Arial"/>
        <family val="2"/>
      </rPr>
      <t xml:space="preserve">. </t>
    </r>
    <r>
      <rPr>
        <b/>
        <sz val="10"/>
        <rFont val="Arial"/>
        <family val="2"/>
      </rPr>
      <t>Procedimiento PA01-PR03 numeral 4, ítem 1 y 2 (Sistema Integrado de Gestión - Intranet):</t>
    </r>
    <r>
      <rPr>
        <sz val="10"/>
        <rFont val="Arial"/>
        <family val="2"/>
      </rPr>
      <t xml:space="preserve"> Documentar y especificar la manera de realizar la transferencia primaria a través de: objetivo, responsables y responsabilidades, lineamientos y/o políticas de operación y las actividades realizadas; el procedimiento se verifica y/o actualiza cuando existe un cambio normativo o procedimental.
</t>
    </r>
    <r>
      <rPr>
        <b/>
        <sz val="10"/>
        <rFont val="Arial"/>
        <family val="2"/>
      </rPr>
      <t>3.</t>
    </r>
    <r>
      <rPr>
        <sz val="10"/>
        <rFont val="Arial"/>
        <family val="2"/>
      </rPr>
      <t xml:space="preserve"> </t>
    </r>
    <r>
      <rPr>
        <b/>
        <sz val="10"/>
        <rFont val="Arial"/>
        <family val="2"/>
      </rPr>
      <t xml:space="preserve">Plan de Transferencias (Procedimiento PA01-PR03, numeral 4, ítem 1 y 2): </t>
    </r>
    <r>
      <rPr>
        <sz val="10"/>
        <rFont val="Arial"/>
        <family val="2"/>
      </rPr>
      <t xml:space="preserve">Presentar  un documento donde se establecen las fechas, actividades a realizar, las áreas participantes y el volumen a transferir  para que sea aprobado por el  Comité Institucional de Gestión y Desempeño - CIGD mediante acta. esta actividad se realiza de manera anual en el primer trimestre del año.
</t>
    </r>
    <r>
      <rPr>
        <b/>
        <sz val="10"/>
        <rFont val="Arial"/>
        <family val="2"/>
      </rPr>
      <t>4. Acta de transferencia documental PA01-PRO3-F01 (Procedimiento 03 - Intranet):</t>
    </r>
    <r>
      <rPr>
        <sz val="10"/>
        <rFont val="Arial"/>
        <family val="2"/>
      </rPr>
      <t xml:space="preserve"> Evidenciar las series y/o subseries, volumen transferido y responsables del proceso. </t>
    </r>
  </si>
  <si>
    <r>
      <rPr>
        <b/>
        <sz val="10"/>
        <rFont val="Arial"/>
        <family val="2"/>
      </rPr>
      <t>1. Formato Diligenciado Acta de Recibo a Satisfacción, del proceso de Gestión Jurídica - PA05-PR17-F01:</t>
    </r>
    <r>
      <rPr>
        <sz val="10"/>
        <rFont val="Arial"/>
        <family val="2"/>
      </rPr>
      <t xml:space="preserve"> Mediante este documento se realiza la certificación del recibo de los bienes por parte del supervisor y/o interventoría que éstos se encuentran de conformidad con los estudios previos y/o pliegos de condiciones.
</t>
    </r>
    <r>
      <rPr>
        <b/>
        <sz val="10"/>
        <rFont val="Arial"/>
        <family val="2"/>
      </rPr>
      <t xml:space="preserve">2. Registro contable en el módulo de SICAPITAL: </t>
    </r>
    <r>
      <rPr>
        <sz val="10"/>
        <rFont val="Arial"/>
        <family val="2"/>
      </rPr>
      <t xml:space="preserve">en el cual se aprueban los diferentes movimientos de ingresos registrados en el aplicativo de SICAPIT@L, dejando como evidencia el comprobante de ingreso.
</t>
    </r>
    <r>
      <rPr>
        <b/>
        <sz val="10"/>
        <rFont val="Arial"/>
        <family val="2"/>
      </rPr>
      <t>3. Se controla a través del registro en Aranda o correo electrónico:</t>
    </r>
    <r>
      <rPr>
        <sz val="10"/>
        <rFont val="Arial"/>
        <family val="2"/>
      </rPr>
      <t xml:space="preserve"> Módulo Gestión de Bienes/Registro caso/servicios Almacén/generación de documentos/comprobante de ingreso de bienes-acta recibo a satisfacción, copia de la factura y copia del contrato.</t>
    </r>
  </si>
  <si>
    <t xml:space="preserve">1. Formato diligenciado PA05-PR17-F01
2. Comprobante de ingreso
3. Reporte Aranda y/o correos electrónicos
</t>
  </si>
  <si>
    <t>1. Formato diligenciado PA05-PR17-F01
2. Comprobante de ingreso
3. Reporte Aranda y/o correos electrónicos</t>
  </si>
  <si>
    <r>
      <t xml:space="preserve">1. Seguimiento y supervisión del Interventor: </t>
    </r>
    <r>
      <rPr>
        <sz val="10"/>
        <rFont val="Arial"/>
        <family val="2"/>
      </rPr>
      <t xml:space="preserve">La Interventoría contratada para ejercer sus funciones legales, debe velar por el adecuado cumplimiento de las obligaciones y especificaciones técnicas de las obras a recibir, garantizando que cumplen con los requisitos mínimos del proyecto, esto a través de su ejercicio de vigilancia. </t>
    </r>
    <r>
      <rPr>
        <b/>
        <sz val="10"/>
        <rFont val="Arial"/>
        <family val="2"/>
      </rPr>
      <t xml:space="preserve">
2. Aprobación del informe mensual del contratista de obra por parte del Interventor: </t>
    </r>
    <r>
      <rPr>
        <sz val="10"/>
        <rFont val="Arial"/>
        <family val="2"/>
      </rPr>
      <t>El Interventor revisa y aprueba el informe mensual en el cual se plasman las actividades efectivamente realizadas y que son objeto de pago, por tal motivo, garantiza que las mismas cumplen con la calidad   requerida por la Entidad.</t>
    </r>
    <r>
      <rPr>
        <b/>
        <sz val="10"/>
        <rFont val="Arial"/>
        <family val="2"/>
      </rPr>
      <t xml:space="preserve">
3. Certificado de supervisión o interventoría: </t>
    </r>
    <r>
      <rPr>
        <sz val="10"/>
        <rFont val="Arial"/>
        <family val="2"/>
      </rPr>
      <t>A través de la suscripción del certificado de supervisión o interventoría, se da fe y se garantiza por parte del Interventor, que el contratista de obra cumplió con sus obligaciones y actividades.</t>
    </r>
    <r>
      <rPr>
        <b/>
        <sz val="10"/>
        <rFont val="Arial"/>
        <family val="2"/>
      </rPr>
      <t xml:space="preserve"> 
4. Compromiso antisoborno de la SDM: </t>
    </r>
    <r>
      <rPr>
        <sz val="10"/>
        <rFont val="Arial"/>
        <family val="2"/>
      </rPr>
      <t>El proveedor al suscribir el compromiso antisoborno manifiesta su intención de cumplir con la Política de Antisoborno de la SDM, aceptando que en caso de incumplimiento se proceda a la toma de acciones por parte del Oficial de Cumplimiento Antisoborno o al traslado de las denuncias correspondientes a las instancias competentes.</t>
    </r>
  </si>
  <si>
    <r>
      <rPr>
        <b/>
        <sz val="10"/>
        <rFont val="Arial"/>
        <family val="2"/>
      </rPr>
      <t xml:space="preserve">1. Chip: </t>
    </r>
    <r>
      <rPr>
        <sz val="10"/>
        <rFont val="Arial"/>
        <family val="2"/>
      </rPr>
      <t xml:space="preserve">Cada vehículo tiene asignado un chip y se reporta al operador del servicio cuanto pueden tanquear al día y cuantas veces, en este momento esta establecido que pueden tanquear una vez al día y 10 Galones. 
</t>
    </r>
    <r>
      <rPr>
        <b/>
        <sz val="10"/>
        <rFont val="Arial"/>
        <family val="2"/>
      </rPr>
      <t>2. Reportes</t>
    </r>
    <r>
      <rPr>
        <sz val="10"/>
        <rFont val="Arial"/>
        <family val="2"/>
      </rPr>
      <t xml:space="preserve">:  Cada mes el operador del servicio envía base de datos de consumo mensual por vehículo donde se evidencian los promedios de consumo y se verifica de acuerdo con lo estipulado en la orden de Compra a través del Acuerdo marco de Colombia Compra  Eficiente.
</t>
    </r>
  </si>
  <si>
    <r>
      <rPr>
        <b/>
        <sz val="10"/>
        <rFont val="Arial"/>
        <family val="2"/>
      </rPr>
      <t xml:space="preserve">1. Chip: </t>
    </r>
    <r>
      <rPr>
        <sz val="10"/>
        <rFont val="Arial"/>
        <family val="2"/>
      </rPr>
      <t xml:space="preserve">Cada vehículo tiene asignado un chip y se reporta al operador del servicio cuanto pueden tanquear al día y cuantas veces, en este momento esta establecido que pueden tanquear una vez al día y 10 Galones. 
</t>
    </r>
    <r>
      <rPr>
        <b/>
        <sz val="10"/>
        <rFont val="Arial"/>
        <family val="2"/>
      </rPr>
      <t xml:space="preserve">2. Reportes: </t>
    </r>
    <r>
      <rPr>
        <sz val="10"/>
        <rFont val="Arial"/>
        <family val="2"/>
      </rPr>
      <t xml:space="preserve">Cada mes el operador del servicio envía base de datos de consumo mensual por vehículo donde se verifican los consumos de acuerdo con lo estipulado en la orden de Compra a través del Acuerdo marco de Colombia Compra Eficiente. </t>
    </r>
  </si>
  <si>
    <t>1. Reporte excel del consumo de combustible de cada vehículo.
2. Apéndice 4 - Formato para informar los vehículos de la flota de una Entidad Compradora e indicar los parámetros por vehículo (Sistema de Control). 
3. Acuerdo Marco de Precios para Suministro de Combustible.</t>
  </si>
  <si>
    <r>
      <rPr>
        <b/>
        <sz val="10"/>
        <rFont val="Arial"/>
        <family val="2"/>
      </rPr>
      <t xml:space="preserve">1. Chip: </t>
    </r>
    <r>
      <rPr>
        <sz val="10"/>
        <rFont val="Arial"/>
        <family val="2"/>
      </rPr>
      <t xml:space="preserve">Cada vehículo tiene asignado un chip y se reporta al operador del servicio cuanto pueden tanquear al día y cuantas veces, en este momento esta establecido que pueden tanquear una vez al día y 10 Galones. 
</t>
    </r>
    <r>
      <rPr>
        <b/>
        <sz val="10"/>
        <rFont val="Arial"/>
        <family val="2"/>
      </rPr>
      <t xml:space="preserve">2. Reportes: </t>
    </r>
    <r>
      <rPr>
        <sz val="10"/>
        <rFont val="Arial"/>
        <family val="2"/>
      </rPr>
      <t xml:space="preserve">Cada mes el apoyo a la supervisión del servicio presenta base de datos de consumo mensual de cada vehículo donde se verifican los consumos de acuerdo con lo estipulado en la orden de Compra a través del Acuerdo marco de Colombia Compra Eficiente. </t>
    </r>
  </si>
  <si>
    <r>
      <rPr>
        <b/>
        <sz val="10"/>
        <rFont val="Arial"/>
        <family val="2"/>
      </rPr>
      <t xml:space="preserve">1. Acta de salida del taller (Contratista): </t>
    </r>
    <r>
      <rPr>
        <sz val="10"/>
        <rFont val="Arial"/>
        <family val="2"/>
      </rPr>
      <t xml:space="preserve">Se registra los servicios de mantenimientos realizados al vehículo, por parte del contratista (taller) y que es firmado por el conductor y/o quien apoya la supervisión del contrato.
</t>
    </r>
    <r>
      <rPr>
        <b/>
        <sz val="10"/>
        <rFont val="Arial"/>
        <family val="2"/>
      </rPr>
      <t xml:space="preserve">2.Preliquidación: </t>
    </r>
    <r>
      <rPr>
        <sz val="10"/>
        <rFont val="Arial"/>
        <family val="2"/>
      </rPr>
      <t>Actividad (mano de obra) del manteniemiento, repuestos con su respectivo valir y cantidad.</t>
    </r>
    <r>
      <rPr>
        <b/>
        <sz val="10"/>
        <rFont val="Arial"/>
        <family val="2"/>
      </rPr>
      <t xml:space="preserve"> </t>
    </r>
    <r>
      <rPr>
        <sz val="10"/>
        <rFont val="Arial"/>
        <family val="2"/>
      </rPr>
      <t xml:space="preserve">
3</t>
    </r>
    <r>
      <rPr>
        <b/>
        <sz val="10"/>
        <rFont val="Arial"/>
        <family val="2"/>
      </rPr>
      <t xml:space="preserve">. Facturación: </t>
    </r>
    <r>
      <rPr>
        <sz val="10"/>
        <rFont val="Arial"/>
        <family val="2"/>
      </rPr>
      <t xml:space="preserve">Se verifica que cada precio de los repuestos estén conforme a los precios establecidos en los estudios previos del contrato.
</t>
    </r>
  </si>
  <si>
    <t>1. Factura
2. Contrato
3. Acta de salida</t>
  </si>
  <si>
    <r>
      <rPr>
        <b/>
        <sz val="10"/>
        <rFont val="Arial"/>
        <family val="2"/>
      </rPr>
      <t>1. Hoja de vida de los vehículos:</t>
    </r>
    <r>
      <rPr>
        <sz val="10"/>
        <rFont val="Arial"/>
        <family val="2"/>
      </rPr>
      <t xml:space="preserve"> Se realiza seguimiento al estado de cada vehículo a través de la Hoja de Vida dispuesta para cada uno de ellos, donde se hace seguimiento a su estado y se proyectan los mantenimientos preventivos, validando el kilometraje registrado del vehículo sujeto de mantenimiento y la cotización que soporta cada factura.
</t>
    </r>
    <r>
      <rPr>
        <b/>
        <sz val="10"/>
        <rFont val="Arial"/>
        <family val="2"/>
      </rPr>
      <t>2. Facturación:</t>
    </r>
    <r>
      <rPr>
        <sz val="10"/>
        <rFont val="Arial"/>
        <family val="2"/>
      </rPr>
      <t xml:space="preserve"> Se verifica que cada precio de los repuestos estén conforme a los precios establecidos en los estudios previos del contrato.
</t>
    </r>
    <r>
      <rPr>
        <b/>
        <sz val="10"/>
        <rFont val="Arial"/>
        <family val="2"/>
      </rPr>
      <t xml:space="preserve">3. Cotizaciones: </t>
    </r>
    <r>
      <rPr>
        <sz val="10"/>
        <rFont val="Arial"/>
        <family val="2"/>
      </rPr>
      <t xml:space="preserve">Se solicitan tres (3) cotizaciones cuando el servicio que se realiza no se encuentra descrito en el anexo técnico.
</t>
    </r>
    <r>
      <rPr>
        <b/>
        <sz val="10"/>
        <rFont val="Arial"/>
        <family val="2"/>
      </rPr>
      <t xml:space="preserve">4. Acta de salida del taller (Contratista): </t>
    </r>
    <r>
      <rPr>
        <sz val="10"/>
        <rFont val="Arial"/>
        <family val="2"/>
      </rPr>
      <t>Se registra los servicios de mantenimientos realizados al vehículo, por parte del contratista (taller) y que es firmado por el conductor y/o quien apoya la supervisión del contrato.</t>
    </r>
  </si>
  <si>
    <t xml:space="preserve">1. Factura y prefactura
2. Contrato
3. Cuadro de Excel de seguimiento.
4. Acta de salida
</t>
  </si>
  <si>
    <r>
      <rPr>
        <b/>
        <sz val="10"/>
        <rFont val="Arial"/>
        <family val="2"/>
      </rPr>
      <t>1. Hoja de vida de los vehículos:</t>
    </r>
    <r>
      <rPr>
        <sz val="10"/>
        <rFont val="Arial"/>
        <family val="2"/>
      </rPr>
      <t xml:space="preserve"> Se realiza seguimiento al estado de cada vehículo a través de la Hoja de Vida dispuesta para cada uno de ellos, donde se hace seguimiento a su estado y se proyectan los mantenimientos preventivos, validando el kilometraje registrado del vehículo sujeto de mantenimiento y la cotización que soporta cada factura.
</t>
    </r>
    <r>
      <rPr>
        <b/>
        <sz val="10"/>
        <rFont val="Arial"/>
        <family val="2"/>
      </rPr>
      <t xml:space="preserve">2. Facturación: </t>
    </r>
    <r>
      <rPr>
        <sz val="10"/>
        <rFont val="Arial"/>
        <family val="2"/>
      </rPr>
      <t xml:space="preserve">Se verifica que cada precio de los repuestos estén conforme a los precios establecidos en los estudios previos del contrato.
</t>
    </r>
    <r>
      <rPr>
        <b/>
        <sz val="10"/>
        <rFont val="Arial"/>
        <family val="2"/>
      </rPr>
      <t>3. Cotizaciones:</t>
    </r>
    <r>
      <rPr>
        <sz val="10"/>
        <rFont val="Arial"/>
        <family val="2"/>
      </rPr>
      <t xml:space="preserve"> Se solicitan tres (3) cotizaciones cuando el servicio que se realiza no se encuentra descrito en el anexo técnico.
</t>
    </r>
    <r>
      <rPr>
        <b/>
        <sz val="10"/>
        <rFont val="Arial"/>
        <family val="2"/>
      </rPr>
      <t xml:space="preserve">4. Acta de salida del taller (Contratista): </t>
    </r>
    <r>
      <rPr>
        <sz val="10"/>
        <rFont val="Arial"/>
        <family val="2"/>
      </rPr>
      <t xml:space="preserve">Se registra los servicios de mantenimientos realizados al vehículo, por parte del contratista (taller) y que es firmado por el conductor y/o quien apoya la supervisión del contrato.
</t>
    </r>
    <r>
      <rPr>
        <b/>
        <sz val="10"/>
        <rFont val="Arial"/>
        <family val="2"/>
      </rPr>
      <t xml:space="preserve">5. Se recibe del contratista los respectivos certificados correspondientes a: </t>
    </r>
    <r>
      <rPr>
        <sz val="10"/>
        <rFont val="Arial"/>
        <family val="2"/>
      </rPr>
      <t xml:space="preserve">cambios de aceite, filtros, baterías, manejo de aguas residuales y todos los repuestos que desde el área ambiental se requieran, con el propósito de verificar su cumplimiento
</t>
    </r>
    <r>
      <rPr>
        <b/>
        <sz val="10"/>
        <rFont val="Arial"/>
        <family val="2"/>
      </rPr>
      <t xml:space="preserve">6. Acta de entrega y recibo a satisfacción del contratista: </t>
    </r>
    <r>
      <rPr>
        <sz val="10"/>
        <rFont val="Arial"/>
        <family val="2"/>
      </rPr>
      <t>Mediante este documento se recibe el vehículo o montacarga en condiciones óptimas para la operación despúes del mantenimiento y se firma por el operario (conductor).</t>
    </r>
  </si>
  <si>
    <t>1. Citización y Factura
2. Cuadro de Excel de seguimiento.
3. Contrato}
4. Certificados de disposición final.
5. Acta de entrega y recibo a satisfacción del contratista.</t>
  </si>
  <si>
    <r>
      <rPr>
        <b/>
        <sz val="10"/>
        <rFont val="Arial"/>
        <family val="2"/>
      </rPr>
      <t>1. Visitas o recorridos</t>
    </r>
    <r>
      <rPr>
        <sz val="10"/>
        <rFont val="Arial"/>
        <family val="2"/>
      </rPr>
      <t xml:space="preserve">: Para dar inicio al contrato se verifican las especificaciones técnicas solicitadas y se realizan visitas periódicas a cada una de las sedes para determinar que se cumpla con lo solicitado. 
</t>
    </r>
    <r>
      <rPr>
        <b/>
        <sz val="10"/>
        <rFont val="Arial"/>
        <family val="2"/>
      </rPr>
      <t>2. Personal</t>
    </r>
    <r>
      <rPr>
        <sz val="10"/>
        <rFont val="Arial"/>
        <family val="2"/>
      </rPr>
      <t>: Existe un coordinador de la empresa de seguridad a quien se le solicita información cuando se evidencia alguna novedad en la prestación del servicio y en las sedes principales se cuenta con supervisores de puesto con el fin de minimizar riesgos.</t>
    </r>
  </si>
  <si>
    <r>
      <t xml:space="preserve">En la entidad se encuentran establecidos controles que permiten el seguimiento al ingreso y salida de bienes propiedad de la SDM y de bienes en custodia de la misma, de la siguiente manera:
</t>
    </r>
    <r>
      <rPr>
        <b/>
        <sz val="10"/>
        <rFont val="Arial"/>
        <family val="2"/>
      </rPr>
      <t>1. Correo electrónico de autorización:</t>
    </r>
    <r>
      <rPr>
        <sz val="10"/>
        <rFont val="Arial"/>
        <family val="2"/>
      </rPr>
      <t xml:space="preserve"> Se encuentra establecido que para el ingreso o salida de bienes(s) a las diferentes sedes de la entidad se debe solicitar la autorización al Profesional de la Subdirección Administrativa, mediante un correo electrónico en el cual se debe relacionar el bien(es) que ingresa(n) o sale(n) y el destino de(los) mismo(s), e informar la cantidad y característica(s) del bien(es) a ingresar y/o trasladar. 
</t>
    </r>
    <r>
      <rPr>
        <b/>
        <sz val="10"/>
        <rFont val="Arial"/>
        <family val="2"/>
      </rPr>
      <t>2. Registro en Minuta:</t>
    </r>
    <r>
      <rPr>
        <sz val="10"/>
        <rFont val="Arial"/>
        <family val="2"/>
      </rPr>
      <t xml:space="preserve"> Se debe registrar en las minutas en las diferentes sedes, los bienes que ingresan y salen de las instalaciones de la SDM.
</t>
    </r>
    <r>
      <rPr>
        <b/>
        <sz val="10"/>
        <rFont val="Arial"/>
        <family val="2"/>
      </rPr>
      <t>3. CCTV:</t>
    </r>
    <r>
      <rPr>
        <sz val="10"/>
        <rFont val="Arial"/>
        <family val="2"/>
      </rPr>
      <t xml:space="preserve"> Se cuenta con circuito cerrado de televisión el cual permite grabar videos 7/24 los cuales pueden ser consultados en el momento que sean requeridos. 
</t>
    </r>
    <r>
      <rPr>
        <b/>
        <sz val="10"/>
        <rFont val="Arial"/>
        <family val="2"/>
      </rPr>
      <t>4. CONTROL ID:</t>
    </r>
    <r>
      <rPr>
        <sz val="10"/>
        <rFont val="Arial"/>
        <family val="2"/>
      </rPr>
      <t xml:space="preserve"> Se cuenta con el sistema de registro y control denominado CONTROL ID en el que se consignan los ingresos y salidas de los vehículos en los patios a cargo de la SDM.</t>
    </r>
  </si>
  <si>
    <r>
      <rPr>
        <b/>
        <sz val="10"/>
        <rFont val="Arial"/>
        <family val="2"/>
      </rPr>
      <t xml:space="preserve">1. Actas de seguimiento: </t>
    </r>
    <r>
      <rPr>
        <sz val="10"/>
        <rFont val="Arial"/>
        <family val="2"/>
      </rPr>
      <t xml:space="preserve">Reunión de seguimiento con el corredor de seguros, para verificar las actividades realizadas por el corredor, la siniestralidad vigente y las liquidaciones autorizadas por la aseguradora que se encuentran disponibles para reponer, reemplazar y/o comprar los bienes afectados.
</t>
    </r>
    <r>
      <rPr>
        <b/>
        <sz val="10"/>
        <rFont val="Arial"/>
        <family val="2"/>
      </rPr>
      <t xml:space="preserve">2. Informe de actividades: </t>
    </r>
    <r>
      <rPr>
        <sz val="10"/>
        <rFont val="Arial"/>
        <family val="2"/>
      </rPr>
      <t xml:space="preserve">El cual debe presentar el corredor de seguros; en el cual se detalla la siniestralidad reportada y el estado de la reclamación, el cumplimiento de las obligaciones contractuales, cartera pendiente, saldos a favor y las actividades por Administración de riesgos y prevención de pérdidas realizadas.
</t>
    </r>
    <r>
      <rPr>
        <b/>
        <sz val="10"/>
        <rFont val="Arial"/>
        <family val="2"/>
      </rPr>
      <t xml:space="preserve">3. Informe de vigencias futuras: </t>
    </r>
    <r>
      <rPr>
        <sz val="10"/>
        <rFont val="Arial"/>
        <family val="2"/>
      </rPr>
      <t xml:space="preserve">La entidad publica en la página Web de la SDM los informes de los contratos suscritos por vigencias futuras, con el fin de dar cumplimiento al principio de transparencia y publicidad.
</t>
    </r>
    <r>
      <rPr>
        <b/>
        <sz val="10"/>
        <rFont val="Arial"/>
        <family val="2"/>
      </rPr>
      <t xml:space="preserve">4. Certificación de cumplimiento de la aseguradora: </t>
    </r>
    <r>
      <rPr>
        <sz val="10"/>
        <rFont val="Arial"/>
        <family val="2"/>
      </rPr>
      <t>Es una certificación que expide la aseguradora, en donde se establece el cumplimiento de las obligaciones contenidas en el contrato celebrado.</t>
    </r>
    <r>
      <rPr>
        <b/>
        <sz val="10"/>
        <rFont val="Arial"/>
        <family val="2"/>
      </rPr>
      <t xml:space="preserve">
5. Certificación de cumplimiento del corredor: </t>
    </r>
    <r>
      <rPr>
        <sz val="10"/>
        <rFont val="Arial"/>
        <family val="2"/>
      </rPr>
      <t xml:space="preserve">Es una certificación del corredor de seguros frente al cumplimiento de las obligaciones del(os) contrato(s) celebrados entre la SDM y la(s) aseguradora(s).
</t>
    </r>
    <r>
      <rPr>
        <b/>
        <sz val="10"/>
        <rFont val="Arial"/>
        <family val="2"/>
      </rPr>
      <t>6. Se cuenta con el instructivo PA01-PR12-IN03 INSTRUCTIVO FRENTE A HURTOS PÉRIDAS Y DAÑOS DE ELEMENTOS DE LA ENTIDAD VERSIÓN 2.0 DE 21-02-2020</t>
    </r>
    <r>
      <rPr>
        <sz val="10"/>
        <rFont val="Arial"/>
        <family val="2"/>
      </rPr>
      <t xml:space="preserve"> y el Manual de Siniestros y Seguros remitido por el Corredor de Seguros</t>
    </r>
  </si>
  <si>
    <r>
      <rPr>
        <b/>
        <sz val="10"/>
        <rFont val="Arial"/>
        <family val="2"/>
      </rPr>
      <t xml:space="preserve">1. Ítem recibido: </t>
    </r>
    <r>
      <rPr>
        <sz val="10"/>
        <rFont val="Arial"/>
        <family val="2"/>
      </rPr>
      <t xml:space="preserve">Control de requisitos de ítems de MARCAS de Colombia Compra a través de la comparación del ítem recibido.
</t>
    </r>
    <r>
      <rPr>
        <b/>
        <sz val="10"/>
        <rFont val="Arial"/>
        <family val="2"/>
      </rPr>
      <t>2. Certificado o informe de recibo:</t>
    </r>
    <r>
      <rPr>
        <sz val="10"/>
        <rFont val="Arial"/>
        <family val="2"/>
      </rPr>
      <t xml:space="preserve"> Informe de cierre de los servicios suministrados por el proveedor a través de certificados de fumigación y los informes poda.</t>
    </r>
  </si>
  <si>
    <t>1. Informe PODAS, operativos y visitas.
2. Archivo de MARCAS.
3. Certificado de fumigación
3. Cronograma  mensual 
4. Certificados de visitas técnicas (interno).</t>
  </si>
  <si>
    <r>
      <rPr>
        <b/>
        <sz val="10"/>
        <rFont val="Arial"/>
        <family val="2"/>
      </rPr>
      <t xml:space="preserve">1. Informe del proveedor: </t>
    </r>
    <r>
      <rPr>
        <sz val="10"/>
        <rFont val="Arial"/>
        <family val="2"/>
      </rPr>
      <t xml:space="preserve">El control se realiza con la verificación de los informes operativos recibidos del proveedor respecto de los pedidos
</t>
    </r>
    <r>
      <rPr>
        <b/>
        <sz val="10"/>
        <rFont val="Arial"/>
        <family val="2"/>
      </rPr>
      <t xml:space="preserve">2. Visitas: </t>
    </r>
    <r>
      <rPr>
        <sz val="10"/>
        <rFont val="Arial"/>
        <family val="2"/>
      </rPr>
      <t xml:space="preserve">El control se realiza con la verificación INSITU de las visitas realizadas por los coordinadores INHOUSE, de acuerdo con la planificación de las actividades de los servicios.
</t>
    </r>
  </si>
  <si>
    <t>1. Correo de aprobación por parte de la supervisión enviando el formato de pedido aprobrado (archivo de pedido aprobado)
2. Informe de visita de los coordinadores.</t>
  </si>
  <si>
    <t>1. Remisión de insumos
2. Informe operativo mensual del proveedor
3. Informe de visita de los coordinadores</t>
  </si>
  <si>
    <r>
      <rPr>
        <b/>
        <sz val="10"/>
        <rFont val="Arial"/>
        <family val="2"/>
      </rPr>
      <t xml:space="preserve">1. Rotación de personal: </t>
    </r>
    <r>
      <rPr>
        <sz val="10"/>
        <rFont val="Arial"/>
        <family val="2"/>
      </rPr>
      <t>El control se realiza a través de la solicitud de la programación de la rotación del personal de aseo y cafetería al proveedor por sede.</t>
    </r>
  </si>
  <si>
    <t>15 de octubre de 2023</t>
  </si>
  <si>
    <t>PA04-M01 MANUAL DE POLÍTICAS ESPECÍFICAS DE SEGURIDAD DE LA INFORMACIÓN. (Administración de cuentas de Usuarios)</t>
  </si>
  <si>
    <t xml:space="preserve">PA04-M02 MANUAL DE ARQUITECTURA DE DESARROLLO SEGURO PARA LA SDM 
(Adquisición y/o Construcción de Software)
</t>
  </si>
  <si>
    <t>14 de noviembre de 2023</t>
  </si>
  <si>
    <t xml:space="preserve">El investigado (servidor o ex servidor de la SDM) contra el que se esta adelantado una investigación disciplinaria ofrece y/o entrega al Subsecretario y profesional de la SGJ una dádiva o comisión para ser favorecido en un fallo de primera instancia.  </t>
  </si>
  <si>
    <t xml:space="preserve">Un profesional de la Subsecretaria de Gestión Juridica solicita y/o recibe una dádiva o una comisión para favorecer a un servidor o ex servidor de la SDM en un fallo de primera instancia.  </t>
  </si>
  <si>
    <t xml:space="preserve">  
El/la profesional especializado(a) de la Subsecretaría de Gestión Juridica deberá proyectar el acto administrativo correspondiente (autos de sustanciación, de trámite, interlocutorios y fallo) y remitir al Subsecretario(a) de Gestión Juridica para revisión y aprobación. 
Una vez efectuada esta remisión, el operador disciplinario validará que la decisión de cabal cumplimiento a los principios y derechos constitucionales consagrados en la Carta Política y en la norma disciplinaria vigente, analizando integralmente tanto lo favorable como lo desfavorable al disciplinado, una vez aprobada, la decisión se comunica a los sujetos procesales.
En caso de interposición de recurso de apelación por parte del quejoso (el investigado y/o su abogado defensor) el/la Subsecretario(a) de Gestión Juridica deberá remitir el expediente al despacho del/la Secretario(a) Distrital de Movilidad, a fin de que se resuelva en segunda instancia el proceso disciplinario.  
Ni el/la profesional ni el/la Subsecretario(a) de Gestión Juridica podran tener contacto con los disciplinados fuera de las audiencias y en las etapas procesales establecidas en el Codigo General Disciplinario y sus demas normas.    </t>
  </si>
  <si>
    <t xml:space="preserve">El/la Subsecretario(a) de Gestión Juridica solicita y/o recibe una dádiva o una comisión para favorecer a un servidor o ex servidor de la SDM en un fallo de primera instancia.  </t>
  </si>
  <si>
    <t xml:space="preserve">Subsecretario(a)  de Gestión Juridica </t>
  </si>
  <si>
    <t xml:space="preserve">*Memorando con la remisión del expendiente y recurso. 
*Oficio reporte al Ministerio Publico. 
*Memorando con el reporte de las sanciones impuestas a la OCDI. 
*Pantallazo agenda electronica. </t>
  </si>
  <si>
    <t>*Correos eléctronicos, memorandos o citaciones a mesas de trabajo.
*Listados de asistencia o memorandos de socialización.</t>
  </si>
  <si>
    <t xml:space="preserve">*Publicación de la evaluación en SECOP para conocimiento de todos los interesados. 
</t>
  </si>
  <si>
    <t xml:space="preserve">*Publicación del informe y las respuestas a las observaciones en SECOP. 
</t>
  </si>
  <si>
    <t>Un profesional de la Dirección de Contratación solicita y/o recibe una dádiva o una comisión para no revisar los documentos precontractuales en beneficio de un tercero.</t>
  </si>
  <si>
    <t xml:space="preserve">Correos eléctronicos, memorandos o citaciones a mesas de trabajo.
*Publicación del proceso en SECOP teniendo en cuenta los respectivos flujos de aprobación. 
</t>
  </si>
  <si>
    <t>Un profesional especializado y/o universitario designado por la Dirección de Contratación (Encargado del trámite de liquidación) solicita y/o acepta una dádiva o una comisión para  no efectuar o efectuar de manera parcial la revisión detallada del cumplimiento documental y jurídico de las solicitudes de liquidación, con el fin de favorecer a un tercero en perjuicio de la SDM.</t>
  </si>
  <si>
    <t>Ordenador(a) del gasto 
Profesionales de la Dirección de Contratación
Supervisor(a)</t>
  </si>
  <si>
    <t>*Formatos de compromiso antisoborno y SARLAFT  y consentimiento informado diligenciados.
*Carta de presentación de la propuesta.
*Informes de supervisión.</t>
  </si>
  <si>
    <t xml:space="preserve">*Informes de interventoría
*Carta de presentación de la propuesta.
</t>
  </si>
  <si>
    <t xml:space="preserve">Demandante y/o demandado </t>
  </si>
  <si>
    <t xml:space="preserve">Deterioro de la reputación institucional que afecta su gobernanza y la posible comisión  de una conducta tipificada en el Codigo Penal y Codigo General Disciplinario. </t>
  </si>
  <si>
    <t xml:space="preserve">*Correo electronico con la remisión del proyecto de la actuación al Subsecretario(a) de Gestión Juridica. 
*Auto derivado de la fase procesal correspondiente al juzgamiento. 
*Oficio remision con recurso y expediente. 
*Pantallazo agenda electronica. </t>
  </si>
  <si>
    <t xml:space="preserve">En caso de interposición de recurso de apelación por parte del quejoso (el investigado y/o su abogado defensor) el/la Subsecretario(a) de Gestión Juridica deberá remitir el expediente al despacho del/la Secretario(a) Distrital de Movilidad, a fin de que se resuelva en segunda instancia el proceso disciplinario. 
El/la Subsecretarío(a) de Gestión Juridica deberá reportar de manera oportuna al Ministerio Publico el estado de los procesos disciplinarios y quienes en cualquier etapa pueden ejercer el poder preferente y asumir el conocimiento del proceso. 
El/la Subsecretarío(a) de Gestión Juridica deberá efectuar de manera oportuna el reporte de las sanciones impuestas a los/las servidores(as) y ex servidores(as) públicos(as) de la Secretaría Distrital de Movilidad a la Oficina de Control Disciplinario Interno.
Ni el/la profesional ni el/la Subsecretario(a) de Gestión Juridica podran tener contacto con los disciplinados fuera de las audiencias y en las etapas procesales establecidas en el Codigo General Disciplinario y sus demas normas.       </t>
  </si>
  <si>
    <t>Verificar que la necesidad se encuentre previamente inscrita en el Plan Anual de Adquisiciones, realizando un control de legalidad a la modalidad de selección, los estudios previos, de mercado y análisis del sector relativo al objeto, en los formatos establecidos para tal fin, aplicando los lineamientos del PA05-M02 Manual de Contratación , los procedimientos PA05-PR 19 Procesos de Selección para la Contratación y PA05-PR21 Procedimiento para el trámite de contratos de prestación de servicios (según sea el caso) y los requisitos de la norma según la modalidad de selección conservando, la imparcialidad en los procesos contractuales. En caso de encontrar alguna inconsistencia se remiten las observaciones para que sean subsanadas por parte del área solicitante, de lo contrario se procederá con la elaboración del anexo complementario para su publicación (cuando aplique). 
Realizar socializaciones para reiterar los lineamientos establecidos en el PA05-M02 Manual de Contratación, PA05-M03 Manual de supervisión e interventoría y/o demás temas de interés en contratación pública.</t>
  </si>
  <si>
    <t>Verificar a través de los diferentes profesionales de la Dirección de Contratación el cumplimiento de los lineamientos establecidos en el PA05-M02 Manual de Contratación, los requisitos de la norma según la modalidad de selección y las resoluciones correspondientes conservando la imparcialidad en los procesos contractuales. En caso de encontrar que los documentos precontractuales cumplen con los requisitos jurídicos se procede con la publicación del proceso en la plataforma SECOP, en caso contrario se remiten la observaciones para que sean subsanadas por el área solicitante.
Verificar permanentemente por parte del Director(a) de Contratación en SECOP la información registrada por el profesional asignado y aprueba el proceso para firma del ordenador del gasto, en caso de encontrar inconsistencias devuelve el proceso al profesional de la Dirección de Contratación asignado.
Realizar socializaciones para reiterar los lineamientos establecidos en el PA05-M02 Manual de Contratación, PA05-M03 Manual de supervisión e interventoría y/o demás temas de interés en contratación pública.</t>
  </si>
  <si>
    <t>Profesionales de la Dirección de Contratación
Director(a) de Contratación</t>
  </si>
  <si>
    <t xml:space="preserve">*Correos eléctronicos, memorandos o citaciones a mesas de trabajo.
*Publicación del proceso en SECOP teniendo en cuenta los 
*Listados de asistencia, correos eléctronicos o memorandos de socialización.
</t>
  </si>
  <si>
    <t>*Correos eléctronicos, memorandos  o citaciones a mesas de trabajo.
*Publicación del proceso en SECOP teniendo en cuenta los respectivos flujos de aprobación. 
*Listados de asistencia o memorandos de socialización.</t>
  </si>
  <si>
    <t>Realizar estudio, evaluación y calificación de manera detallada por parte del comité evaluador designado por el ordenador del gasto con el apoyo del profesional designado por la Dirección de Contratación a las propuestas presentadas de acuerdo con los estudios previos, pliego de condiciones definitivo, anexos técnicos y sus adendas, de tal forma que el evaluador garantice no sólo el deber de selección objetiva sino de la verificación de las propuestas a evaluar, corroborando que éstas cumplan con todos y cada uno de los requisitos exigidos en el Anexo complementario del pliego de condiciones, sus adendas, el procedimiento PA05-PR19 Procesos de selección para la contratación, el PA05-M02 Manual de Contratación y los requisitos de la norma según la modalidad de selección. En caso de encontrar que la evaluación cumple con los requisitos jurídicos se procede con la publicación de la misma en la plataforma SECOP.</t>
  </si>
  <si>
    <t xml:space="preserve">Profesionales de la Dirección de Contratación 
</t>
  </si>
  <si>
    <t>Campañas SGAS</t>
  </si>
  <si>
    <t>Campañas de SGAS</t>
  </si>
  <si>
    <t>Realizar estudio, evaluación y calificación de manera detallada por parte del comité evaluador designado por el ordenador del gasto con el apoyo del profesional designado por la Dirección de Contratación a las propuestas presentadas y las observaciones presentadas en el término de traslado de acuerdo con los estudios previos, pliego de condiciones definitivo, anexos técnicos y sus adendas, de tal forma que el evaluador garantice no sólo el deber de selección objetiva sino de la verificación de las propuestas a evaluar, corroborando que éstas cumplan con todos y cada uno de los requisitos exigidos en el Anexo complementario del pliego de condiciones, sus adendas, el procedimiento PA05-PR19 Procesos de selección para la contratación, el PA05-M02 Manual de Contratación y los requisitos de la norma según la modalidad de selección.</t>
  </si>
  <si>
    <t xml:space="preserve">Profesionalesde la Dirección de Contratación 
</t>
  </si>
  <si>
    <t>Verificar el cumplimiento de los lineamientos establecidos en el PA05-M02 Manual de Contratación, PA05-PR19 Procesos de Selección para la Contratación, PA05-PR21 Procedimiento para el trámite de contratos de prestación de servicios y los requisitos de la norma según la modalidad de selección .En caso de encontrar que los documentos precontractuales cumplen con los requisitos jurídicos se procede con la publicación del proceso en la plataforma SECOP, en caso contrario se remiten la observaciones para que sean subsanadas por el área solicitante.
Verificar permanentemente por parte del Director(a) de Contratación en SECOP la información registrada por el profesional asignado y aprueba el proceso para firma del ordenador del gasto, en caso de encontrar inconsistencias devuelve el proceso al profesional de la Dirección de Contratación asignado.</t>
  </si>
  <si>
    <t>Verificar el cumplimiento de los lineamientos establecidos en el PA05-M02 Manual de Contratación, PA05-PR19 Procesos de Selección para la Contratación y los requisitos de la norma según la modalidad de selección y las resoluciones correspondientes conservando la imparcialidad en los procesos contractuales.
Verificar permanentemente por parte del Director(a) de Contratación en SECOP la información registrada por el profesional asignado y aprueba el proceso para firma del ordenador del gasto, en caso de encontrar inconsistencias devuelve el proceso al profesional de la Dirección de Contratación asignado.</t>
  </si>
  <si>
    <t xml:space="preserve">
Publicación del proceso en SECOP teniendo en cuenta los respectivos flujos de aprobación. </t>
  </si>
  <si>
    <t>Verificar los motivos, razones, hechos o circunstancias que se indiquen en los diferentes documentos y pruebas que se pretendan hacer valer para probar si hay o no un incumplimiento contractual. En caso de que se compruebe que no hubo mérito para adelantar el proceso sancionatorio contractual, deberá ser sustentada la razón, motivo, circunstancia que llevan a probar esa determinación, lo anterior con la alerta que se da por parte de los profesionales de la Dirección de Contratación sustentando los motivos a través de un correo electrónico o memorando dirigido a los profesionales designados por la ordenación del gasto o al ordenador del gasto. Ahora bien, si existió el mérito para adelantar el procedimiento administrativo sancionatorio contractual, se establecerán las sugerencias para proceder a iniciar el proceso con el auto de citación inicial, instrucciones y sugerencias que se establecen ante la ordenación del gasto o sus profesionales designados mediante correo electrónico o memorando según sea el caso. Lo anterior verificando el cumplimiento de los lineamientos establecidos en el PA05-M02 Manual de Contratación y en el  PA05-PR16 Procedimiento sancionatorio por incumplimiento contractual. 
Realizar el acompañamiento a la ordenación del gasto y sus profesionales designados a la sesión de audiencia respectiva donde se citó al contratista y/o apoderado y a la compañía aseguradora (garante), garantizando la aplicación al debido proceso, contradicción y defensa que se enuncia en la Ley 1150 de 2007 artículo 17 y en la Ley 1474 de 2011 artículo 86.</t>
  </si>
  <si>
    <t>El(la) Secretario(a) de la SDM , su delegado(a) (ordenador(a) del gasto) o el supervisor del contrato solicita o recibe una dádiva a un contratista  para que  no se inicie, se dilate o se cierre el proceso sancionatorio a favor del contratista.</t>
  </si>
  <si>
    <t xml:space="preserve">Secretario(a)  de la SDM  / Ordenador(a) del Gasto /
Supervisor(a) del contrato
</t>
  </si>
  <si>
    <t xml:space="preserve">Garantizar por parte del ordenador del gasto de la Entidad Estatal, la designación idónea del responsable de la vigilancia de la ejecución y control del contrato.
Publicar el informe de actividades y de supervisión debidamente aprobado por el supervisor en la plataforma SECOP I o SECOP II, junto con las evidencias y soportes que demuestren lo afirmado y actuado, lo que permita evidenciar convicción, certeza y acertividad de lo que se predente demostrar, segun el sustento factico y juridico analizado. </t>
  </si>
  <si>
    <r>
      <rPr>
        <sz val="10"/>
        <rFont val="Arial"/>
        <family val="2"/>
      </rPr>
      <t>Ordenador(a) del Gasto /
Supervisor(a) del contrato</t>
    </r>
    <r>
      <rPr>
        <strike/>
        <sz val="10"/>
        <rFont val="Arial"/>
        <family val="2"/>
      </rPr>
      <t xml:space="preserve">
</t>
    </r>
  </si>
  <si>
    <r>
      <rPr>
        <sz val="10"/>
        <rFont val="Arial"/>
        <family val="2"/>
      </rPr>
      <t xml:space="preserve">*Designación de supervisión. </t>
    </r>
    <r>
      <rPr>
        <strike/>
        <sz val="10"/>
        <rFont val="Arial"/>
        <family val="2"/>
      </rPr>
      <t xml:space="preserve">
</t>
    </r>
    <r>
      <rPr>
        <sz val="10"/>
        <rFont val="Arial"/>
        <family val="2"/>
      </rPr>
      <t>*Informe de supervisión e interventoria junto con sus evidencias.</t>
    </r>
  </si>
  <si>
    <t>Revisar detalladamente el cumplimiento documental en la plataforma Secop y realizar el análisis jurídico de las solicitudes de liquidación acorde con lo establecido en el procedimiento para las liquidaciones contractuales PA05-PR17. Producto de esta revisión se proyectan memorandos y/o correos de aprobación o devolución de las solicitudes de liquidación según corresponda.</t>
  </si>
  <si>
    <t xml:space="preserve">*Correos y/o memorandos con la aprobación o devolución de las solicitudes de liquidación. </t>
  </si>
  <si>
    <t>PA05-M02 MANUAL DE CONTRATACION  
PA05-PR17 PROCEDIMIENTO PARA LAS LIQUIDACIONES CONTRACTUALES</t>
  </si>
  <si>
    <t xml:space="preserve">Suscribir los formatos de compromiso antisoborno y SARLAFT y consentimiento informado adoptados por la SDM por parte de las personas que se vincularán a la entidad por contrato de prestación de servicios y/o apoyo a la gestión,como requisito previo a la contratación (documentos precontractuales). Para el caso de los procesos de selección, en los anexos complementarios la entidad se  establece como requisito habilitante la suscripción de la carta de presentación de la propuesta, en la cual los proponentes manifiestan su apoyo irrestricto a los esfuerzos del Estado colombiano contra la corrupción (compromiso anticorrupción, anticolusión, probidad e ideario ético).
Publicar el informe de actividades y de supervisión debidamente aprobado por el supervisor en la plataforma SECOP I o SECOP II, según se el caso. </t>
  </si>
  <si>
    <t>Remitir por parte del supervisor del contrato a la Dirección de Contratación y con la periodicidad que se exija según cada tipo de contrato (para aquellos que se adelanten a través de la plataforma SECOP I), el informe de actividades y de supervisión debidamente aprobado por el supervisor, previo a la radicación de las cuentas de cobro en la Subdirección Financiera para iniciar el procedimiento de pago. Para aquellos contratos que se adelanten a través de la plataforma SECOP II, dicha información debe ser diligenciada en el portal de conformidad con las guías y manuales que para el efecto expida Colombia Compra Eficiente, sin requerir su radicación en la Dirección de Contratación previo a la entrega a la Subdirección Financiera de las cuentas de cobro. 
Garantizar por parte del ordenador del gasto de la Entidad Estatal, la designación idónea del responsable de la vigilancia de la ejecución y control del contrato.</t>
  </si>
  <si>
    <t xml:space="preserve">*Informes de actividades y de  supervisión.
*Designación de supervisión. </t>
  </si>
  <si>
    <t>Remitir por parte del interventor los informes de ejecución del contrato al supervisor de la interventoría para su verificación, aprobación y trámite, el cual deberá remitir a la Dirección de Contratación y con la periodicidad que se exija según cada tipo de contrato (para aquellos que se adelanten a traves de la plataforma SECOP I),previo a la radicación de las cuentas de cobro en la Subdirección Financiera para iniciar el procedimiento de pago. Para aquellos contratos que se adelanten a través de la plataforma SECOP II, dicha información debe ser diligenciada en el portal de conformidad con las guías y manuales que para el efecto expida Colombia Compra Eficiente, sin requerir su radicación en la Dirección de Contratación previo a la entrega a la Subdirección Financiera de las cuentas de cobro. 
Suscribir la carta de presentación de la propuesta por parte del interventor.</t>
  </si>
  <si>
    <t xml:space="preserve">Un profesional de la Dirección de Representación Judicial solicita, recibe y/o acepta de un demandante y/o demandado una dádiva o comisión para ser favorecido en un fallo judicial. </t>
  </si>
  <si>
    <t xml:space="preserve">El Director(a) de la Dirección de Representación Judicial, efectua el seguimiento y control de las actuaciones adelantadas en los procesos judiciales por parte de los profesionales de la dirección, con el objetivo de revisar que las comunicaciones remitidas a los despachos judiciales que se hayan generado por los canales oficiales de la entidad y la relación de la gestión adelantada se encuentre cargada en el SIPROJ WEB.  
El Director(a) de la Dirección de Representación Judicial efectua de forma mensual auditorias a los profesionales de la dirección, con el objetivo de revisar el cumplimiento de los terminos y el sentido de los fallos judiciales. 
</t>
  </si>
  <si>
    <t>20 de noviembre de 2023</t>
  </si>
  <si>
    <t>El Interesado ofrece dadivas o beneficios para que se omita la imposición del comparendo o haga mal uso de la Body Cam y no se pueda sancionar</t>
  </si>
  <si>
    <t>El Agente de Tránsito Civil recibe dádivas o beneficios para que se omita la imposición del comparendo o haga mal uso de la Body Cam y no se pueda sancionar</t>
  </si>
  <si>
    <t>1. Seguimiento de la ubicación del agente mediante la Body Cam generando un informe del mismo, a partir de un muestreo 
2. Gestionar capacitaciones a los agentes civiles de tránsito en el manejo de los dispositivos de apoyo en vía y propiamente en la actividad de imposición de comparendos.</t>
  </si>
  <si>
    <t>Control 1. Informe de Seguimiento mediante Body Cam, con soporte de video a partir de un muestreo
Control 2. Listado de Asistencia</t>
  </si>
  <si>
    <t>4 de agosto de 2023</t>
  </si>
  <si>
    <t>X</t>
  </si>
  <si>
    <t>Entre el 1 de febrero y el 31 de julio de 2023 han ingresado 10 directivos y asesores, los cuales para su vinculacion han presentado la evaluacion de competencias e integridad del DASCD y han aprobado las mismas, estos resultados se encuentran en las hojas de vida de cada uno de ellos.</t>
  </si>
  <si>
    <r>
      <t xml:space="preserve">Informes de resultados de la evaluacion de competencias e integridad del DASCD
</t>
    </r>
    <r>
      <rPr>
        <b/>
        <sz val="12"/>
        <rFont val="Times New Roman"/>
        <family val="1"/>
      </rPr>
      <t>(Soporte confidencial)</t>
    </r>
  </si>
  <si>
    <t>Entre 1 de febrero y el 31 de julio de 2023 se aplicaron 351 pruebas de polígrafo, para este primer semestre solo se aplicaron pruebas de polígrafo al personal de Agentes de Tránsito Civiles que se vincularían para el 2023 y pruebas de rutina al personal del primer grupo vinculado en el 2021, los cuales se encuentran en alta exposición a hechos de soborno.</t>
  </si>
  <si>
    <r>
      <t xml:space="preserve">Informe de resultados de la prueba de poligrafo. 
</t>
    </r>
    <r>
      <rPr>
        <b/>
        <sz val="12"/>
        <rFont val="Times New Roman"/>
        <family val="1"/>
      </rPr>
      <t>(Soporte confidencial)</t>
    </r>
  </si>
  <si>
    <t>Se han realizado sensibilizaciones frente al SGAS mediante charlas al Equipo Tecnico MIPG, Gestores de Integridad, Subdirección de Transporte Publico, Subdirección de Control de Transito y Transporte – Cuerpo de Agentes de Transito Civiles y Direccion de Atencion al Ciudadano – Gestores de Servicio.</t>
  </si>
  <si>
    <t>Presentacion SGAS y listados de asistencia.</t>
  </si>
  <si>
    <t>Como medida de control todo funcionario y contratista de la SDM debe suscribir el compromiso antisoborno antes de ingresar a la Entidad por esta razon con corte al 31 de julio de 2023 se cuenta con el compromiso antisoborno suscrito por todos los servidores publicos y contratistas.
El diligenciamiento del compromiso antisoborno y SARLAFT es monitoreado por las dependencias encargadas de solicitar su seguimiento, ya que este es un documento de obligatorio diligenciamiento por parte de todos los funcionarios y contratistas de la Entidad.</t>
  </si>
  <si>
    <t>Compromisos antisoborno debidamente firmados y que reposan en los contratos e historias laborales</t>
  </si>
  <si>
    <t xml:space="preserve">Al momento de la vinculación se solicita la entrega en físico de los documentos a diligenciar a través de la plataforma de SIDEAP esto es Hoja de Vida, Declaración de Bienes y Rentas y Declaración de Conflicto de Intereses, así mismo durante su vinculación laboral se adelantan los controles por parte de la Dirección de Talento Humano con el fin de que anualmente los servidores públicos cumplan con el deber de realizar la respectiva actualización, para la presente vigencia se expidió la Circular Interna No. 12 del 2023, en la cual se conminó a los servidores públicos a cumplir con el deber de realizar dichas actualizaciones.
Con relación a los contratistas, desde la Dirección de Contratación se garantiza el diligenciamiento del formato previo a la contratación, siendo este un requisito para la firma del contrato. </t>
  </si>
  <si>
    <t>Formatos de conflicto de interés, declaración de bienes y rentas debidamente firmados y verificación de antecedentes de Contraloria, Procuraduria y Judiciales que reposan en los contratos e historias laborales</t>
  </si>
  <si>
    <t>La campaña que se ha manejado se denominada NI SE COMPRA, NI SE VENDE, el púbico objetivo para el cual se realiza la publicación de piezas publicitarias en las redes sociales de la Secretaria Distrital de Movilidad es la ciudadanía de Bogotá, la cual busca generar un impacto positivo frente a las estartegias que adelanta la Entidad de cara a cobros injustificados por parte de personas inescrupulosas haciendose pasar por funcionarios de la entidad; en estos momentos se esta publicando una pieza mensual.</t>
  </si>
  <si>
    <t>Piezas publicitarias del SGAS</t>
  </si>
  <si>
    <t>2 de febrero de 2024</t>
  </si>
  <si>
    <t>Entre el 1 de agosto de 2023 y el 31 de enero de 2024 han ingresado 11 directivos y asesores, los cuales para su vinculacion han presentado la evaluacion de competencias e integridad del DASCD y han aprobado las mismas, estos resultados se encuentran en las hojas de vida de cada uno de ellos.</t>
  </si>
  <si>
    <t>Entre 1 de agosto de 2023 y el 31 de enero de 2024 se aplicaron 206 pruebas de polígrafo, para este segundo semestre se aplicaron pruebas de polígrafo al personal de Agentes de Tránsito Civiles que se vincularían en esta vigencia y pruebas de rutina al personal de las demás áreas con valoración de media o alta exposición a hechos de soborno.</t>
  </si>
  <si>
    <t>Se han realizado sensibilizaciones frente al SGAS mediante charlas al Dirección de Gestión de Cobro, Subdirección de Contravenciones, Equipo Tecnico MIPG y personal que se inscribio al evento antisoborno.
Por otra parte, este semestre la Entidad emprendio una estrategia de socializacion de lucha contra la corrupcion y el soborno de cara a la ciudadania en el centro de servicios de paloquemado y en la Ventanilla Unica de Servicios de Mall Plaza.</t>
  </si>
  <si>
    <t>Presentacion SGAS, listados de asistencia y registro fotografico.</t>
  </si>
  <si>
    <t>Como medida de control todo funcionario y contratista de la SDM debe suscribir el compromiso antisoborno antes de ingresar a la Entidad por esta razon entre el 1 de agosto de 2023 y el 31 de enero de 2024 se cuenta con el compromiso antisoborno suscrito por todos los servidores publicos y contratistas.
El diligenciamiento del compromiso antisoborno y SARLAFT es monitoreado por la Dirección de Talento Humano y la Dirección de Contratación, ya que este es un documento de obligatorio diligenciamiento por parte de todos los funcionarios y contratistas de la Entidad.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</si>
</sst>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m/yyyy"/>
  </numFmts>
  <fonts count="46">
    <font>
      <sz val="11"/>
      <color theme="1"/>
      <name val="Calibri"/>
      <family val="2"/>
      <scheme val="minor"/>
    </font>
    <font>
      <b/>
      <sz val="14"/>
      <color theme="1"/>
      <name val="Calibri"/>
      <family val="2"/>
      <scheme val="minor"/>
    </font>
    <font>
      <b/>
      <sz val="10"/>
      <name val="Arial"/>
      <family val="2"/>
    </font>
    <font>
      <sz val="11"/>
      <color rgb="FF000000"/>
      <name val="Calibri"/>
      <family val="2"/>
    </font>
    <font>
      <sz val="14"/>
      <color theme="1"/>
      <name val="Calibri"/>
      <family val="2"/>
      <scheme val="minor"/>
    </font>
    <font>
      <sz val="14"/>
      <color theme="1"/>
      <name val="Arial"/>
      <family val="2"/>
    </font>
    <font>
      <sz val="10"/>
      <name val="Arial"/>
      <family val="2"/>
    </font>
    <font>
      <b/>
      <sz val="12"/>
      <name val="Arial"/>
      <family val="2"/>
    </font>
    <font>
      <sz val="12"/>
      <color theme="1"/>
      <name val="Arial"/>
      <family val="2"/>
    </font>
    <font>
      <b/>
      <sz val="12"/>
      <color theme="1"/>
      <name val="Arial"/>
      <family val="2"/>
    </font>
    <font>
      <sz val="10"/>
      <color theme="1"/>
      <name val="Arial"/>
      <family val="2"/>
    </font>
    <font>
      <b/>
      <sz val="10"/>
      <color theme="1"/>
      <name val="Arial"/>
      <family val="2"/>
    </font>
    <font>
      <b/>
      <sz val="14"/>
      <name val="Arial"/>
      <family val="2"/>
    </font>
    <font>
      <sz val="14"/>
      <name val="Arial"/>
      <family val="2"/>
    </font>
    <font>
      <b/>
      <sz val="14"/>
      <color theme="1"/>
      <name val="Arial"/>
      <family val="2"/>
    </font>
    <font>
      <sz val="14"/>
      <name val="Calibri"/>
      <family val="2"/>
      <scheme val="minor"/>
    </font>
    <font>
      <b/>
      <sz val="14"/>
      <name val="Calibri"/>
      <family val="2"/>
      <scheme val="minor"/>
    </font>
    <font>
      <sz val="11"/>
      <name val="Calibri"/>
      <family val="2"/>
      <scheme val="minor"/>
    </font>
    <font>
      <sz val="8"/>
      <name val="Calibri"/>
      <family val="2"/>
      <scheme val="minor"/>
    </font>
    <font>
      <sz val="10"/>
      <name val="Arial 10"/>
    </font>
    <font>
      <sz val="11"/>
      <color theme="1"/>
      <name val="Arial"/>
      <family val="2"/>
    </font>
    <font>
      <sz val="11"/>
      <name val="Arial"/>
      <family val="2"/>
    </font>
    <font>
      <b/>
      <sz val="11"/>
      <color theme="1"/>
      <name val="Calibri"/>
      <family val="2"/>
      <scheme val="minor"/>
    </font>
    <font>
      <sz val="12"/>
      <name val="Times New Roman"/>
      <family val="1"/>
    </font>
    <font>
      <b/>
      <sz val="12"/>
      <name val="Times New Roman"/>
      <family val="1"/>
    </font>
    <font>
      <b/>
      <sz val="24"/>
      <color theme="1"/>
      <name val="Arial"/>
      <family val="2"/>
    </font>
    <font>
      <b/>
      <sz val="22"/>
      <color theme="1"/>
      <name val="Arial"/>
      <family val="2"/>
    </font>
    <font>
      <b/>
      <sz val="22"/>
      <name val="Arial"/>
      <family val="2"/>
    </font>
    <font>
      <b/>
      <sz val="12"/>
      <color indexed="8"/>
      <name val="Arial"/>
      <family val="2"/>
    </font>
    <font>
      <b/>
      <sz val="12"/>
      <color theme="1"/>
      <name val="Calibri"/>
      <family val="2"/>
      <scheme val="minor"/>
    </font>
    <font>
      <b/>
      <sz val="20"/>
      <color theme="1"/>
      <name val="Arial"/>
      <family val="2"/>
    </font>
    <font>
      <b/>
      <sz val="18"/>
      <color theme="1"/>
      <name val="Arial"/>
      <family val="2"/>
    </font>
    <font>
      <sz val="18"/>
      <color theme="1"/>
      <name val="Arial"/>
      <family val="2"/>
    </font>
    <font>
      <sz val="16"/>
      <name val="Arial"/>
      <family val="2"/>
    </font>
    <font>
      <sz val="18"/>
      <name val="Arial"/>
      <family val="2"/>
    </font>
    <font>
      <b/>
      <u/>
      <sz val="18"/>
      <name val="Arial"/>
      <family val="2"/>
    </font>
    <font>
      <u/>
      <sz val="18"/>
      <name val="Arial"/>
      <family val="2"/>
    </font>
    <font>
      <b/>
      <sz val="16"/>
      <name val="Arial"/>
      <family val="2"/>
    </font>
    <font>
      <sz val="48"/>
      <name val="Arial"/>
      <family val="2"/>
    </font>
    <font>
      <sz val="48"/>
      <name val="Wingdings"/>
      <charset val="2"/>
    </font>
    <font>
      <sz val="10"/>
      <color rgb="FF00B050"/>
      <name val="Arial"/>
      <family val="2"/>
    </font>
    <font>
      <strike/>
      <sz val="10"/>
      <color theme="1"/>
      <name val="Arial"/>
      <family val="2"/>
    </font>
    <font>
      <strike/>
      <sz val="10"/>
      <name val="Arial"/>
      <family val="2"/>
    </font>
    <font>
      <sz val="10"/>
      <color theme="5" tint="-0.249977111117893"/>
      <name val="Arial"/>
      <family val="2"/>
    </font>
    <font>
      <sz val="10"/>
      <name val="Calibri"/>
      <family val="2"/>
    </font>
    <font>
      <sz val="10"/>
      <name val="Calibri"/>
      <family val="2"/>
      <scheme val="minor"/>
    </font>
  </fonts>
  <fills count="14">
    <fill>
      <patternFill patternType="none"/>
    </fill>
    <fill>
      <patternFill patternType="gray125"/>
    </fill>
    <fill>
      <patternFill patternType="solid">
        <fgColor rgb="FFD9D9D9"/>
        <bgColor rgb="FFDCE6F2"/>
      </patternFill>
    </fill>
    <fill>
      <patternFill patternType="solid">
        <fgColor theme="0"/>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9" tint="0.59999389629810485"/>
        <bgColor indexed="64"/>
      </patternFill>
    </fill>
    <fill>
      <patternFill patternType="solid">
        <fgColor rgb="FFFF0000"/>
        <bgColor indexed="64"/>
      </patternFill>
    </fill>
    <fill>
      <patternFill patternType="solid">
        <fgColor theme="9" tint="0.39997558519241921"/>
        <bgColor indexed="64"/>
      </patternFill>
    </fill>
    <fill>
      <patternFill patternType="solid">
        <fgColor theme="2"/>
        <bgColor indexed="64"/>
      </patternFill>
    </fill>
    <fill>
      <patternFill patternType="solid">
        <fgColor rgb="FF00B050"/>
        <bgColor indexed="64"/>
      </patternFill>
    </fill>
    <fill>
      <patternFill patternType="solid">
        <fgColor theme="0"/>
        <bgColor rgb="FFFFFF00"/>
      </patternFill>
    </fill>
    <fill>
      <patternFill patternType="solid">
        <fgColor theme="0"/>
        <bgColor rgb="FF92D050"/>
      </patternFill>
    </fill>
    <fill>
      <patternFill patternType="solid">
        <fgColor theme="0"/>
        <bgColor rgb="FFDCE6F2"/>
      </patternFill>
    </fill>
  </fills>
  <borders count="5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rgb="FF000000"/>
      </left>
      <right style="thin">
        <color rgb="FF000000"/>
      </right>
      <top style="thin">
        <color rgb="FF000000"/>
      </top>
      <bottom style="thin">
        <color rgb="FF000000"/>
      </bottom>
      <diagonal/>
    </border>
    <border>
      <left/>
      <right/>
      <top style="thin">
        <color indexed="64"/>
      </top>
      <bottom/>
      <diagonal/>
    </border>
    <border>
      <left style="thin">
        <color indexed="64"/>
      </left>
      <right/>
      <top/>
      <bottom/>
      <diagonal/>
    </border>
    <border>
      <left/>
      <right/>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auto="1"/>
      </left>
      <right style="thin">
        <color auto="1"/>
      </right>
      <top style="medium">
        <color indexed="64"/>
      </top>
      <bottom style="thin">
        <color indexed="64"/>
      </bottom>
      <diagonal/>
    </border>
    <border>
      <left style="thin">
        <color auto="1"/>
      </left>
      <right style="medium">
        <color indexed="64"/>
      </right>
      <top style="medium">
        <color indexed="64"/>
      </top>
      <bottom style="thin">
        <color indexed="64"/>
      </bottom>
      <diagonal/>
    </border>
    <border>
      <left style="medium">
        <color indexed="64"/>
      </left>
      <right style="thin">
        <color auto="1"/>
      </right>
      <top style="medium">
        <color indexed="64"/>
      </top>
      <bottom style="thin">
        <color auto="1"/>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indexed="64"/>
      </top>
      <bottom style="thin">
        <color indexed="64"/>
      </bottom>
      <diagonal/>
    </border>
    <border>
      <left style="medium">
        <color indexed="64"/>
      </left>
      <right style="thin">
        <color auto="1"/>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hair">
        <color auto="1"/>
      </left>
      <right/>
      <top/>
      <bottom/>
      <diagonal/>
    </border>
    <border>
      <left style="hair">
        <color auto="1"/>
      </left>
      <right/>
      <top/>
      <bottom style="hair">
        <color auto="1"/>
      </bottom>
      <diagonal/>
    </border>
    <border>
      <left/>
      <right/>
      <top/>
      <bottom style="hair">
        <color auto="1"/>
      </bottom>
      <diagonal/>
    </border>
    <border>
      <left style="medium">
        <color indexed="64"/>
      </left>
      <right style="medium">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bottom/>
      <diagonal/>
    </border>
    <border>
      <left/>
      <right style="medium">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thin">
        <color rgb="FF000000"/>
      </right>
      <top style="thin">
        <color rgb="FF000000"/>
      </top>
      <bottom style="thin">
        <color rgb="FF000000"/>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medium">
        <color indexed="64"/>
      </right>
      <top style="thin">
        <color indexed="64"/>
      </top>
      <bottom/>
      <diagonal/>
    </border>
    <border>
      <left style="thin">
        <color rgb="FF000000"/>
      </left>
      <right style="thin">
        <color rgb="FF000000"/>
      </right>
      <top style="thin">
        <color rgb="FF000000"/>
      </top>
      <bottom/>
      <diagonal/>
    </border>
  </borders>
  <cellStyleXfs count="2">
    <xf numFmtId="0" fontId="0" fillId="0" borderId="0"/>
    <xf numFmtId="0" fontId="3" fillId="0" borderId="0"/>
  </cellStyleXfs>
  <cellXfs count="365">
    <xf numFmtId="0" fontId="0" fillId="0" borderId="0" xfId="0"/>
    <xf numFmtId="0" fontId="0" fillId="0" borderId="0" xfId="0" applyAlignment="1">
      <alignment horizontal="left"/>
    </xf>
    <xf numFmtId="0" fontId="0" fillId="0" borderId="0" xfId="0" applyNumberFormat="1"/>
    <xf numFmtId="0" fontId="6" fillId="0" borderId="1" xfId="0" applyFont="1" applyFill="1" applyBorder="1" applyAlignment="1">
      <alignment vertical="center" wrapText="1"/>
    </xf>
    <xf numFmtId="0" fontId="1" fillId="0" borderId="1" xfId="0" applyFont="1" applyBorder="1" applyAlignment="1">
      <alignment horizontal="center" vertical="center" wrapText="1"/>
    </xf>
    <xf numFmtId="0" fontId="1" fillId="0" borderId="1" xfId="0" applyFont="1" applyFill="1" applyBorder="1" applyAlignment="1">
      <alignment horizontal="center" vertical="center" wrapText="1"/>
    </xf>
    <xf numFmtId="0" fontId="4" fillId="0" borderId="0" xfId="0" applyFont="1" applyAlignment="1">
      <alignment vertical="center"/>
    </xf>
    <xf numFmtId="0" fontId="4" fillId="0" borderId="1" xfId="0" applyFont="1" applyBorder="1" applyAlignment="1">
      <alignment vertical="center"/>
    </xf>
    <xf numFmtId="0" fontId="4" fillId="0" borderId="1" xfId="0" applyFont="1" applyBorder="1" applyAlignment="1">
      <alignment horizontal="center" vertical="center"/>
    </xf>
    <xf numFmtId="0" fontId="4" fillId="0" borderId="0" xfId="0" applyFont="1" applyAlignment="1">
      <alignment horizontal="center" vertical="center"/>
    </xf>
    <xf numFmtId="0" fontId="8" fillId="0" borderId="0" xfId="0" applyFont="1"/>
    <xf numFmtId="0" fontId="10" fillId="0" borderId="0" xfId="0" applyFont="1"/>
    <xf numFmtId="0" fontId="10" fillId="0" borderId="1" xfId="0" applyFont="1" applyBorder="1" applyAlignment="1">
      <alignment vertical="center" wrapText="1"/>
    </xf>
    <xf numFmtId="0" fontId="10" fillId="0" borderId="1" xfId="0" applyFont="1" applyBorder="1" applyAlignment="1">
      <alignment horizontal="left" vertical="center" wrapText="1"/>
    </xf>
    <xf numFmtId="0" fontId="10" fillId="0" borderId="1" xfId="0" applyFont="1" applyBorder="1" applyAlignment="1">
      <alignment horizontal="center" vertical="center" wrapText="1"/>
    </xf>
    <xf numFmtId="0" fontId="10" fillId="0" borderId="1" xfId="0" applyFont="1" applyFill="1" applyBorder="1" applyAlignment="1">
      <alignment horizontal="left" vertical="center" wrapText="1"/>
    </xf>
    <xf numFmtId="0" fontId="10" fillId="3" borderId="1" xfId="0" applyFont="1" applyFill="1" applyBorder="1" applyAlignment="1">
      <alignment horizontal="left" vertical="center" wrapText="1"/>
    </xf>
    <xf numFmtId="0" fontId="14" fillId="4" borderId="1" xfId="0" applyFont="1" applyFill="1" applyBorder="1" applyAlignment="1" applyProtection="1">
      <alignment horizontal="center" vertical="center" wrapText="1"/>
    </xf>
    <xf numFmtId="49" fontId="5" fillId="0" borderId="0" xfId="0" applyNumberFormat="1" applyFont="1"/>
    <xf numFmtId="0" fontId="5" fillId="0" borderId="0" xfId="0" applyFont="1"/>
    <xf numFmtId="0" fontId="5" fillId="0" borderId="0" xfId="0" applyFont="1" applyAlignment="1">
      <alignment horizontal="center" vertical="center"/>
    </xf>
    <xf numFmtId="0" fontId="10" fillId="0" borderId="1" xfId="0" applyFont="1" applyFill="1" applyBorder="1" applyAlignment="1">
      <alignment horizontal="center" vertical="center" wrapText="1"/>
    </xf>
    <xf numFmtId="0" fontId="10" fillId="0" borderId="0" xfId="0" applyFont="1" applyFill="1"/>
    <xf numFmtId="0" fontId="10" fillId="3" borderId="1" xfId="0" applyFont="1" applyFill="1" applyBorder="1" applyAlignment="1">
      <alignment horizontal="center" vertical="center" wrapText="1"/>
    </xf>
    <xf numFmtId="0" fontId="11" fillId="6" borderId="1" xfId="0" applyFont="1" applyFill="1" applyBorder="1" applyAlignment="1">
      <alignment horizontal="center" vertical="center" wrapText="1"/>
    </xf>
    <xf numFmtId="0" fontId="10" fillId="3" borderId="1" xfId="0" applyFont="1" applyFill="1" applyBorder="1" applyAlignment="1" applyProtection="1">
      <alignment horizontal="center" vertical="center" wrapText="1"/>
      <protection locked="0"/>
    </xf>
    <xf numFmtId="49" fontId="10" fillId="0" borderId="1" xfId="0" quotePrefix="1" applyNumberFormat="1" applyFont="1" applyBorder="1" applyAlignment="1">
      <alignment horizontal="left" vertical="center" wrapText="1"/>
    </xf>
    <xf numFmtId="49" fontId="10" fillId="0" borderId="1" xfId="0" quotePrefix="1" applyNumberFormat="1" applyFont="1" applyBorder="1" applyAlignment="1">
      <alignment horizontal="center" vertical="center" wrapText="1"/>
    </xf>
    <xf numFmtId="0" fontId="10" fillId="0" borderId="1" xfId="0" applyFont="1" applyBorder="1" applyAlignment="1">
      <alignment horizontal="justify" vertical="center" wrapText="1"/>
    </xf>
    <xf numFmtId="49" fontId="10" fillId="0" borderId="1" xfId="0" applyNumberFormat="1" applyFont="1" applyBorder="1" applyAlignment="1">
      <alignment horizontal="justify" vertical="center" wrapText="1"/>
    </xf>
    <xf numFmtId="49" fontId="10" fillId="0" borderId="1" xfId="0" applyNumberFormat="1" applyFont="1" applyBorder="1" applyAlignment="1">
      <alignment horizontal="center" vertical="center" wrapText="1"/>
    </xf>
    <xf numFmtId="0" fontId="10" fillId="0" borderId="1" xfId="0" applyFont="1" applyFill="1" applyBorder="1" applyAlignment="1" applyProtection="1">
      <alignment horizontal="center" vertical="center" wrapText="1"/>
      <protection locked="0"/>
    </xf>
    <xf numFmtId="0" fontId="10" fillId="0" borderId="1" xfId="0" applyFont="1" applyFill="1" applyBorder="1" applyAlignment="1">
      <alignment horizontal="justify" vertical="center" wrapText="1"/>
    </xf>
    <xf numFmtId="49" fontId="10" fillId="0" borderId="1" xfId="0" applyNumberFormat="1" applyFont="1" applyFill="1" applyBorder="1" applyAlignment="1">
      <alignment horizontal="justify" vertical="center" wrapText="1"/>
    </xf>
    <xf numFmtId="49" fontId="10" fillId="0" borderId="1" xfId="0" applyNumberFormat="1" applyFont="1" applyFill="1" applyBorder="1" applyAlignment="1">
      <alignment horizontal="center" vertical="center" wrapText="1"/>
    </xf>
    <xf numFmtId="0" fontId="6" fillId="0" borderId="1" xfId="0" applyFont="1" applyBorder="1" applyAlignment="1">
      <alignment horizontal="justify" vertical="center" wrapText="1"/>
    </xf>
    <xf numFmtId="0" fontId="10" fillId="0" borderId="0" xfId="0" applyFont="1" applyBorder="1" applyAlignment="1">
      <alignment horizontal="justify" vertical="center" wrapText="1"/>
    </xf>
    <xf numFmtId="49" fontId="10" fillId="0" borderId="0" xfId="0" applyNumberFormat="1" applyFont="1"/>
    <xf numFmtId="0" fontId="10" fillId="0" borderId="0" xfId="0" applyFont="1" applyAlignment="1">
      <alignment horizontal="center" vertical="center"/>
    </xf>
    <xf numFmtId="0" fontId="12" fillId="4" borderId="2" xfId="0" applyFont="1" applyFill="1" applyBorder="1" applyAlignment="1" applyProtection="1">
      <alignment horizontal="center" vertical="center" wrapText="1"/>
    </xf>
    <xf numFmtId="0" fontId="2" fillId="6" borderId="1" xfId="0" applyFont="1" applyFill="1" applyBorder="1" applyAlignment="1">
      <alignment horizontal="center" vertical="center" wrapText="1"/>
    </xf>
    <xf numFmtId="0" fontId="6" fillId="0" borderId="1" xfId="0" quotePrefix="1" applyFont="1" applyBorder="1" applyAlignment="1">
      <alignment horizontal="left" vertical="center" wrapText="1"/>
    </xf>
    <xf numFmtId="0" fontId="6" fillId="0" borderId="1" xfId="0" applyFont="1" applyFill="1" applyBorder="1" applyAlignment="1">
      <alignment horizontal="justify" vertical="center" wrapText="1"/>
    </xf>
    <xf numFmtId="0" fontId="6" fillId="0" borderId="0" xfId="0" applyFont="1"/>
    <xf numFmtId="0" fontId="13" fillId="0" borderId="0" xfId="0" applyFont="1"/>
    <xf numFmtId="0" fontId="6" fillId="3" borderId="1" xfId="0" applyFont="1" applyFill="1" applyBorder="1" applyAlignment="1" applyProtection="1">
      <alignment horizontal="center" vertical="center" wrapText="1"/>
      <protection locked="0"/>
    </xf>
    <xf numFmtId="0" fontId="4" fillId="0" borderId="0" xfId="0" applyFont="1" applyBorder="1" applyAlignment="1">
      <alignment vertical="center"/>
    </xf>
    <xf numFmtId="0" fontId="10" fillId="0" borderId="1" xfId="0" applyFont="1" applyBorder="1" applyAlignment="1">
      <alignment horizontal="center" vertical="center"/>
    </xf>
    <xf numFmtId="0" fontId="9" fillId="3" borderId="1" xfId="0" applyFont="1" applyFill="1" applyBorder="1" applyAlignment="1" applyProtection="1">
      <alignment horizontal="center" vertical="center" wrapText="1"/>
      <protection locked="0"/>
    </xf>
    <xf numFmtId="164" fontId="4" fillId="0" borderId="1" xfId="0" applyNumberFormat="1" applyFont="1" applyBorder="1" applyAlignment="1">
      <alignment horizontal="right"/>
    </xf>
    <xf numFmtId="0" fontId="0" fillId="7" borderId="0" xfId="0" applyFill="1"/>
    <xf numFmtId="0" fontId="0" fillId="5" borderId="0" xfId="0" applyFill="1"/>
    <xf numFmtId="0" fontId="0" fillId="0" borderId="0" xfId="0" applyAlignment="1"/>
    <xf numFmtId="0" fontId="0" fillId="0" borderId="0" xfId="0" applyFill="1"/>
    <xf numFmtId="0" fontId="0" fillId="6" borderId="0" xfId="0" applyFill="1"/>
    <xf numFmtId="0" fontId="0" fillId="7" borderId="0" xfId="0" pivotButton="1" applyFill="1"/>
    <xf numFmtId="0" fontId="0" fillId="0" borderId="0" xfId="0" applyFill="1" applyAlignment="1">
      <alignment horizontal="left"/>
    </xf>
    <xf numFmtId="0" fontId="0" fillId="0" borderId="0" xfId="0" applyNumberFormat="1" applyFill="1"/>
    <xf numFmtId="164" fontId="4" fillId="0" borderId="0" xfId="0" applyNumberFormat="1" applyFont="1" applyAlignment="1">
      <alignment horizontal="center" vertical="center"/>
    </xf>
    <xf numFmtId="0" fontId="10" fillId="0" borderId="1" xfId="0" applyFont="1" applyFill="1" applyBorder="1" applyAlignment="1">
      <alignment horizontal="center" vertical="center"/>
    </xf>
    <xf numFmtId="0" fontId="16" fillId="0" borderId="1" xfId="0" applyFont="1" applyFill="1" applyBorder="1" applyAlignment="1">
      <alignment vertical="center" wrapText="1"/>
    </xf>
    <xf numFmtId="0" fontId="15" fillId="0" borderId="1" xfId="0" applyNumberFormat="1" applyFont="1" applyFill="1" applyBorder="1"/>
    <xf numFmtId="1" fontId="15" fillId="0" borderId="1" xfId="0" applyNumberFormat="1" applyFont="1" applyFill="1" applyBorder="1" applyAlignment="1">
      <alignment horizontal="right"/>
    </xf>
    <xf numFmtId="0" fontId="9" fillId="4" borderId="3" xfId="0" applyFont="1" applyFill="1" applyBorder="1" applyAlignment="1" applyProtection="1">
      <alignment horizontal="center" vertical="center" wrapText="1"/>
    </xf>
    <xf numFmtId="0" fontId="14" fillId="3" borderId="2"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3" fillId="3" borderId="1" xfId="0" applyFont="1" applyFill="1" applyBorder="1" applyAlignment="1">
      <alignment horizontal="center" vertical="center" wrapText="1"/>
    </xf>
    <xf numFmtId="0" fontId="0" fillId="0" borderId="0" xfId="0" applyAlignment="1">
      <alignment vertical="center" wrapText="1"/>
    </xf>
    <xf numFmtId="0" fontId="6" fillId="0" borderId="1" xfId="0" applyFont="1" applyBorder="1" applyAlignment="1">
      <alignment vertical="center" wrapText="1"/>
    </xf>
    <xf numFmtId="0" fontId="6" fillId="0" borderId="1" xfId="0" applyFont="1" applyBorder="1" applyAlignment="1">
      <alignment horizontal="left" vertical="center" wrapText="1"/>
    </xf>
    <xf numFmtId="0" fontId="4" fillId="0" borderId="1" xfId="0" applyFont="1" applyBorder="1" applyAlignment="1">
      <alignment vertical="center" wrapText="1"/>
    </xf>
    <xf numFmtId="0" fontId="4" fillId="3" borderId="1" xfId="0" applyFont="1" applyFill="1" applyBorder="1" applyAlignment="1">
      <alignment vertical="center"/>
    </xf>
    <xf numFmtId="0" fontId="4" fillId="3" borderId="1" xfId="0" applyFont="1" applyFill="1" applyBorder="1" applyAlignment="1">
      <alignment vertical="center" wrapText="1"/>
    </xf>
    <xf numFmtId="0" fontId="4" fillId="0" borderId="5" xfId="0" applyFont="1" applyBorder="1" applyAlignment="1">
      <alignment horizontal="left" vertical="center"/>
    </xf>
    <xf numFmtId="0" fontId="4"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4" fillId="0" borderId="0" xfId="0" applyFont="1" applyAlignment="1">
      <alignment vertical="center"/>
    </xf>
    <xf numFmtId="0" fontId="4" fillId="0" borderId="1" xfId="0"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0" fillId="0" borderId="1" xfId="0" applyFont="1" applyFill="1" applyBorder="1" applyAlignment="1">
      <alignment horizontal="left" vertical="center" wrapText="1"/>
    </xf>
    <xf numFmtId="0" fontId="6" fillId="0" borderId="1" xfId="0" quotePrefix="1" applyFont="1" applyBorder="1" applyAlignment="1">
      <alignment horizontal="left" vertical="center" wrapText="1"/>
    </xf>
    <xf numFmtId="0" fontId="10" fillId="0" borderId="1" xfId="0" applyFont="1" applyBorder="1" applyAlignment="1">
      <alignment horizontal="center" vertical="center"/>
    </xf>
    <xf numFmtId="164" fontId="4" fillId="0" borderId="1" xfId="0" applyNumberFormat="1" applyFont="1" applyBorder="1" applyAlignment="1">
      <alignment horizontal="right"/>
    </xf>
    <xf numFmtId="0" fontId="15" fillId="0" borderId="1" xfId="0" applyNumberFormat="1" applyFont="1" applyFill="1" applyBorder="1"/>
    <xf numFmtId="0" fontId="6" fillId="3" borderId="1" xfId="0" applyFont="1" applyFill="1" applyBorder="1" applyAlignment="1">
      <alignment horizontal="justify" vertical="center" wrapText="1"/>
    </xf>
    <xf numFmtId="0" fontId="6" fillId="0" borderId="1" xfId="1" applyFont="1" applyBorder="1" applyAlignment="1">
      <alignment vertical="center" wrapText="1"/>
    </xf>
    <xf numFmtId="0" fontId="10" fillId="3" borderId="1" xfId="0" applyFont="1" applyFill="1" applyBorder="1" applyAlignment="1" applyProtection="1">
      <alignment horizontal="center" vertical="center" wrapText="1"/>
      <protection locked="0"/>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pplyProtection="1">
      <alignment horizontal="center" vertical="center" wrapText="1"/>
      <protection locked="0"/>
    </xf>
    <xf numFmtId="49" fontId="10" fillId="0" borderId="1" xfId="0" applyNumberFormat="1" applyFont="1" applyBorder="1" applyAlignment="1">
      <alignment horizontal="justify" vertical="center" wrapText="1"/>
    </xf>
    <xf numFmtId="49" fontId="10" fillId="0" borderId="1" xfId="0" quotePrefix="1" applyNumberFormat="1" applyFont="1" applyBorder="1" applyAlignment="1">
      <alignment horizontal="left" vertical="center" wrapText="1"/>
    </xf>
    <xf numFmtId="49" fontId="10" fillId="0" borderId="1" xfId="0" quotePrefix="1" applyNumberFormat="1" applyFont="1" applyFill="1" applyBorder="1" applyAlignment="1">
      <alignment horizontal="left" vertical="center" wrapText="1"/>
    </xf>
    <xf numFmtId="0" fontId="6" fillId="0" borderId="1" xfId="0" quotePrefix="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3" borderId="1" xfId="0" applyFont="1" applyFill="1" applyBorder="1" applyAlignment="1">
      <alignment horizontal="center" vertical="center" wrapText="1"/>
    </xf>
    <xf numFmtId="0" fontId="6" fillId="0" borderId="1" xfId="0" applyFont="1" applyBorder="1" applyAlignment="1">
      <alignment horizontal="center" vertical="center" wrapText="1"/>
    </xf>
    <xf numFmtId="49" fontId="6" fillId="0" borderId="1" xfId="0" applyNumberFormat="1" applyFont="1" applyBorder="1" applyAlignment="1">
      <alignment horizontal="justify" vertical="center" wrapText="1"/>
    </xf>
    <xf numFmtId="49" fontId="6" fillId="0" borderId="1" xfId="0" quotePrefix="1" applyNumberFormat="1" applyFont="1" applyBorder="1" applyAlignment="1">
      <alignment horizontal="left" vertical="center" wrapText="1"/>
    </xf>
    <xf numFmtId="0" fontId="6" fillId="3" borderId="1" xfId="0" applyFont="1" applyFill="1" applyBorder="1" applyAlignment="1">
      <alignment horizontal="left" vertical="center" wrapText="1"/>
    </xf>
    <xf numFmtId="0" fontId="6" fillId="0" borderId="1" xfId="1" applyFont="1" applyBorder="1" applyAlignment="1">
      <alignment horizontal="left" vertical="center" wrapText="1"/>
    </xf>
    <xf numFmtId="0" fontId="10" fillId="0" borderId="0" xfId="0" applyFont="1" applyAlignment="1">
      <alignment vertical="center" wrapText="1"/>
    </xf>
    <xf numFmtId="0" fontId="6" fillId="3" borderId="1" xfId="0" quotePrefix="1" applyFont="1" applyFill="1" applyBorder="1" applyAlignment="1">
      <alignment horizontal="left" vertical="center" wrapText="1"/>
    </xf>
    <xf numFmtId="0" fontId="23" fillId="3" borderId="10" xfId="0" applyFont="1" applyFill="1" applyBorder="1" applyAlignment="1">
      <alignment horizontal="left" vertical="distributed" wrapText="1"/>
    </xf>
    <xf numFmtId="165" fontId="24" fillId="3" borderId="1" xfId="0" applyNumberFormat="1" applyFont="1" applyFill="1" applyBorder="1" applyAlignment="1">
      <alignment horizontal="center" vertical="center" wrapText="1"/>
    </xf>
    <xf numFmtId="0" fontId="24" fillId="3" borderId="10" xfId="0" applyFont="1" applyFill="1" applyBorder="1" applyAlignment="1">
      <alignment vertical="center"/>
    </xf>
    <xf numFmtId="0" fontId="23" fillId="3" borderId="0" xfId="0" applyFont="1" applyFill="1"/>
    <xf numFmtId="0" fontId="23" fillId="3" borderId="10" xfId="0" applyFont="1" applyFill="1" applyBorder="1"/>
    <xf numFmtId="0" fontId="23" fillId="8" borderId="23" xfId="0" applyFont="1" applyFill="1" applyBorder="1" applyAlignment="1">
      <alignment horizontal="center" vertical="center" wrapText="1"/>
    </xf>
    <xf numFmtId="0" fontId="24" fillId="8" borderId="23" xfId="0" applyFont="1" applyFill="1" applyBorder="1" applyAlignment="1">
      <alignment horizontal="center" vertical="center" wrapText="1"/>
    </xf>
    <xf numFmtId="0" fontId="23" fillId="3" borderId="23" xfId="0" applyFont="1" applyFill="1" applyBorder="1" applyAlignment="1">
      <alignment horizontal="center" vertical="center" wrapText="1"/>
    </xf>
    <xf numFmtId="165" fontId="23" fillId="3" borderId="1" xfId="0" applyNumberFormat="1" applyFont="1" applyFill="1" applyBorder="1" applyAlignment="1">
      <alignment horizontal="center" vertical="center" wrapText="1"/>
    </xf>
    <xf numFmtId="164" fontId="23" fillId="3" borderId="24" xfId="0" applyNumberFormat="1" applyFont="1" applyFill="1" applyBorder="1" applyAlignment="1">
      <alignment horizontal="center" vertical="center" wrapText="1"/>
    </xf>
    <xf numFmtId="9" fontId="23" fillId="3" borderId="1" xfId="0" applyNumberFormat="1" applyFont="1" applyFill="1" applyBorder="1" applyAlignment="1">
      <alignment horizontal="center" vertical="center" wrapText="1"/>
    </xf>
    <xf numFmtId="0" fontId="23" fillId="3" borderId="24" xfId="0" applyFont="1" applyFill="1" applyBorder="1" applyAlignment="1">
      <alignment horizontal="center" vertical="center" wrapText="1"/>
    </xf>
    <xf numFmtId="0" fontId="23" fillId="3" borderId="25" xfId="0" applyFont="1" applyFill="1" applyBorder="1" applyAlignment="1">
      <alignment horizontal="center" vertical="center" wrapText="1"/>
    </xf>
    <xf numFmtId="165" fontId="23" fillId="3" borderId="29" xfId="0" applyNumberFormat="1" applyFont="1" applyFill="1" applyBorder="1" applyAlignment="1">
      <alignment horizontal="center" vertical="center" wrapText="1"/>
    </xf>
    <xf numFmtId="164" fontId="23" fillId="3" borderId="30" xfId="0" applyNumberFormat="1" applyFont="1" applyFill="1" applyBorder="1" applyAlignment="1">
      <alignment horizontal="center" vertical="center" wrapText="1"/>
    </xf>
    <xf numFmtId="9" fontId="23" fillId="3" borderId="29" xfId="0" applyNumberFormat="1" applyFont="1" applyFill="1" applyBorder="1" applyAlignment="1">
      <alignment horizontal="center" vertical="center" wrapText="1"/>
    </xf>
    <xf numFmtId="0" fontId="23" fillId="3" borderId="30" xfId="0" applyFont="1" applyFill="1" applyBorder="1" applyAlignment="1">
      <alignment horizontal="center" vertical="center" wrapText="1"/>
    </xf>
    <xf numFmtId="0" fontId="23" fillId="3" borderId="10" xfId="0" applyFont="1" applyFill="1" applyBorder="1" applyAlignment="1">
      <alignment horizontal="center" vertical="center" wrapText="1"/>
    </xf>
    <xf numFmtId="0" fontId="10" fillId="3" borderId="43" xfId="0" applyFont="1" applyFill="1" applyBorder="1" applyAlignment="1" applyProtection="1">
      <alignment horizontal="center"/>
    </xf>
    <xf numFmtId="0" fontId="10" fillId="3" borderId="0" xfId="0" applyFont="1" applyFill="1" applyBorder="1" applyAlignment="1" applyProtection="1">
      <alignment horizontal="center"/>
    </xf>
    <xf numFmtId="0" fontId="28" fillId="3" borderId="0" xfId="0" applyFont="1" applyFill="1" applyBorder="1" applyAlignment="1" applyProtection="1">
      <alignment horizontal="center" vertical="top"/>
    </xf>
    <xf numFmtId="0" fontId="10" fillId="3" borderId="44" xfId="0" applyFont="1" applyFill="1" applyBorder="1" applyAlignment="1" applyProtection="1">
      <alignment horizontal="center"/>
    </xf>
    <xf numFmtId="0" fontId="0" fillId="3" borderId="43" xfId="0" applyFill="1" applyBorder="1"/>
    <xf numFmtId="0" fontId="29" fillId="3" borderId="44" xfId="0" applyFont="1" applyFill="1" applyBorder="1" applyAlignment="1"/>
    <xf numFmtId="0" fontId="22" fillId="9" borderId="1" xfId="0" applyFont="1" applyFill="1" applyBorder="1" applyAlignment="1">
      <alignment horizontal="center" vertical="top"/>
    </xf>
    <xf numFmtId="0" fontId="22" fillId="9" borderId="1" xfId="0" applyFont="1" applyFill="1" applyBorder="1" applyAlignment="1">
      <alignment horizontal="center" vertical="top" wrapText="1"/>
    </xf>
    <xf numFmtId="0" fontId="0" fillId="3" borderId="44" xfId="0" applyFill="1" applyBorder="1"/>
    <xf numFmtId="14" fontId="20" fillId="0" borderId="1" xfId="0" applyNumberFormat="1" applyFont="1" applyFill="1" applyBorder="1" applyAlignment="1">
      <alignment horizontal="center" vertical="top"/>
    </xf>
    <xf numFmtId="0" fontId="20" fillId="0" borderId="0" xfId="0" applyFont="1" applyFill="1" applyBorder="1" applyAlignment="1">
      <alignment horizontal="center" vertical="top"/>
    </xf>
    <xf numFmtId="0" fontId="20" fillId="0" borderId="1" xfId="0" applyFont="1" applyFill="1" applyBorder="1" applyAlignment="1">
      <alignment horizontal="justify" vertical="top" wrapText="1"/>
    </xf>
    <xf numFmtId="14" fontId="20" fillId="3" borderId="1" xfId="0" applyNumberFormat="1" applyFont="1" applyFill="1" applyBorder="1" applyAlignment="1">
      <alignment horizontal="center" vertical="center"/>
    </xf>
    <xf numFmtId="0" fontId="20" fillId="3" borderId="1" xfId="0" applyFont="1" applyFill="1" applyBorder="1" applyAlignment="1">
      <alignment horizontal="center" vertical="center"/>
    </xf>
    <xf numFmtId="0" fontId="20" fillId="3" borderId="1" xfId="0" applyFont="1" applyFill="1" applyBorder="1" applyAlignment="1">
      <alignment horizontal="justify" vertical="top"/>
    </xf>
    <xf numFmtId="14" fontId="0" fillId="3" borderId="1" xfId="0" applyNumberFormat="1" applyFont="1" applyFill="1" applyBorder="1" applyAlignment="1">
      <alignment horizontal="center" vertical="top"/>
    </xf>
    <xf numFmtId="0" fontId="0" fillId="3" borderId="1" xfId="0" applyFont="1" applyFill="1" applyBorder="1" applyAlignment="1">
      <alignment horizontal="center" vertical="top"/>
    </xf>
    <xf numFmtId="0" fontId="0" fillId="3" borderId="1" xfId="0" applyFont="1" applyFill="1" applyBorder="1" applyAlignment="1">
      <alignment horizontal="justify" vertical="top"/>
    </xf>
    <xf numFmtId="0" fontId="0" fillId="3" borderId="43" xfId="0" applyFill="1" applyBorder="1" applyAlignment="1">
      <alignment horizontal="center" vertical="center"/>
    </xf>
    <xf numFmtId="0" fontId="0" fillId="3" borderId="0" xfId="0" applyFill="1" applyBorder="1" applyAlignment="1">
      <alignment horizontal="center" vertical="center"/>
    </xf>
    <xf numFmtId="0" fontId="0" fillId="3" borderId="44" xfId="0" applyFill="1" applyBorder="1" applyAlignment="1">
      <alignment horizontal="center" vertical="center"/>
    </xf>
    <xf numFmtId="0" fontId="0" fillId="3" borderId="0" xfId="0" applyFill="1" applyBorder="1"/>
    <xf numFmtId="0" fontId="0" fillId="3" borderId="44" xfId="0" applyFill="1" applyBorder="1" applyAlignment="1">
      <alignment horizontal="justify" vertical="center"/>
    </xf>
    <xf numFmtId="0" fontId="31" fillId="9" borderId="23" xfId="0" applyFont="1" applyFill="1" applyBorder="1" applyAlignment="1">
      <alignment horizontal="center" vertical="top" wrapText="1"/>
    </xf>
    <xf numFmtId="0" fontId="31" fillId="10" borderId="39" xfId="0" applyFont="1" applyFill="1" applyBorder="1" applyAlignment="1">
      <alignment horizontal="center" vertical="center" wrapText="1"/>
    </xf>
    <xf numFmtId="0" fontId="31" fillId="5" borderId="39" xfId="0" applyFont="1" applyFill="1" applyBorder="1" applyAlignment="1">
      <alignment horizontal="center" vertical="center" wrapText="1"/>
    </xf>
    <xf numFmtId="0" fontId="31" fillId="7" borderId="39" xfId="0" applyFont="1" applyFill="1" applyBorder="1" applyAlignment="1">
      <alignment horizontal="center" vertical="center" wrapText="1"/>
    </xf>
    <xf numFmtId="14" fontId="21" fillId="3" borderId="1" xfId="0" applyNumberFormat="1" applyFont="1" applyFill="1" applyBorder="1" applyAlignment="1">
      <alignment horizontal="center" vertical="center"/>
    </xf>
    <xf numFmtId="0" fontId="21" fillId="3" borderId="1" xfId="0" applyFont="1" applyFill="1" applyBorder="1" applyAlignment="1">
      <alignment horizontal="center" vertical="center"/>
    </xf>
    <xf numFmtId="0" fontId="21" fillId="3" borderId="1" xfId="0" applyFont="1" applyFill="1" applyBorder="1" applyAlignment="1">
      <alignment horizontal="justify" vertical="top"/>
    </xf>
    <xf numFmtId="49" fontId="6" fillId="0" borderId="1" xfId="0" quotePrefix="1" applyNumberFormat="1" applyFont="1" applyBorder="1" applyAlignment="1">
      <alignment horizontal="center" vertical="center" wrapText="1"/>
    </xf>
    <xf numFmtId="0" fontId="17" fillId="0" borderId="1" xfId="0" applyFont="1" applyBorder="1" applyAlignment="1">
      <alignment vertical="center" wrapText="1"/>
    </xf>
    <xf numFmtId="0" fontId="6" fillId="0" borderId="1" xfId="0" quotePrefix="1" applyFont="1" applyFill="1" applyBorder="1" applyAlignment="1">
      <alignment horizontal="left" wrapText="1"/>
    </xf>
    <xf numFmtId="49" fontId="10" fillId="3" borderId="1" xfId="0" applyNumberFormat="1" applyFont="1" applyFill="1" applyBorder="1" applyAlignment="1">
      <alignment horizontal="justify" vertical="center" wrapText="1"/>
    </xf>
    <xf numFmtId="49" fontId="6" fillId="3" borderId="1" xfId="0" quotePrefix="1" applyNumberFormat="1" applyFont="1" applyFill="1" applyBorder="1" applyAlignment="1">
      <alignment horizontal="left" vertical="center" wrapText="1"/>
    </xf>
    <xf numFmtId="0" fontId="10" fillId="3" borderId="1" xfId="0" quotePrefix="1" applyFont="1" applyFill="1" applyBorder="1" applyAlignment="1">
      <alignment horizontal="left" vertical="center" wrapText="1"/>
    </xf>
    <xf numFmtId="0" fontId="10" fillId="3" borderId="1" xfId="0" applyFont="1" applyFill="1" applyBorder="1" applyAlignment="1">
      <alignment horizontal="justify" vertical="center" wrapText="1"/>
    </xf>
    <xf numFmtId="0" fontId="10" fillId="3" borderId="1" xfId="0" quotePrefix="1" applyFont="1" applyFill="1" applyBorder="1" applyAlignment="1">
      <alignment horizontal="justify" vertical="center" wrapText="1"/>
    </xf>
    <xf numFmtId="0" fontId="6" fillId="3" borderId="1" xfId="0" quotePrefix="1" applyFont="1" applyFill="1" applyBorder="1" applyAlignment="1">
      <alignment horizontal="justify" vertical="center" wrapText="1"/>
    </xf>
    <xf numFmtId="0" fontId="10" fillId="11" borderId="8" xfId="0" applyFont="1" applyFill="1" applyBorder="1" applyAlignment="1">
      <alignment horizontal="left" vertical="center" wrapText="1"/>
    </xf>
    <xf numFmtId="0" fontId="10" fillId="12" borderId="8" xfId="0" applyFont="1" applyFill="1" applyBorder="1" applyAlignment="1">
      <alignment horizontal="left" vertical="center" wrapText="1"/>
    </xf>
    <xf numFmtId="49" fontId="10" fillId="12" borderId="8" xfId="0" quotePrefix="1" applyNumberFormat="1" applyFont="1" applyFill="1" applyBorder="1" applyAlignment="1">
      <alignment horizontal="left" vertical="center" wrapText="1"/>
    </xf>
    <xf numFmtId="0" fontId="6" fillId="0" borderId="1" xfId="0" quotePrefix="1" applyFont="1" applyBorder="1" applyAlignment="1">
      <alignment horizontal="center" vertical="center" wrapText="1"/>
    </xf>
    <xf numFmtId="0" fontId="6" fillId="3" borderId="1" xfId="0" quotePrefix="1" applyFont="1" applyFill="1" applyBorder="1" applyAlignment="1">
      <alignment horizontal="center" vertical="center" wrapText="1"/>
    </xf>
    <xf numFmtId="49" fontId="6" fillId="3" borderId="1" xfId="0" applyNumberFormat="1" applyFont="1" applyFill="1" applyBorder="1" applyAlignment="1">
      <alignment horizontal="justify" vertical="center" wrapText="1"/>
    </xf>
    <xf numFmtId="0" fontId="6" fillId="3" borderId="1" xfId="0" applyFont="1" applyFill="1" applyBorder="1" applyAlignment="1">
      <alignment vertical="center" wrapText="1"/>
    </xf>
    <xf numFmtId="0" fontId="6" fillId="0" borderId="1" xfId="0" quotePrefix="1" applyFont="1" applyBorder="1" applyAlignment="1">
      <alignment horizontal="justify" vertical="center" wrapText="1"/>
    </xf>
    <xf numFmtId="0" fontId="23" fillId="3" borderId="33" xfId="0" applyFont="1" applyFill="1" applyBorder="1"/>
    <xf numFmtId="0" fontId="10" fillId="0" borderId="1" xfId="0" quotePrefix="1" applyFont="1" applyBorder="1" applyAlignment="1">
      <alignment horizontal="justify" vertical="center" wrapText="1"/>
    </xf>
    <xf numFmtId="0" fontId="6" fillId="0" borderId="1" xfId="0" quotePrefix="1" applyFont="1" applyFill="1" applyBorder="1" applyAlignment="1">
      <alignment horizontal="justify" vertical="center" wrapText="1"/>
    </xf>
    <xf numFmtId="0" fontId="6" fillId="0" borderId="8" xfId="0" applyFont="1" applyBorder="1" applyAlignment="1">
      <alignment horizontal="left" vertical="center" wrapText="1"/>
    </xf>
    <xf numFmtId="49" fontId="6" fillId="0" borderId="8" xfId="0" applyNumberFormat="1" applyFont="1" applyBorder="1" applyAlignment="1">
      <alignment horizontal="left" vertical="center" wrapText="1"/>
    </xf>
    <xf numFmtId="0" fontId="6" fillId="0" borderId="8" xfId="0" applyFont="1" applyFill="1" applyBorder="1" applyAlignment="1">
      <alignment horizontal="left" vertical="center" wrapText="1"/>
    </xf>
    <xf numFmtId="49" fontId="6" fillId="0" borderId="8" xfId="0" applyNumberFormat="1" applyFont="1" applyFill="1" applyBorder="1" applyAlignment="1">
      <alignment horizontal="left" vertical="center" wrapText="1"/>
    </xf>
    <xf numFmtId="0" fontId="6" fillId="0" borderId="8" xfId="0" quotePrefix="1" applyFont="1" applyFill="1" applyBorder="1" applyAlignment="1">
      <alignment horizontal="left" vertical="center" wrapText="1"/>
    </xf>
    <xf numFmtId="0" fontId="9" fillId="4" borderId="51" xfId="0" applyFont="1" applyFill="1" applyBorder="1" applyAlignment="1" applyProtection="1">
      <alignment horizontal="center" vertical="center" wrapText="1"/>
    </xf>
    <xf numFmtId="0" fontId="10" fillId="0" borderId="1" xfId="0" applyFont="1" applyBorder="1"/>
    <xf numFmtId="0" fontId="10" fillId="0" borderId="1" xfId="0" applyFont="1" applyFill="1" applyBorder="1"/>
    <xf numFmtId="0" fontId="14" fillId="3" borderId="0" xfId="0" applyFont="1" applyFill="1" applyBorder="1" applyAlignment="1" applyProtection="1">
      <alignment horizontal="center" vertical="center" wrapText="1"/>
      <protection locked="0"/>
    </xf>
    <xf numFmtId="0" fontId="13" fillId="3" borderId="0" xfId="0" applyFont="1" applyFill="1" applyBorder="1" applyAlignment="1">
      <alignment horizontal="center" vertical="center" wrapText="1"/>
    </xf>
    <xf numFmtId="0" fontId="9" fillId="3" borderId="0" xfId="0" applyFont="1" applyFill="1" applyBorder="1" applyAlignment="1" applyProtection="1">
      <alignment horizontal="center" vertical="center" wrapText="1"/>
      <protection locked="0"/>
    </xf>
    <xf numFmtId="0" fontId="8" fillId="3" borderId="0" xfId="0" applyFont="1" applyFill="1" applyBorder="1" applyAlignment="1">
      <alignment horizontal="center"/>
    </xf>
    <xf numFmtId="0" fontId="12" fillId="13" borderId="0" xfId="0" applyFont="1" applyFill="1" applyBorder="1" applyAlignment="1">
      <alignment horizontal="center" vertical="center" wrapText="1"/>
    </xf>
    <xf numFmtId="0" fontId="8" fillId="3" borderId="0" xfId="0" applyFont="1" applyFill="1" applyBorder="1"/>
    <xf numFmtId="0" fontId="9" fillId="3" borderId="0"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7" fillId="13" borderId="1" xfId="0" applyFont="1" applyFill="1" applyBorder="1" applyAlignment="1">
      <alignment horizontal="center" vertical="center" wrapText="1"/>
    </xf>
    <xf numFmtId="0" fontId="10" fillId="11" borderId="50" xfId="0" applyFont="1" applyFill="1" applyBorder="1" applyAlignment="1">
      <alignment horizontal="center" vertical="center" wrapText="1"/>
    </xf>
    <xf numFmtId="0" fontId="10" fillId="3" borderId="3" xfId="0" applyFont="1" applyFill="1" applyBorder="1" applyAlignment="1" applyProtection="1">
      <alignment horizontal="center" vertical="center" wrapText="1"/>
      <protection locked="0"/>
    </xf>
    <xf numFmtId="0" fontId="6" fillId="3" borderId="3" xfId="0" applyFont="1" applyFill="1" applyBorder="1" applyAlignment="1" applyProtection="1">
      <alignment horizontal="center" vertical="center" wrapText="1"/>
      <protection locked="0"/>
    </xf>
    <xf numFmtId="0" fontId="10" fillId="0" borderId="3" xfId="0" applyFont="1" applyFill="1" applyBorder="1" applyAlignment="1" applyProtection="1">
      <alignment horizontal="center" vertical="center" wrapText="1"/>
      <protection locked="0"/>
    </xf>
    <xf numFmtId="0" fontId="8" fillId="0" borderId="0" xfId="0" applyFont="1" applyAlignment="1">
      <alignment horizontal="center" vertical="center"/>
    </xf>
    <xf numFmtId="0" fontId="6" fillId="0" borderId="3" xfId="0" applyFont="1" applyFill="1" applyBorder="1" applyAlignment="1">
      <alignment horizontal="center" vertical="center" wrapText="1"/>
    </xf>
    <xf numFmtId="0" fontId="10" fillId="0" borderId="3" xfId="0" applyFont="1" applyBorder="1" applyAlignment="1" applyProtection="1">
      <alignment horizontal="center" vertical="center" wrapText="1"/>
      <protection locked="0"/>
    </xf>
    <xf numFmtId="0" fontId="6" fillId="0" borderId="1" xfId="0" applyFont="1" applyBorder="1" applyAlignment="1" applyProtection="1">
      <alignment horizontal="center" vertical="center" wrapText="1"/>
      <protection locked="0"/>
    </xf>
    <xf numFmtId="0" fontId="6" fillId="3" borderId="11" xfId="0" applyFont="1" applyFill="1" applyBorder="1" applyAlignment="1">
      <alignment vertical="center" wrapText="1"/>
    </xf>
    <xf numFmtId="0" fontId="20" fillId="0" borderId="1" xfId="0" applyFont="1" applyBorder="1" applyAlignment="1">
      <alignment vertical="center" wrapText="1"/>
    </xf>
    <xf numFmtId="0" fontId="21" fillId="0" borderId="1" xfId="0" applyFont="1" applyBorder="1" applyAlignment="1">
      <alignment vertical="center" wrapText="1"/>
    </xf>
    <xf numFmtId="0" fontId="21" fillId="0" borderId="0" xfId="0" applyFont="1" applyAlignment="1">
      <alignment vertical="center" wrapText="1"/>
    </xf>
    <xf numFmtId="0" fontId="20" fillId="0" borderId="1" xfId="0" applyFont="1" applyBorder="1" applyAlignment="1">
      <alignment horizontal="center" vertical="center" wrapText="1"/>
    </xf>
    <xf numFmtId="0" fontId="20" fillId="0" borderId="1" xfId="0" applyFont="1" applyBorder="1" applyAlignment="1">
      <alignment horizontal="left" vertical="center" wrapText="1"/>
    </xf>
    <xf numFmtId="49" fontId="20" fillId="0" borderId="1" xfId="0" applyNumberFormat="1" applyFont="1" applyBorder="1" applyAlignment="1">
      <alignment horizontal="center" vertical="center" wrapText="1"/>
    </xf>
    <xf numFmtId="49" fontId="20" fillId="0" borderId="1" xfId="0" applyNumberFormat="1" applyFont="1" applyBorder="1" applyAlignment="1">
      <alignment horizontal="left" vertical="center" wrapText="1"/>
    </xf>
    <xf numFmtId="0" fontId="23" fillId="3" borderId="52" xfId="0" applyFont="1" applyFill="1" applyBorder="1" applyAlignment="1">
      <alignment horizontal="center" vertical="center" wrapText="1"/>
    </xf>
    <xf numFmtId="0" fontId="23" fillId="3" borderId="5" xfId="0" applyFont="1" applyFill="1" applyBorder="1" applyAlignment="1">
      <alignment horizontal="center" vertical="center" wrapText="1"/>
    </xf>
    <xf numFmtId="9" fontId="23" fillId="3" borderId="5" xfId="0" applyNumberFormat="1" applyFont="1" applyFill="1" applyBorder="1" applyAlignment="1">
      <alignment horizontal="center" vertical="center" wrapText="1"/>
    </xf>
    <xf numFmtId="0" fontId="23" fillId="3" borderId="53" xfId="0" applyFont="1" applyFill="1" applyBorder="1" applyAlignment="1">
      <alignment horizontal="center" vertical="center" wrapText="1"/>
    </xf>
    <xf numFmtId="0" fontId="6" fillId="0" borderId="1" xfId="0" applyFont="1" applyFill="1" applyBorder="1" applyAlignment="1">
      <alignment horizontal="center" vertical="center"/>
    </xf>
    <xf numFmtId="0" fontId="19" fillId="0" borderId="8" xfId="0" applyFont="1" applyFill="1" applyBorder="1" applyAlignment="1">
      <alignment horizontal="justify" vertical="center" wrapText="1"/>
    </xf>
    <xf numFmtId="0" fontId="6" fillId="0" borderId="1" xfId="0" quotePrefix="1" applyFont="1" applyFill="1" applyBorder="1" applyAlignment="1">
      <alignment horizontal="center" vertical="center" wrapText="1"/>
    </xf>
    <xf numFmtId="0" fontId="6" fillId="0" borderId="1" xfId="0" applyFont="1" applyBorder="1" applyAlignment="1">
      <alignment horizontal="center" vertical="center"/>
    </xf>
    <xf numFmtId="0" fontId="6" fillId="0" borderId="50" xfId="0" applyFont="1" applyBorder="1" applyAlignment="1">
      <alignment horizontal="center" vertical="center" wrapText="1"/>
    </xf>
    <xf numFmtId="0" fontId="6" fillId="0" borderId="8" xfId="0" applyFont="1" applyBorder="1" applyAlignment="1">
      <alignment vertical="center" wrapText="1"/>
    </xf>
    <xf numFmtId="0" fontId="6" fillId="0" borderId="3" xfId="0" applyFont="1" applyFill="1" applyBorder="1" applyAlignment="1" applyProtection="1">
      <alignment horizontal="center" vertical="center" wrapText="1"/>
      <protection locked="0"/>
    </xf>
    <xf numFmtId="0" fontId="17" fillId="0" borderId="1" xfId="0" applyFont="1" applyBorder="1" applyAlignment="1">
      <alignment horizontal="center" vertical="center" wrapText="1"/>
    </xf>
    <xf numFmtId="0" fontId="17" fillId="0" borderId="0" xfId="0" applyFont="1" applyAlignment="1">
      <alignment vertical="center" wrapText="1"/>
    </xf>
    <xf numFmtId="0" fontId="10" fillId="0" borderId="8" xfId="0" applyFont="1" applyBorder="1" applyAlignment="1">
      <alignment horizontal="justify" vertical="center" wrapText="1"/>
    </xf>
    <xf numFmtId="0" fontId="10" fillId="0" borderId="1" xfId="0" quotePrefix="1" applyFont="1" applyBorder="1" applyAlignment="1">
      <alignment horizontal="left" vertical="center" wrapText="1"/>
    </xf>
    <xf numFmtId="0" fontId="10" fillId="3" borderId="11" xfId="0" applyFont="1" applyFill="1" applyBorder="1" applyAlignment="1">
      <alignment vertical="center" wrapText="1"/>
    </xf>
    <xf numFmtId="0" fontId="6" fillId="0" borderId="11" xfId="0" applyFont="1" applyBorder="1" applyAlignment="1">
      <alignment vertical="center" wrapText="1"/>
    </xf>
    <xf numFmtId="0" fontId="6" fillId="0" borderId="0" xfId="0" applyFont="1" applyAlignment="1">
      <alignment vertical="center" wrapText="1"/>
    </xf>
    <xf numFmtId="0" fontId="6" fillId="0" borderId="11" xfId="0" applyFont="1" applyBorder="1" applyAlignment="1">
      <alignment horizontal="center" vertical="center" wrapText="1"/>
    </xf>
    <xf numFmtId="0" fontId="6" fillId="0" borderId="8" xfId="0" quotePrefix="1" applyFont="1" applyBorder="1" applyAlignment="1">
      <alignment horizontal="left" vertical="center" wrapText="1"/>
    </xf>
    <xf numFmtId="49" fontId="6" fillId="0" borderId="1" xfId="0" applyNumberFormat="1" applyFont="1" applyBorder="1" applyAlignment="1">
      <alignment horizontal="center" vertical="center" wrapText="1"/>
    </xf>
    <xf numFmtId="0" fontId="6" fillId="0" borderId="3" xfId="0" applyFont="1" applyBorder="1" applyAlignment="1" applyProtection="1">
      <alignment horizontal="center" vertical="center" wrapText="1"/>
      <protection locked="0"/>
    </xf>
    <xf numFmtId="49" fontId="6" fillId="0" borderId="1" xfId="0" applyNumberFormat="1" applyFont="1" applyFill="1" applyBorder="1" applyAlignment="1">
      <alignment horizontal="center" vertical="center" wrapText="1"/>
    </xf>
    <xf numFmtId="0" fontId="10" fillId="0" borderId="54" xfId="0" applyFont="1" applyBorder="1" applyAlignment="1">
      <alignment horizontal="center" vertical="center"/>
    </xf>
    <xf numFmtId="0" fontId="6" fillId="0" borderId="8" xfId="0" applyFont="1" applyBorder="1" applyAlignment="1">
      <alignment horizontal="center" vertical="center" wrapText="1"/>
    </xf>
    <xf numFmtId="49" fontId="6" fillId="0" borderId="8" xfId="0" quotePrefix="1" applyNumberFormat="1" applyFont="1" applyBorder="1" applyAlignment="1">
      <alignment horizontal="center" vertical="center" wrapText="1"/>
    </xf>
    <xf numFmtId="0" fontId="6" fillId="3" borderId="8" xfId="0" applyFont="1" applyFill="1" applyBorder="1" applyAlignment="1">
      <alignment horizontal="left" vertical="center" wrapText="1"/>
    </xf>
    <xf numFmtId="0" fontId="44" fillId="0" borderId="8" xfId="0" applyFont="1" applyBorder="1" applyAlignment="1">
      <alignment horizontal="center" vertical="center" wrapText="1"/>
    </xf>
    <xf numFmtId="0" fontId="45" fillId="0" borderId="1" xfId="0" applyFont="1" applyBorder="1" applyAlignment="1">
      <alignment horizontal="center" vertical="center" wrapText="1"/>
    </xf>
    <xf numFmtId="0" fontId="45" fillId="3" borderId="1" xfId="0" applyFont="1" applyFill="1" applyBorder="1" applyAlignment="1">
      <alignment horizontal="center" vertical="center" wrapText="1"/>
    </xf>
    <xf numFmtId="49" fontId="6" fillId="0" borderId="1" xfId="0" quotePrefix="1" applyNumberFormat="1" applyFont="1" applyBorder="1" applyAlignment="1">
      <alignment horizontal="justify" vertical="center" wrapText="1"/>
    </xf>
    <xf numFmtId="0" fontId="6" fillId="0" borderId="0" xfId="0" applyFont="1" applyAlignment="1">
      <alignment horizontal="justify" vertical="center" wrapText="1"/>
    </xf>
    <xf numFmtId="0" fontId="20" fillId="0" borderId="1" xfId="0" applyFont="1" applyBorder="1" applyAlignment="1">
      <alignment horizontal="justify" vertical="center" wrapText="1"/>
    </xf>
    <xf numFmtId="0" fontId="6" fillId="0" borderId="54" xfId="0" applyFont="1" applyBorder="1" applyAlignment="1">
      <alignment horizontal="center" vertical="center" wrapText="1"/>
    </xf>
    <xf numFmtId="0" fontId="6" fillId="0" borderId="54" xfId="0" applyFont="1" applyBorder="1" applyAlignment="1">
      <alignment horizontal="left" vertical="center" wrapText="1"/>
    </xf>
    <xf numFmtId="0" fontId="6" fillId="0" borderId="54" xfId="0" quotePrefix="1" applyFont="1" applyBorder="1" applyAlignment="1">
      <alignment horizontal="left" vertical="center" wrapText="1"/>
    </xf>
    <xf numFmtId="49" fontId="6" fillId="0" borderId="8" xfId="0" quotePrefix="1" applyNumberFormat="1" applyFont="1" applyBorder="1" applyAlignment="1">
      <alignment horizontal="left" vertical="center" wrapText="1"/>
    </xf>
    <xf numFmtId="0" fontId="2" fillId="0" borderId="8" xfId="0" applyFont="1" applyBorder="1" applyAlignment="1">
      <alignment horizontal="left" vertical="center" wrapText="1"/>
    </xf>
    <xf numFmtId="0" fontId="6" fillId="0" borderId="50" xfId="0" applyFont="1" applyBorder="1" applyAlignment="1">
      <alignment horizontal="left" vertical="center" wrapText="1"/>
    </xf>
    <xf numFmtId="0" fontId="6" fillId="0" borderId="8" xfId="0" applyFont="1" applyBorder="1" applyAlignment="1">
      <alignment horizontal="left" vertical="center"/>
    </xf>
    <xf numFmtId="0" fontId="6" fillId="0" borderId="50" xfId="0" applyFont="1" applyBorder="1" applyAlignment="1">
      <alignment horizontal="left" vertical="center"/>
    </xf>
    <xf numFmtId="0" fontId="10" fillId="0" borderId="1" xfId="0" quotePrefix="1" applyFont="1" applyFill="1" applyBorder="1" applyAlignment="1">
      <alignment horizontal="left" vertical="center" wrapText="1"/>
    </xf>
    <xf numFmtId="0" fontId="10" fillId="3" borderId="1" xfId="0" quotePrefix="1" applyFont="1" applyFill="1" applyBorder="1" applyAlignment="1">
      <alignment horizontal="center" vertical="center" wrapText="1"/>
    </xf>
    <xf numFmtId="0" fontId="10" fillId="0" borderId="1" xfId="0" quotePrefix="1" applyFont="1" applyBorder="1" applyAlignment="1">
      <alignment horizontal="center" vertical="center" wrapText="1"/>
    </xf>
    <xf numFmtId="0" fontId="6" fillId="0" borderId="1" xfId="0" applyFont="1" applyFill="1" applyBorder="1" applyAlignment="1" applyProtection="1">
      <alignment horizontal="center" vertical="center" wrapText="1"/>
      <protection locked="0"/>
    </xf>
    <xf numFmtId="49" fontId="6" fillId="0" borderId="8" xfId="0" applyNumberFormat="1" applyFont="1" applyFill="1" applyBorder="1" applyAlignment="1">
      <alignment horizontal="center" vertical="center" wrapText="1"/>
    </xf>
    <xf numFmtId="0" fontId="42" fillId="0" borderId="1" xfId="0" quotePrefix="1" applyFont="1" applyFill="1" applyBorder="1" applyAlignment="1">
      <alignment horizontal="left" vertical="center" wrapText="1"/>
    </xf>
    <xf numFmtId="0" fontId="21" fillId="0" borderId="1" xfId="0" applyFont="1" applyFill="1" applyBorder="1" applyAlignment="1">
      <alignment vertical="center" wrapText="1"/>
    </xf>
    <xf numFmtId="0" fontId="6" fillId="0" borderId="0" xfId="0" applyFont="1" applyBorder="1" applyAlignment="1">
      <alignment horizontal="justify" vertical="center" wrapText="1"/>
    </xf>
    <xf numFmtId="0" fontId="6" fillId="0" borderId="0" xfId="0" applyFont="1" applyFill="1" applyBorder="1" applyAlignment="1">
      <alignment horizontal="justify" vertical="center" wrapText="1"/>
    </xf>
    <xf numFmtId="0" fontId="23" fillId="3" borderId="29" xfId="0" applyFont="1" applyFill="1" applyBorder="1" applyAlignment="1">
      <alignment horizontal="center" vertical="center" wrapText="1"/>
    </xf>
    <xf numFmtId="0" fontId="23" fillId="3" borderId="1" xfId="0" applyFont="1" applyFill="1" applyBorder="1" applyAlignment="1">
      <alignment horizontal="center" vertical="center" wrapText="1"/>
    </xf>
    <xf numFmtId="0" fontId="24" fillId="8" borderId="1" xfId="0" applyFont="1" applyFill="1" applyBorder="1" applyAlignment="1">
      <alignment horizontal="center" vertical="center" wrapText="1"/>
    </xf>
    <xf numFmtId="0" fontId="24" fillId="8" borderId="24" xfId="0" applyFont="1" applyFill="1" applyBorder="1" applyAlignment="1">
      <alignment horizontal="center" vertical="center" wrapText="1"/>
    </xf>
    <xf numFmtId="0" fontId="23" fillId="3" borderId="0" xfId="0" applyFont="1" applyFill="1" applyAlignment="1">
      <alignment horizontal="left" vertical="distributed" wrapText="1"/>
    </xf>
    <xf numFmtId="0" fontId="23" fillId="3" borderId="0" xfId="0" applyFont="1" applyFill="1" applyAlignment="1">
      <alignment vertical="center" wrapText="1"/>
    </xf>
    <xf numFmtId="0" fontId="24" fillId="3" borderId="0" xfId="0" applyFont="1" applyFill="1" applyAlignment="1">
      <alignment horizontal="left" vertical="top" wrapText="1"/>
    </xf>
    <xf numFmtId="0" fontId="24" fillId="3" borderId="0" xfId="0" applyFont="1" applyFill="1" applyAlignment="1">
      <alignment vertical="center"/>
    </xf>
    <xf numFmtId="0" fontId="24" fillId="3" borderId="0" xfId="0" applyFont="1" applyFill="1" applyAlignment="1">
      <alignment horizontal="center" vertical="center" wrapText="1"/>
    </xf>
    <xf numFmtId="0" fontId="23" fillId="3" borderId="7" xfId="0" applyFont="1" applyFill="1" applyBorder="1" applyAlignment="1">
      <alignment horizontal="center" vertical="center" wrapText="1"/>
    </xf>
    <xf numFmtId="0" fontId="23" fillId="3" borderId="0" xfId="0" applyFont="1" applyFill="1" applyAlignment="1">
      <alignment horizontal="left" vertical="center" wrapText="1"/>
    </xf>
    <xf numFmtId="165" fontId="23" fillId="3" borderId="0" xfId="0" applyNumberFormat="1" applyFont="1" applyFill="1" applyAlignment="1">
      <alignment horizontal="center" vertical="center" wrapText="1"/>
    </xf>
    <xf numFmtId="0" fontId="23" fillId="3" borderId="0" xfId="0" applyFont="1" applyFill="1" applyAlignment="1">
      <alignment horizontal="center" vertical="center" wrapText="1"/>
    </xf>
    <xf numFmtId="164" fontId="23" fillId="3" borderId="0" xfId="0" applyNumberFormat="1" applyFont="1" applyFill="1" applyAlignment="1">
      <alignment horizontal="center" vertical="center" wrapText="1"/>
    </xf>
    <xf numFmtId="0" fontId="24" fillId="3" borderId="43" xfId="0" applyFont="1" applyFill="1" applyBorder="1"/>
    <xf numFmtId="0" fontId="24" fillId="3" borderId="0" xfId="0" applyFont="1" applyFill="1"/>
    <xf numFmtId="0" fontId="24" fillId="3" borderId="33" xfId="0" applyFont="1" applyFill="1" applyBorder="1"/>
    <xf numFmtId="0" fontId="24" fillId="3" borderId="34" xfId="0" applyFont="1" applyFill="1" applyBorder="1"/>
    <xf numFmtId="0" fontId="24" fillId="3" borderId="35" xfId="0" applyFont="1" applyFill="1" applyBorder="1"/>
    <xf numFmtId="0" fontId="23" fillId="3" borderId="35" xfId="0" applyFont="1" applyFill="1" applyBorder="1"/>
    <xf numFmtId="0" fontId="4" fillId="3" borderId="5" xfId="0" applyFont="1" applyFill="1" applyBorder="1" applyAlignment="1">
      <alignment horizontal="left" vertical="center"/>
    </xf>
    <xf numFmtId="0" fontId="4" fillId="3" borderId="7" xfId="0" applyFont="1" applyFill="1" applyBorder="1" applyAlignment="1">
      <alignment horizontal="left" vertical="center"/>
    </xf>
    <xf numFmtId="0" fontId="4" fillId="3" borderId="6" xfId="0" applyFont="1" applyFill="1" applyBorder="1" applyAlignment="1">
      <alignment horizontal="left" vertical="center"/>
    </xf>
    <xf numFmtId="0" fontId="4" fillId="0" borderId="5" xfId="0" applyFont="1" applyBorder="1" applyAlignment="1">
      <alignment horizontal="left" vertical="center"/>
    </xf>
    <xf numFmtId="0" fontId="4" fillId="0" borderId="7" xfId="0" applyFont="1" applyBorder="1" applyAlignment="1">
      <alignment horizontal="left" vertical="center"/>
    </xf>
    <xf numFmtId="0" fontId="4" fillId="0" borderId="6" xfId="0" applyFont="1" applyBorder="1" applyAlignment="1">
      <alignment horizontal="left" vertical="center"/>
    </xf>
    <xf numFmtId="0" fontId="34" fillId="3" borderId="47" xfId="0" applyFont="1" applyFill="1" applyBorder="1" applyAlignment="1">
      <alignment horizontal="justify" vertical="top" wrapText="1"/>
    </xf>
    <xf numFmtId="0" fontId="34" fillId="3" borderId="48" xfId="0" applyFont="1" applyFill="1" applyBorder="1" applyAlignment="1">
      <alignment horizontal="justify" vertical="top" wrapText="1"/>
    </xf>
    <xf numFmtId="0" fontId="34" fillId="3" borderId="49" xfId="0" applyFont="1" applyFill="1" applyBorder="1" applyAlignment="1">
      <alignment horizontal="justify" vertical="top" wrapText="1"/>
    </xf>
    <xf numFmtId="0" fontId="34" fillId="3" borderId="31" xfId="0" applyFont="1" applyFill="1" applyBorder="1" applyAlignment="1">
      <alignment horizontal="justify" vertical="top" wrapText="1"/>
    </xf>
    <xf numFmtId="0" fontId="34" fillId="3" borderId="32" xfId="0" applyFont="1" applyFill="1" applyBorder="1" applyAlignment="1">
      <alignment horizontal="justify" vertical="top" wrapText="1"/>
    </xf>
    <xf numFmtId="0" fontId="34" fillId="3" borderId="42" xfId="0" applyFont="1" applyFill="1" applyBorder="1" applyAlignment="1">
      <alignment horizontal="justify" vertical="top" wrapText="1"/>
    </xf>
    <xf numFmtId="0" fontId="30" fillId="3" borderId="43" xfId="0" applyFont="1" applyFill="1" applyBorder="1" applyAlignment="1">
      <alignment horizontal="center" vertical="top" wrapText="1"/>
    </xf>
    <xf numFmtId="0" fontId="30" fillId="3" borderId="0" xfId="0" applyFont="1" applyFill="1" applyBorder="1" applyAlignment="1">
      <alignment horizontal="center" vertical="top" wrapText="1"/>
    </xf>
    <xf numFmtId="0" fontId="30" fillId="3" borderId="44" xfId="0" applyFont="1" applyFill="1" applyBorder="1" applyAlignment="1">
      <alignment horizontal="center" vertical="top" wrapText="1"/>
    </xf>
    <xf numFmtId="0" fontId="31" fillId="9" borderId="39" xfId="0" applyFont="1" applyFill="1" applyBorder="1" applyAlignment="1">
      <alignment horizontal="center" vertical="center"/>
    </xf>
    <xf numFmtId="0" fontId="31" fillId="9" borderId="4" xfId="0" applyFont="1" applyFill="1" applyBorder="1" applyAlignment="1">
      <alignment horizontal="center" vertical="center"/>
    </xf>
    <xf numFmtId="0" fontId="31" fillId="9" borderId="40" xfId="0" applyFont="1" applyFill="1" applyBorder="1" applyAlignment="1">
      <alignment horizontal="center" vertical="center"/>
    </xf>
    <xf numFmtId="0" fontId="32" fillId="3" borderId="39" xfId="0" applyFont="1" applyFill="1" applyBorder="1" applyAlignment="1">
      <alignment horizontal="justify" vertical="top" wrapText="1"/>
    </xf>
    <xf numFmtId="0" fontId="32" fillId="3" borderId="4" xfId="0" applyFont="1" applyFill="1" applyBorder="1" applyAlignment="1">
      <alignment horizontal="justify" vertical="top" wrapText="1"/>
    </xf>
    <xf numFmtId="0" fontId="32" fillId="3" borderId="40" xfId="0" applyFont="1" applyFill="1" applyBorder="1" applyAlignment="1">
      <alignment horizontal="justify" vertical="top"/>
    </xf>
    <xf numFmtId="0" fontId="34" fillId="3" borderId="39" xfId="0" applyFont="1" applyFill="1" applyBorder="1" applyAlignment="1">
      <alignment horizontal="justify" vertical="top" wrapText="1"/>
    </xf>
    <xf numFmtId="0" fontId="34" fillId="3" borderId="4" xfId="0" applyFont="1" applyFill="1" applyBorder="1" applyAlignment="1">
      <alignment horizontal="justify" vertical="top" wrapText="1"/>
    </xf>
    <xf numFmtId="0" fontId="34" fillId="3" borderId="40" xfId="0" applyFont="1" applyFill="1" applyBorder="1" applyAlignment="1">
      <alignment horizontal="justify" vertical="top" wrapText="1"/>
    </xf>
    <xf numFmtId="0" fontId="31" fillId="9" borderId="2" xfId="0" applyFont="1" applyFill="1" applyBorder="1" applyAlignment="1">
      <alignment horizontal="center" vertical="center" wrapText="1"/>
    </xf>
    <xf numFmtId="0" fontId="31" fillId="9" borderId="4" xfId="0" applyFont="1" applyFill="1" applyBorder="1" applyAlignment="1">
      <alignment horizontal="center" vertical="center" wrapText="1"/>
    </xf>
    <xf numFmtId="0" fontId="31" fillId="9" borderId="40" xfId="0" applyFont="1" applyFill="1" applyBorder="1" applyAlignment="1">
      <alignment horizontal="center" vertical="center" wrapText="1"/>
    </xf>
    <xf numFmtId="0" fontId="33" fillId="3" borderId="2" xfId="0" applyFont="1" applyFill="1" applyBorder="1" applyAlignment="1">
      <alignment horizontal="justify" vertical="center" wrapText="1"/>
    </xf>
    <xf numFmtId="0" fontId="33" fillId="3" borderId="4" xfId="0" applyFont="1" applyFill="1" applyBorder="1" applyAlignment="1">
      <alignment horizontal="justify" vertical="center" wrapText="1"/>
    </xf>
    <xf numFmtId="0" fontId="33" fillId="3" borderId="40" xfId="0" applyFont="1" applyFill="1" applyBorder="1" applyAlignment="1">
      <alignment horizontal="justify" vertical="center" wrapText="1"/>
    </xf>
    <xf numFmtId="0" fontId="34" fillId="3" borderId="45" xfId="0" applyFont="1" applyFill="1" applyBorder="1" applyAlignment="1">
      <alignment horizontal="justify" vertical="top" wrapText="1"/>
    </xf>
    <xf numFmtId="0" fontId="34" fillId="3" borderId="9" xfId="0" applyFont="1" applyFill="1" applyBorder="1" applyAlignment="1">
      <alignment horizontal="justify" vertical="top" wrapText="1"/>
    </xf>
    <xf numFmtId="0" fontId="34" fillId="3" borderId="46" xfId="0" applyFont="1" applyFill="1" applyBorder="1" applyAlignment="1">
      <alignment horizontal="justify" vertical="top" wrapText="1"/>
    </xf>
    <xf numFmtId="0" fontId="34" fillId="3" borderId="43" xfId="0" applyFont="1" applyFill="1" applyBorder="1" applyAlignment="1">
      <alignment horizontal="justify" vertical="top" wrapText="1"/>
    </xf>
    <xf numFmtId="0" fontId="34" fillId="3" borderId="0" xfId="0" applyFont="1" applyFill="1" applyBorder="1" applyAlignment="1">
      <alignment horizontal="justify" vertical="top" wrapText="1"/>
    </xf>
    <xf numFmtId="0" fontId="34" fillId="3" borderId="44" xfId="0" applyFont="1" applyFill="1" applyBorder="1" applyAlignment="1">
      <alignment horizontal="justify" vertical="top" wrapText="1"/>
    </xf>
    <xf numFmtId="0" fontId="29" fillId="3" borderId="11" xfId="0" applyFont="1" applyFill="1" applyBorder="1" applyAlignment="1">
      <alignment horizontal="center"/>
    </xf>
    <xf numFmtId="0" fontId="10" fillId="3" borderId="36" xfId="0" applyFont="1" applyFill="1" applyBorder="1" applyAlignment="1" applyProtection="1">
      <alignment horizontal="center"/>
    </xf>
    <xf numFmtId="0" fontId="10" fillId="3" borderId="38" xfId="0" applyFont="1" applyFill="1" applyBorder="1" applyAlignment="1" applyProtection="1">
      <alignment horizontal="center"/>
    </xf>
    <xf numFmtId="0" fontId="10" fillId="3" borderId="41" xfId="0" applyFont="1" applyFill="1" applyBorder="1" applyAlignment="1" applyProtection="1">
      <alignment horizontal="center"/>
    </xf>
    <xf numFmtId="0" fontId="25" fillId="3" borderId="17" xfId="0" applyFont="1" applyFill="1" applyBorder="1" applyAlignment="1" applyProtection="1">
      <alignment horizontal="center" vertical="top" wrapText="1"/>
    </xf>
    <xf numFmtId="0" fontId="25" fillId="3" borderId="18" xfId="0" applyFont="1" applyFill="1" applyBorder="1" applyAlignment="1" applyProtection="1">
      <alignment horizontal="center" vertical="top" wrapText="1"/>
    </xf>
    <xf numFmtId="0" fontId="25" fillId="3" borderId="37" xfId="0" applyFont="1" applyFill="1" applyBorder="1" applyAlignment="1" applyProtection="1">
      <alignment horizontal="center" vertical="top" wrapText="1"/>
    </xf>
    <xf numFmtId="0" fontId="26" fillId="3" borderId="39" xfId="0" applyFont="1" applyFill="1" applyBorder="1" applyAlignment="1" applyProtection="1">
      <alignment horizontal="center" vertical="top"/>
    </xf>
    <xf numFmtId="0" fontId="26" fillId="3" borderId="4" xfId="0" applyFont="1" applyFill="1" applyBorder="1" applyAlignment="1" applyProtection="1">
      <alignment horizontal="center" vertical="top"/>
    </xf>
    <xf numFmtId="0" fontId="26" fillId="3" borderId="40" xfId="0" applyFont="1" applyFill="1" applyBorder="1" applyAlignment="1" applyProtection="1">
      <alignment horizontal="center" vertical="top"/>
    </xf>
    <xf numFmtId="0" fontId="27" fillId="3" borderId="39" xfId="0" applyFont="1" applyFill="1" applyBorder="1" applyAlignment="1" applyProtection="1">
      <alignment horizontal="center" vertical="top"/>
    </xf>
    <xf numFmtId="0" fontId="27" fillId="3" borderId="4" xfId="0" applyFont="1" applyFill="1" applyBorder="1" applyAlignment="1" applyProtection="1">
      <alignment horizontal="center" vertical="top"/>
    </xf>
    <xf numFmtId="0" fontId="27" fillId="3" borderId="40" xfId="0" applyFont="1" applyFill="1" applyBorder="1" applyAlignment="1" applyProtection="1">
      <alignment horizontal="center" vertical="top"/>
    </xf>
    <xf numFmtId="0" fontId="28" fillId="3" borderId="31" xfId="0" applyFont="1" applyFill="1" applyBorder="1" applyAlignment="1" applyProtection="1">
      <alignment horizontal="center" vertical="top"/>
    </xf>
    <xf numFmtId="0" fontId="28" fillId="3" borderId="32" xfId="0" applyFont="1" applyFill="1" applyBorder="1" applyAlignment="1" applyProtection="1">
      <alignment horizontal="center" vertical="top"/>
    </xf>
    <xf numFmtId="0" fontId="28" fillId="3" borderId="42" xfId="0" applyFont="1" applyFill="1" applyBorder="1" applyAlignment="1" applyProtection="1">
      <alignment horizontal="center" vertical="top"/>
    </xf>
    <xf numFmtId="0" fontId="7" fillId="0" borderId="1"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8" fillId="0" borderId="1" xfId="0" applyFont="1" applyBorder="1" applyAlignment="1">
      <alignment horizontal="center"/>
    </xf>
    <xf numFmtId="0" fontId="9" fillId="6" borderId="1" xfId="0" applyFont="1" applyFill="1" applyBorder="1" applyAlignment="1">
      <alignment horizontal="center" vertical="center"/>
    </xf>
    <xf numFmtId="0" fontId="7" fillId="13" borderId="1" xfId="0" applyFont="1" applyFill="1" applyBorder="1" applyAlignment="1">
      <alignment horizontal="center" vertical="center" wrapText="1"/>
    </xf>
    <xf numFmtId="0" fontId="8" fillId="0" borderId="1" xfId="0" applyFont="1" applyBorder="1" applyAlignment="1">
      <alignment horizontal="center" vertical="center"/>
    </xf>
    <xf numFmtId="0" fontId="23" fillId="3" borderId="26" xfId="0" applyFont="1" applyFill="1" applyBorder="1" applyAlignment="1">
      <alignment horizontal="left" vertical="center" wrapText="1"/>
    </xf>
    <xf numFmtId="0" fontId="23" fillId="3" borderId="27" xfId="0" applyFont="1" applyFill="1" applyBorder="1" applyAlignment="1">
      <alignment horizontal="left" vertical="center" wrapText="1"/>
    </xf>
    <xf numFmtId="0" fontId="23" fillId="3" borderId="28" xfId="0" applyFont="1" applyFill="1" applyBorder="1" applyAlignment="1">
      <alignment horizontal="left" vertical="center" wrapText="1"/>
    </xf>
    <xf numFmtId="0" fontId="23" fillId="3" borderId="29" xfId="0" applyFont="1" applyFill="1" applyBorder="1" applyAlignment="1">
      <alignment horizontal="center" vertical="center" wrapText="1"/>
    </xf>
    <xf numFmtId="0" fontId="23" fillId="3" borderId="2" xfId="0" applyFont="1" applyFill="1" applyBorder="1" applyAlignment="1">
      <alignment horizontal="left" vertical="center" wrapText="1"/>
    </xf>
    <xf numFmtId="0" fontId="23" fillId="3" borderId="4" xfId="0" applyFont="1" applyFill="1" applyBorder="1" applyAlignment="1">
      <alignment horizontal="left" vertical="center" wrapText="1"/>
    </xf>
    <xf numFmtId="0" fontId="23" fillId="3" borderId="3" xfId="0" applyFont="1" applyFill="1" applyBorder="1" applyAlignment="1">
      <alignment horizontal="left" vertical="center" wrapText="1"/>
    </xf>
    <xf numFmtId="0" fontId="23" fillId="3" borderId="1" xfId="0" applyFont="1" applyFill="1" applyBorder="1" applyAlignment="1">
      <alignment horizontal="center" vertical="center" wrapText="1"/>
    </xf>
    <xf numFmtId="0" fontId="24" fillId="8" borderId="20" xfId="0" applyFont="1" applyFill="1" applyBorder="1" applyAlignment="1">
      <alignment horizontal="center" vertical="center" wrapText="1"/>
    </xf>
    <xf numFmtId="0" fontId="24" fillId="8" borderId="21" xfId="0" applyFont="1" applyFill="1" applyBorder="1" applyAlignment="1">
      <alignment horizontal="center" vertical="center" wrapText="1"/>
    </xf>
    <xf numFmtId="0" fontId="24" fillId="8" borderId="2" xfId="0" applyFont="1" applyFill="1" applyBorder="1" applyAlignment="1">
      <alignment horizontal="center" vertical="center" wrapText="1"/>
    </xf>
    <xf numFmtId="0" fontId="24" fillId="8" borderId="4" xfId="0" applyFont="1" applyFill="1" applyBorder="1" applyAlignment="1">
      <alignment horizontal="center" vertical="center" wrapText="1"/>
    </xf>
    <xf numFmtId="0" fontId="24" fillId="8" borderId="3" xfId="0" applyFont="1" applyFill="1" applyBorder="1" applyAlignment="1">
      <alignment horizontal="center" vertical="center" wrapText="1"/>
    </xf>
    <xf numFmtId="0" fontId="24" fillId="3" borderId="0" xfId="0" applyFont="1" applyFill="1" applyAlignment="1">
      <alignment horizontal="center" vertical="center" wrapText="1"/>
    </xf>
    <xf numFmtId="0" fontId="24" fillId="8" borderId="12" xfId="0" applyFont="1" applyFill="1" applyBorder="1" applyAlignment="1">
      <alignment horizontal="center" vertical="center" wrapText="1"/>
    </xf>
    <xf numFmtId="0" fontId="24" fillId="8" borderId="13" xfId="0" applyFont="1" applyFill="1" applyBorder="1" applyAlignment="1">
      <alignment horizontal="center" vertical="center" wrapText="1"/>
    </xf>
    <xf numFmtId="0" fontId="24" fillId="8" borderId="14" xfId="0" applyFont="1" applyFill="1" applyBorder="1" applyAlignment="1">
      <alignment horizontal="center" vertical="center" wrapText="1"/>
    </xf>
    <xf numFmtId="0" fontId="24" fillId="3" borderId="15" xfId="0" applyFont="1" applyFill="1" applyBorder="1" applyAlignment="1">
      <alignment horizontal="center" vertical="center"/>
    </xf>
    <xf numFmtId="0" fontId="24" fillId="3" borderId="13" xfId="0" applyFont="1" applyFill="1" applyBorder="1" applyAlignment="1">
      <alignment horizontal="center" vertical="center"/>
    </xf>
    <xf numFmtId="0" fontId="24" fillId="3" borderId="16" xfId="0" applyFont="1" applyFill="1" applyBorder="1" applyAlignment="1">
      <alignment horizontal="center" vertical="center"/>
    </xf>
    <xf numFmtId="0" fontId="24" fillId="8" borderId="17" xfId="0" applyFont="1" applyFill="1" applyBorder="1" applyAlignment="1">
      <alignment horizontal="center" vertical="center" wrapText="1"/>
    </xf>
    <xf numFmtId="0" fontId="24" fillId="8" borderId="18" xfId="0" applyFont="1" applyFill="1" applyBorder="1" applyAlignment="1">
      <alignment horizontal="center" vertical="center" wrapText="1"/>
    </xf>
    <xf numFmtId="0" fontId="24" fillId="8" borderId="19" xfId="0" applyFont="1" applyFill="1" applyBorder="1" applyAlignment="1">
      <alignment horizontal="center" vertical="center" wrapText="1"/>
    </xf>
    <xf numFmtId="0" fontId="24" fillId="8" borderId="1" xfId="0" applyFont="1" applyFill="1" applyBorder="1" applyAlignment="1">
      <alignment horizontal="center" vertical="center" wrapText="1"/>
    </xf>
    <xf numFmtId="0" fontId="24" fillId="8" borderId="24" xfId="0" applyFont="1" applyFill="1" applyBorder="1" applyAlignment="1">
      <alignment horizontal="center" vertical="center" wrapText="1"/>
    </xf>
    <xf numFmtId="0" fontId="24" fillId="8" borderId="22" xfId="0" applyFont="1" applyFill="1" applyBorder="1" applyAlignment="1">
      <alignment horizontal="center" vertical="center" wrapText="1"/>
    </xf>
    <xf numFmtId="0" fontId="23" fillId="0" borderId="1" xfId="0" applyFont="1" applyBorder="1" applyAlignment="1">
      <alignment horizontal="center"/>
    </xf>
    <xf numFmtId="0" fontId="7" fillId="0" borderId="1" xfId="0" applyFont="1" applyBorder="1" applyAlignment="1">
      <alignment horizontal="center" vertical="center" wrapText="1"/>
    </xf>
    <xf numFmtId="0" fontId="7" fillId="2" borderId="1" xfId="0" applyFont="1" applyFill="1" applyBorder="1" applyAlignment="1">
      <alignment horizontal="center" vertical="center" wrapText="1"/>
    </xf>
    <xf numFmtId="0" fontId="23" fillId="3" borderId="2" xfId="0" applyFont="1" applyFill="1" applyBorder="1" applyAlignment="1">
      <alignment horizontal="center" vertical="center" wrapText="1"/>
    </xf>
    <xf numFmtId="0" fontId="23" fillId="3" borderId="3" xfId="0" applyFont="1" applyFill="1" applyBorder="1" applyAlignment="1">
      <alignment horizontal="center" vertical="center" wrapText="1"/>
    </xf>
  </cellXfs>
  <cellStyles count="2">
    <cellStyle name="Normal" xfId="0" builtinId="0"/>
    <cellStyle name="Normal 2" xfId="1" xr:uid="{00000000-0005-0000-0000-000001000000}"/>
  </cellStyles>
  <dxfs count="127">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ont>
        <color auto="1"/>
      </font>
      <fill>
        <patternFill>
          <bgColor rgb="FF92D050"/>
        </patternFill>
      </fill>
    </dxf>
    <dxf>
      <fill>
        <patternFill>
          <bgColor rgb="FFFFFF66"/>
        </patternFill>
      </fill>
    </dxf>
    <dxf>
      <fill>
        <patternFill>
          <bgColor rgb="FFFF5050"/>
        </patternFill>
      </fill>
    </dxf>
    <dxf>
      <fill>
        <patternFill>
          <bgColor indexed="64"/>
        </patternFill>
      </fill>
    </dxf>
    <dxf>
      <fill>
        <patternFill patternType="solid">
          <fgColor indexed="64"/>
          <bgColor rgb="FF92D050"/>
        </patternFill>
      </fill>
    </dxf>
    <dxf>
      <fill>
        <patternFill patternType="solid">
          <bgColor rgb="FFFF0000"/>
        </patternFill>
      </fill>
    </dxf>
    <dxf>
      <fill>
        <patternFill>
          <bgColor indexed="64"/>
        </patternFill>
      </fill>
    </dxf>
    <dxf>
      <fill>
        <patternFill patternType="solid">
          <fgColor indexed="64"/>
          <bgColor rgb="FF92D050"/>
        </patternFill>
      </fill>
    </dxf>
    <dxf>
      <fill>
        <patternFill patternType="solid">
          <bgColor rgb="FFFFFF00"/>
        </patternFill>
      </fill>
    </dxf>
    <dxf>
      <fill>
        <patternFill patternType="solid">
          <fgColor indexed="64"/>
          <bgColor theme="9" tint="0.59999389629810485"/>
        </patternFill>
      </fill>
    </dxf>
    <dxf>
      <fill>
        <patternFill>
          <bgColor theme="9" tint="0.59999389629810485"/>
        </patternFill>
      </fill>
    </dxf>
    <dxf>
      <fill>
        <patternFill patternType="solid">
          <fgColor indexed="64"/>
          <bgColor rgb="FF92D050"/>
        </patternFill>
      </fill>
    </dxf>
    <dxf>
      <fill>
        <patternFill>
          <bgColor indexed="64"/>
        </patternFill>
      </fill>
    </dxf>
    <dxf>
      <fill>
        <patternFill patternType="solid">
          <bgColor rgb="FF92D050"/>
        </patternFill>
      </fill>
    </dxf>
    <dxf>
      <fill>
        <patternFill>
          <bgColor indexed="64"/>
        </patternFill>
      </fill>
    </dxf>
    <dxf>
      <fill>
        <patternFill patternType="solid">
          <fgColor indexed="64"/>
          <bgColor rgb="FF92D050"/>
        </patternFill>
      </fill>
    </dxf>
    <dxf>
      <fill>
        <patternFill patternType="solid">
          <fgColor indexed="64"/>
          <bgColor theme="9" tint="0.59999389629810485"/>
        </patternFill>
      </fill>
    </dxf>
    <dxf>
      <fill>
        <patternFill>
          <bgColor indexed="64"/>
        </patternFill>
      </fill>
    </dxf>
    <dxf>
      <fill>
        <patternFill patternType="solid">
          <fgColor indexed="64"/>
          <bgColor rgb="FFFFFF00"/>
        </patternFill>
      </fill>
    </dxf>
    <dxf>
      <fill>
        <patternFill patternType="solid">
          <bgColor rgb="FFFF0000"/>
        </patternFill>
      </fill>
    </dxf>
    <dxf>
      <fill>
        <patternFill patternType="solid">
          <bgColor rgb="FFFF0000"/>
        </patternFill>
      </fill>
    </dxf>
    <dxf>
      <fill>
        <patternFill patternType="solid">
          <bgColor rgb="FFFFFF00"/>
        </patternFill>
      </fill>
    </dxf>
    <dxf>
      <fill>
        <patternFill patternType="solid">
          <fgColor indexed="64"/>
          <bgColor theme="9" tint="0.59999389629810485"/>
        </patternFill>
      </fill>
    </dxf>
    <dxf>
      <fill>
        <patternFill patternType="solid">
          <fgColor indexed="64"/>
          <bgColor theme="9" tint="0.59999389629810485"/>
        </patternFill>
      </fill>
    </dxf>
    <dxf>
      <fill>
        <patternFill>
          <bgColor indexed="64"/>
        </patternFill>
      </fill>
    </dxf>
    <dxf>
      <fill>
        <patternFill patternType="solid">
          <fgColor indexed="64"/>
          <bgColor rgb="FF92D050"/>
        </patternFill>
      </fill>
    </dxf>
    <dxf>
      <fill>
        <patternFill patternType="solid">
          <bgColor rgb="FFFFFF00"/>
        </patternFill>
      </fill>
    </dxf>
    <dxf>
      <fill>
        <patternFill>
          <bgColor indexed="64"/>
        </patternFill>
      </fill>
    </dxf>
    <dxf>
      <fill>
        <patternFill patternType="solid">
          <fgColor indexed="64"/>
          <bgColor rgb="FF92D050"/>
        </patternFill>
      </fill>
    </dxf>
    <dxf>
      <fill>
        <patternFill patternType="solid">
          <fgColor indexed="64"/>
          <bgColor rgb="FFFFFF00"/>
        </patternFill>
      </fill>
    </dxf>
    <dxf>
      <alignment horizontal="general" vertical="bottom" textRotation="0" wrapText="0" indent="0" justifyLastLine="0" shrinkToFit="0" readingOrder="0"/>
    </dxf>
    <dxf>
      <alignment horizontal="general" vertical="bottom" textRotation="0" wrapText="0" indent="0" justifyLastLine="0" shrinkToFit="0" readingOrder="0"/>
    </dxf>
    <dxf>
      <fill>
        <patternFill>
          <bgColor indexed="64"/>
        </patternFill>
      </fill>
    </dxf>
    <dxf>
      <fill>
        <patternFill patternType="solid">
          <fgColor indexed="64"/>
          <bgColor rgb="FF92D050"/>
        </patternFill>
      </fill>
    </dxf>
    <dxf>
      <fill>
        <patternFill>
          <bgColor indexed="64"/>
        </patternFill>
      </fill>
    </dxf>
    <dxf>
      <fill>
        <patternFill patternType="solid">
          <fgColor indexed="64"/>
          <bgColor rgb="FF92D050"/>
        </patternFill>
      </fill>
    </dxf>
    <dxf>
      <fill>
        <patternFill>
          <bgColor rgb="FFFF0000"/>
        </patternFill>
      </fill>
    </dxf>
    <dxf>
      <fill>
        <patternFill>
          <bgColor rgb="FFFFFF00"/>
        </patternFill>
      </fill>
    </dxf>
    <dxf>
      <fill>
        <patternFill>
          <bgColor rgb="FF92D050"/>
        </patternFill>
      </fill>
    </dxf>
    <dxf>
      <fill>
        <patternFill>
          <bgColor rgb="FFFF0000"/>
        </patternFill>
      </fill>
    </dxf>
    <dxf>
      <fill>
        <patternFill>
          <bgColor rgb="FFFFFF00"/>
        </patternFill>
      </fill>
    </dxf>
    <dxf>
      <fill>
        <patternFill>
          <bgColor rgb="FF92D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pivotCacheDefinition" Target="pivotCache/pivotCacheDefinition2.xml"/><Relationship Id="rId39" Type="http://schemas.openxmlformats.org/officeDocument/2006/relationships/pivotCacheDefinition" Target="pivotCache/pivotCacheDefinition15.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pivotCacheDefinition" Target="pivotCache/pivotCacheDefinition10.xml"/><Relationship Id="rId42" Type="http://schemas.openxmlformats.org/officeDocument/2006/relationships/pivotCacheDefinition" Target="pivotCache/pivotCacheDefinition18.xml"/><Relationship Id="rId47"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pivotCacheDefinition" Target="pivotCache/pivotCacheDefinition1.xml"/><Relationship Id="rId33" Type="http://schemas.openxmlformats.org/officeDocument/2006/relationships/pivotCacheDefinition" Target="pivotCache/pivotCacheDefinition9.xml"/><Relationship Id="rId38" Type="http://schemas.openxmlformats.org/officeDocument/2006/relationships/pivotCacheDefinition" Target="pivotCache/pivotCacheDefinition14.xml"/><Relationship Id="rId46"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pivotCacheDefinition" Target="pivotCache/pivotCacheDefinition5.xml"/><Relationship Id="rId41" Type="http://schemas.openxmlformats.org/officeDocument/2006/relationships/pivotCacheDefinition" Target="pivotCache/pivotCacheDefinition17.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2.xml"/><Relationship Id="rId32" Type="http://schemas.openxmlformats.org/officeDocument/2006/relationships/pivotCacheDefinition" Target="pivotCache/pivotCacheDefinition8.xml"/><Relationship Id="rId37" Type="http://schemas.openxmlformats.org/officeDocument/2006/relationships/pivotCacheDefinition" Target="pivotCache/pivotCacheDefinition13.xml"/><Relationship Id="rId40" Type="http://schemas.openxmlformats.org/officeDocument/2006/relationships/pivotCacheDefinition" Target="pivotCache/pivotCacheDefinition16.xml"/><Relationship Id="rId45" Type="http://schemas.openxmlformats.org/officeDocument/2006/relationships/pivotCacheDefinition" Target="pivotCache/pivotCacheDefinition2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1.xml"/><Relationship Id="rId28" Type="http://schemas.openxmlformats.org/officeDocument/2006/relationships/pivotCacheDefinition" Target="pivotCache/pivotCacheDefinition4.xml"/><Relationship Id="rId36" Type="http://schemas.openxmlformats.org/officeDocument/2006/relationships/pivotCacheDefinition" Target="pivotCache/pivotCacheDefinition12.xml"/><Relationship Id="rId49"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pivotCacheDefinition" Target="pivotCache/pivotCacheDefinition7.xml"/><Relationship Id="rId44" Type="http://schemas.openxmlformats.org/officeDocument/2006/relationships/pivotCacheDefinition" Target="pivotCache/pivotCacheDefinition2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pivotCacheDefinition" Target="pivotCache/pivotCacheDefinition3.xml"/><Relationship Id="rId30" Type="http://schemas.openxmlformats.org/officeDocument/2006/relationships/pivotCacheDefinition" Target="pivotCache/pivotCacheDefinition6.xml"/><Relationship Id="rId35" Type="http://schemas.openxmlformats.org/officeDocument/2006/relationships/pivotCacheDefinition" Target="pivotCache/pivotCacheDefinition11.xml"/><Relationship Id="rId43" Type="http://schemas.openxmlformats.org/officeDocument/2006/relationships/pivotCacheDefinition" Target="pivotCache/pivotCacheDefinition19.xml"/><Relationship Id="rId48" Type="http://schemas.openxmlformats.org/officeDocument/2006/relationships/sharedStrings" Target="sharedStrings.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3.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5.jpeg"/></Relationships>
</file>

<file path=xl/drawings/_rels/drawing19.xml.rels><?xml version="1.0" encoding="UTF-8" standalone="yes"?>
<Relationships xmlns="http://schemas.openxmlformats.org/package/2006/relationships"><Relationship Id="rId1"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0.xml.rels><?xml version="1.0" encoding="UTF-8" standalone="yes"?>
<Relationships xmlns="http://schemas.openxmlformats.org/package/2006/relationships"><Relationship Id="rId1" Type="http://schemas.openxmlformats.org/officeDocument/2006/relationships/image" Target="../media/image5.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3.jpeg"/></Relationships>
</file>

<file path=xl/drawings/_rels/drawing5.xml.rels><?xml version="1.0" encoding="UTF-8" standalone="yes"?>
<Relationships xmlns="http://schemas.openxmlformats.org/package/2006/relationships"><Relationship Id="rId1" Type="http://schemas.openxmlformats.org/officeDocument/2006/relationships/image" Target="../media/image4.jpeg"/></Relationships>
</file>

<file path=xl/drawings/_rels/drawing6.xml.rels><?xml version="1.0" encoding="UTF-8" standalone="yes"?>
<Relationships xmlns="http://schemas.openxmlformats.org/package/2006/relationships"><Relationship Id="rId1" Type="http://schemas.openxmlformats.org/officeDocument/2006/relationships/image" Target="../media/image5.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3.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0</xdr:col>
      <xdr:colOff>396874</xdr:colOff>
      <xdr:row>0</xdr:row>
      <xdr:rowOff>317500</xdr:rowOff>
    </xdr:from>
    <xdr:to>
      <xdr:col>0</xdr:col>
      <xdr:colOff>1587499</xdr:colOff>
      <xdr:row>2</xdr:row>
      <xdr:rowOff>254000</xdr:rowOff>
    </xdr:to>
    <xdr:pic>
      <xdr:nvPicPr>
        <xdr:cNvPr id="2" name="Imagen 1">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96874" y="317500"/>
          <a:ext cx="1190625" cy="10953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xdr:col>
      <xdr:colOff>816428</xdr:colOff>
      <xdr:row>0</xdr:row>
      <xdr:rowOff>95249</xdr:rowOff>
    </xdr:from>
    <xdr:to>
      <xdr:col>1</xdr:col>
      <xdr:colOff>1673678</xdr:colOff>
      <xdr:row>1</xdr:row>
      <xdr:rowOff>410934</xdr:rowOff>
    </xdr:to>
    <xdr:pic>
      <xdr:nvPicPr>
        <xdr:cNvPr id="3" name="Imagen 2">
          <a:extLst>
            <a:ext uri="{FF2B5EF4-FFF2-40B4-BE49-F238E27FC236}">
              <a16:creationId xmlns:a16="http://schemas.microsoft.com/office/drawing/2014/main" id="{32C5746B-FDBB-4C0C-8A66-C3B621F0491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0214" y="95249"/>
          <a:ext cx="857250" cy="778328"/>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802821</xdr:colOff>
      <xdr:row>0</xdr:row>
      <xdr:rowOff>95249</xdr:rowOff>
    </xdr:from>
    <xdr:to>
      <xdr:col>1</xdr:col>
      <xdr:colOff>1660071</xdr:colOff>
      <xdr:row>1</xdr:row>
      <xdr:rowOff>410934</xdr:rowOff>
    </xdr:to>
    <xdr:pic>
      <xdr:nvPicPr>
        <xdr:cNvPr id="3" name="Imagen 2">
          <a:extLst>
            <a:ext uri="{FF2B5EF4-FFF2-40B4-BE49-F238E27FC236}">
              <a16:creationId xmlns:a16="http://schemas.microsoft.com/office/drawing/2014/main" id="{BED8835D-47EB-4043-911C-C3894234FC9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0214" y="95249"/>
          <a:ext cx="857250" cy="778328"/>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xdr:col>
      <xdr:colOff>816428</xdr:colOff>
      <xdr:row>0</xdr:row>
      <xdr:rowOff>54428</xdr:rowOff>
    </xdr:from>
    <xdr:to>
      <xdr:col>1</xdr:col>
      <xdr:colOff>1673678</xdr:colOff>
      <xdr:row>1</xdr:row>
      <xdr:rowOff>398688</xdr:rowOff>
    </xdr:to>
    <xdr:pic>
      <xdr:nvPicPr>
        <xdr:cNvPr id="3" name="Imagen 2">
          <a:extLst>
            <a:ext uri="{FF2B5EF4-FFF2-40B4-BE49-F238E27FC236}">
              <a16:creationId xmlns:a16="http://schemas.microsoft.com/office/drawing/2014/main" id="{CEA09587-E279-4CC6-AFBA-C9095CC5437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83821" y="54428"/>
          <a:ext cx="857250" cy="779689"/>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1</xdr:col>
      <xdr:colOff>789213</xdr:colOff>
      <xdr:row>0</xdr:row>
      <xdr:rowOff>54429</xdr:rowOff>
    </xdr:from>
    <xdr:to>
      <xdr:col>1</xdr:col>
      <xdr:colOff>1646463</xdr:colOff>
      <xdr:row>1</xdr:row>
      <xdr:rowOff>398689</xdr:rowOff>
    </xdr:to>
    <xdr:pic>
      <xdr:nvPicPr>
        <xdr:cNvPr id="3" name="Imagen 2">
          <a:extLst>
            <a:ext uri="{FF2B5EF4-FFF2-40B4-BE49-F238E27FC236}">
              <a16:creationId xmlns:a16="http://schemas.microsoft.com/office/drawing/2014/main" id="{F393EFB1-65D0-420C-8E73-70CB2B9A925C}"/>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56606" y="54429"/>
          <a:ext cx="857250" cy="77968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xdr:col>
      <xdr:colOff>789214</xdr:colOff>
      <xdr:row>0</xdr:row>
      <xdr:rowOff>40821</xdr:rowOff>
    </xdr:from>
    <xdr:to>
      <xdr:col>1</xdr:col>
      <xdr:colOff>1646464</xdr:colOff>
      <xdr:row>1</xdr:row>
      <xdr:rowOff>385081</xdr:rowOff>
    </xdr:to>
    <xdr:pic>
      <xdr:nvPicPr>
        <xdr:cNvPr id="3" name="Imagen 2">
          <a:extLst>
            <a:ext uri="{FF2B5EF4-FFF2-40B4-BE49-F238E27FC236}">
              <a16:creationId xmlns:a16="http://schemas.microsoft.com/office/drawing/2014/main" id="{9C7C00F1-47EE-406F-B2DF-1E68C3DB4B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9393" y="40821"/>
          <a:ext cx="857250" cy="779689"/>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1</xdr:col>
      <xdr:colOff>761999</xdr:colOff>
      <xdr:row>0</xdr:row>
      <xdr:rowOff>68036</xdr:rowOff>
    </xdr:from>
    <xdr:to>
      <xdr:col>1</xdr:col>
      <xdr:colOff>1619249</xdr:colOff>
      <xdr:row>1</xdr:row>
      <xdr:rowOff>402771</xdr:rowOff>
    </xdr:to>
    <xdr:pic>
      <xdr:nvPicPr>
        <xdr:cNvPr id="3" name="Imagen 2">
          <a:extLst>
            <a:ext uri="{FF2B5EF4-FFF2-40B4-BE49-F238E27FC236}">
              <a16:creationId xmlns:a16="http://schemas.microsoft.com/office/drawing/2014/main" id="{F88A4187-8327-4712-96A7-8EBD931E6FD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9392" y="68036"/>
          <a:ext cx="857250" cy="770164"/>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1</xdr:col>
      <xdr:colOff>775606</xdr:colOff>
      <xdr:row>0</xdr:row>
      <xdr:rowOff>54428</xdr:rowOff>
    </xdr:from>
    <xdr:to>
      <xdr:col>1</xdr:col>
      <xdr:colOff>1632856</xdr:colOff>
      <xdr:row>1</xdr:row>
      <xdr:rowOff>389163</xdr:rowOff>
    </xdr:to>
    <xdr:pic>
      <xdr:nvPicPr>
        <xdr:cNvPr id="3" name="Imagen 2">
          <a:extLst>
            <a:ext uri="{FF2B5EF4-FFF2-40B4-BE49-F238E27FC236}">
              <a16:creationId xmlns:a16="http://schemas.microsoft.com/office/drawing/2014/main" id="{05F79E27-CF0B-48D6-8299-FC190766115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9392" y="54428"/>
          <a:ext cx="857250" cy="770164"/>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xdr:col>
      <xdr:colOff>789214</xdr:colOff>
      <xdr:row>0</xdr:row>
      <xdr:rowOff>68035</xdr:rowOff>
    </xdr:from>
    <xdr:to>
      <xdr:col>1</xdr:col>
      <xdr:colOff>1646464</xdr:colOff>
      <xdr:row>1</xdr:row>
      <xdr:rowOff>412295</xdr:rowOff>
    </xdr:to>
    <xdr:pic>
      <xdr:nvPicPr>
        <xdr:cNvPr id="3" name="Imagen 2">
          <a:extLst>
            <a:ext uri="{FF2B5EF4-FFF2-40B4-BE49-F238E27FC236}">
              <a16:creationId xmlns:a16="http://schemas.microsoft.com/office/drawing/2014/main" id="{91638C2E-012B-4162-9894-10DE125F703E}"/>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70214" y="68035"/>
          <a:ext cx="857250" cy="779689"/>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1</xdr:col>
      <xdr:colOff>734785</xdr:colOff>
      <xdr:row>0</xdr:row>
      <xdr:rowOff>54428</xdr:rowOff>
    </xdr:from>
    <xdr:to>
      <xdr:col>1</xdr:col>
      <xdr:colOff>1592035</xdr:colOff>
      <xdr:row>1</xdr:row>
      <xdr:rowOff>389163</xdr:rowOff>
    </xdr:to>
    <xdr:pic>
      <xdr:nvPicPr>
        <xdr:cNvPr id="3" name="Imagen 2">
          <a:extLst>
            <a:ext uri="{FF2B5EF4-FFF2-40B4-BE49-F238E27FC236}">
              <a16:creationId xmlns:a16="http://schemas.microsoft.com/office/drawing/2014/main" id="{49509E1E-1FA2-4B07-A438-D2B5077F96E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088571" y="54428"/>
          <a:ext cx="857250" cy="770164"/>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299354</xdr:colOff>
      <xdr:row>0</xdr:row>
      <xdr:rowOff>136070</xdr:rowOff>
    </xdr:from>
    <xdr:to>
      <xdr:col>1</xdr:col>
      <xdr:colOff>544283</xdr:colOff>
      <xdr:row>1</xdr:row>
      <xdr:rowOff>416377</xdr:rowOff>
    </xdr:to>
    <xdr:pic>
      <xdr:nvPicPr>
        <xdr:cNvPr id="2" name="Imagen 1">
          <a:extLst>
            <a:ext uri="{FF2B5EF4-FFF2-40B4-BE49-F238E27FC236}">
              <a16:creationId xmlns:a16="http://schemas.microsoft.com/office/drawing/2014/main" id="{614EA72A-37D9-4BFA-AA35-CEC7D7C54352}"/>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9354" y="136070"/>
          <a:ext cx="854529" cy="7660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816429</xdr:colOff>
      <xdr:row>0</xdr:row>
      <xdr:rowOff>54428</xdr:rowOff>
    </xdr:from>
    <xdr:to>
      <xdr:col>1</xdr:col>
      <xdr:colOff>1673679</xdr:colOff>
      <xdr:row>1</xdr:row>
      <xdr:rowOff>398688</xdr:rowOff>
    </xdr:to>
    <xdr:pic>
      <xdr:nvPicPr>
        <xdr:cNvPr id="4" name="Imagen 3">
          <a:extLst>
            <a:ext uri="{FF2B5EF4-FFF2-40B4-BE49-F238E27FC236}">
              <a16:creationId xmlns:a16="http://schemas.microsoft.com/office/drawing/2014/main" id="{4FBB3DC0-C0A5-4F54-A4FB-30779A7C4DD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19893" y="54428"/>
          <a:ext cx="857250" cy="779689"/>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299354</xdr:colOff>
      <xdr:row>0</xdr:row>
      <xdr:rowOff>136070</xdr:rowOff>
    </xdr:from>
    <xdr:to>
      <xdr:col>1</xdr:col>
      <xdr:colOff>544283</xdr:colOff>
      <xdr:row>1</xdr:row>
      <xdr:rowOff>416377</xdr:rowOff>
    </xdr:to>
    <xdr:pic>
      <xdr:nvPicPr>
        <xdr:cNvPr id="2" name="Imagen 1">
          <a:extLst>
            <a:ext uri="{FF2B5EF4-FFF2-40B4-BE49-F238E27FC236}">
              <a16:creationId xmlns:a16="http://schemas.microsoft.com/office/drawing/2014/main" id="{ADF5C86A-F69C-4317-9E6E-08BA020EDCB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99354" y="136070"/>
          <a:ext cx="854529" cy="766082"/>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598714</xdr:colOff>
      <xdr:row>0</xdr:row>
      <xdr:rowOff>81642</xdr:rowOff>
    </xdr:from>
    <xdr:to>
      <xdr:col>1</xdr:col>
      <xdr:colOff>1455964</xdr:colOff>
      <xdr:row>1</xdr:row>
      <xdr:rowOff>397327</xdr:rowOff>
    </xdr:to>
    <xdr:pic>
      <xdr:nvPicPr>
        <xdr:cNvPr id="3" name="Imagen 2">
          <a:extLst>
            <a:ext uri="{FF2B5EF4-FFF2-40B4-BE49-F238E27FC236}">
              <a16:creationId xmlns:a16="http://schemas.microsoft.com/office/drawing/2014/main" id="{E75C6E0E-94B8-47D2-A526-C0A6E03D433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15785" y="81642"/>
          <a:ext cx="857250" cy="778328"/>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721178</xdr:colOff>
      <xdr:row>0</xdr:row>
      <xdr:rowOff>68035</xdr:rowOff>
    </xdr:from>
    <xdr:to>
      <xdr:col>1</xdr:col>
      <xdr:colOff>1578428</xdr:colOff>
      <xdr:row>1</xdr:row>
      <xdr:rowOff>383720</xdr:rowOff>
    </xdr:to>
    <xdr:pic>
      <xdr:nvPicPr>
        <xdr:cNvPr id="3" name="Imagen 2">
          <a:extLst>
            <a:ext uri="{FF2B5EF4-FFF2-40B4-BE49-F238E27FC236}">
              <a16:creationId xmlns:a16="http://schemas.microsoft.com/office/drawing/2014/main" id="{C8DD2D14-78A7-4BA0-9FCA-763415139F7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92678" y="68035"/>
          <a:ext cx="857250" cy="77832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816428</xdr:colOff>
      <xdr:row>0</xdr:row>
      <xdr:rowOff>54428</xdr:rowOff>
    </xdr:from>
    <xdr:to>
      <xdr:col>1</xdr:col>
      <xdr:colOff>1619250</xdr:colOff>
      <xdr:row>1</xdr:row>
      <xdr:rowOff>381000</xdr:rowOff>
    </xdr:to>
    <xdr:pic>
      <xdr:nvPicPr>
        <xdr:cNvPr id="3" name="Imagen 2">
          <a:extLst>
            <a:ext uri="{FF2B5EF4-FFF2-40B4-BE49-F238E27FC236}">
              <a16:creationId xmlns:a16="http://schemas.microsoft.com/office/drawing/2014/main" id="{9DF49D95-91C6-48F9-B23A-0FF32C09F96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51857" y="54428"/>
          <a:ext cx="802822" cy="734786"/>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762000</xdr:colOff>
      <xdr:row>0</xdr:row>
      <xdr:rowOff>54428</xdr:rowOff>
    </xdr:from>
    <xdr:to>
      <xdr:col>1</xdr:col>
      <xdr:colOff>1619250</xdr:colOff>
      <xdr:row>1</xdr:row>
      <xdr:rowOff>389163</xdr:rowOff>
    </xdr:to>
    <xdr:pic>
      <xdr:nvPicPr>
        <xdr:cNvPr id="3" name="Imagen 2">
          <a:extLst>
            <a:ext uri="{FF2B5EF4-FFF2-40B4-BE49-F238E27FC236}">
              <a16:creationId xmlns:a16="http://schemas.microsoft.com/office/drawing/2014/main" id="{8EFEEA2D-DB93-42A9-9F1F-D20EBD9897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1036" y="54428"/>
          <a:ext cx="857250" cy="770164"/>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843642</xdr:colOff>
      <xdr:row>0</xdr:row>
      <xdr:rowOff>54429</xdr:rowOff>
    </xdr:from>
    <xdr:to>
      <xdr:col>1</xdr:col>
      <xdr:colOff>1700892</xdr:colOff>
      <xdr:row>1</xdr:row>
      <xdr:rowOff>398689</xdr:rowOff>
    </xdr:to>
    <xdr:pic>
      <xdr:nvPicPr>
        <xdr:cNvPr id="3" name="Imagen 2">
          <a:extLst>
            <a:ext uri="{FF2B5EF4-FFF2-40B4-BE49-F238E27FC236}">
              <a16:creationId xmlns:a16="http://schemas.microsoft.com/office/drawing/2014/main" id="{9F6558CD-1F35-47F2-B341-C8C9085177B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11035" y="54429"/>
          <a:ext cx="857250" cy="779689"/>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789213</xdr:colOff>
      <xdr:row>0</xdr:row>
      <xdr:rowOff>81642</xdr:rowOff>
    </xdr:from>
    <xdr:to>
      <xdr:col>1</xdr:col>
      <xdr:colOff>1646463</xdr:colOff>
      <xdr:row>1</xdr:row>
      <xdr:rowOff>397327</xdr:rowOff>
    </xdr:to>
    <xdr:pic>
      <xdr:nvPicPr>
        <xdr:cNvPr id="3" name="Imagen 2">
          <a:extLst>
            <a:ext uri="{FF2B5EF4-FFF2-40B4-BE49-F238E27FC236}">
              <a16:creationId xmlns:a16="http://schemas.microsoft.com/office/drawing/2014/main" id="{B007DF52-0A9A-4BD5-BFAE-7AB0EEA7F9F9}"/>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97427" y="81642"/>
          <a:ext cx="857250" cy="778328"/>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xdr:col>
      <xdr:colOff>721178</xdr:colOff>
      <xdr:row>0</xdr:row>
      <xdr:rowOff>54429</xdr:rowOff>
    </xdr:from>
    <xdr:to>
      <xdr:col>1</xdr:col>
      <xdr:colOff>1578428</xdr:colOff>
      <xdr:row>1</xdr:row>
      <xdr:rowOff>398689</xdr:rowOff>
    </xdr:to>
    <xdr:pic>
      <xdr:nvPicPr>
        <xdr:cNvPr id="3" name="Imagen 2">
          <a:extLst>
            <a:ext uri="{FF2B5EF4-FFF2-40B4-BE49-F238E27FC236}">
              <a16:creationId xmlns:a16="http://schemas.microsoft.com/office/drawing/2014/main" id="{9758551C-104D-40F1-91DE-8A0D65A645D3}"/>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29392" y="54429"/>
          <a:ext cx="857250" cy="7796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ers\cmjimene3\Downloads\DTAV-STOP-STJEF%20con%20nombres%20Oct%202016.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D:\Users\cogarcia3\Documents\9%20OTROS_PROYECTOS%20SGGC%202016-2017\2019\1%20ISO%2037001%20-ANTI%20SOBORNO\RIESGOS%20SGAS\Gesti&#243;n%20Legal\FOPE05_MATRIZ_RIESGOS_DE_SOBORNO.GEST_LEGAL_V_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tilla Cargas"/>
      <sheetName val="Cupos 2017"/>
      <sheetName val="Listas (2)"/>
      <sheetName val="LISTAS"/>
      <sheetName val="Tabla de Honorarios"/>
    </sheetNames>
    <sheetDataSet>
      <sheetData sheetId="0"/>
      <sheetData sheetId="1"/>
      <sheetData sheetId="2">
        <row r="4">
          <cell r="F4" t="str">
            <v>Inexistencia de personal de planta</v>
          </cell>
          <cell r="H4" t="str">
            <v>CATEGORIA 01</v>
          </cell>
        </row>
        <row r="5">
          <cell r="F5" t="str">
            <v>Personal insuficiente</v>
          </cell>
          <cell r="H5" t="str">
            <v>CATEGORIA 02</v>
          </cell>
        </row>
        <row r="6">
          <cell r="F6" t="str">
            <v>Personal altamente especializado</v>
          </cell>
          <cell r="H6" t="str">
            <v>CATEGORIA 03</v>
          </cell>
        </row>
        <row r="7">
          <cell r="H7" t="str">
            <v>CATEGORIA 04</v>
          </cell>
        </row>
        <row r="8">
          <cell r="H8" t="str">
            <v>CATEGORIA 05</v>
          </cell>
        </row>
        <row r="9">
          <cell r="H9" t="str">
            <v>CATEGORIA 06</v>
          </cell>
        </row>
        <row r="10">
          <cell r="H10" t="str">
            <v>CATEGORIA 07</v>
          </cell>
        </row>
        <row r="11">
          <cell r="H11" t="str">
            <v>CATEGORIA 08</v>
          </cell>
        </row>
        <row r="12">
          <cell r="H12" t="str">
            <v>CATEGORIA 09</v>
          </cell>
        </row>
        <row r="13">
          <cell r="H13" t="str">
            <v>CATEGORIA 10</v>
          </cell>
        </row>
        <row r="14">
          <cell r="H14" t="str">
            <v>CATEGORIA 11</v>
          </cell>
        </row>
        <row r="15">
          <cell r="H15" t="str">
            <v>CATEGORIA 12</v>
          </cell>
        </row>
      </sheetData>
      <sheetData sheetId="3"/>
      <sheetData sheetId="4"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triz"/>
      <sheetName val="Instructivo"/>
      <sheetName val="Control"/>
      <sheetName val="Escalas"/>
      <sheetName val="Listas"/>
      <sheetName val="Hoja2"/>
    </sheetNames>
    <sheetDataSet>
      <sheetData sheetId="0"/>
      <sheetData sheetId="1"/>
      <sheetData sheetId="2">
        <row r="4">
          <cell r="C4" t="str">
            <v>Planeación Estratégica</v>
          </cell>
        </row>
      </sheetData>
      <sheetData sheetId="3"/>
      <sheetData sheetId="4">
        <row r="42">
          <cell r="H42" t="str">
            <v>COMUNICACIONES</v>
          </cell>
        </row>
        <row r="43">
          <cell r="H43" t="str">
            <v>CONSERVACIÓN DE INFRAESTRUCTURA</v>
          </cell>
        </row>
        <row r="44">
          <cell r="H44" t="str">
            <v>DISEÑO DE PROYECTOS</v>
          </cell>
        </row>
        <row r="45">
          <cell r="H45" t="str">
            <v>EJECUCIÓN DE OBRAS</v>
          </cell>
        </row>
        <row r="46">
          <cell r="H46" t="str">
            <v>EVALUACIÓN Y CONTROL</v>
          </cell>
        </row>
        <row r="47">
          <cell r="H47" t="str">
            <v>FACTIBILIDAD DE PROYECTOS</v>
          </cell>
        </row>
        <row r="48">
          <cell r="H48" t="str">
            <v>GESTIÓN AMBIENTAL, CALIDAD Y SST</v>
          </cell>
        </row>
        <row r="49">
          <cell r="H49" t="str">
            <v>GESTIÓN CONTRACTUAL</v>
          </cell>
        </row>
        <row r="50">
          <cell r="H50" t="str">
            <v>GESTIÓN DE LA VALORIZACIÓN Y FINANCIACIÓN</v>
          </cell>
        </row>
        <row r="51">
          <cell r="H51" t="str">
            <v>GESTIÓN DEL TALENTO HUMANO</v>
          </cell>
        </row>
        <row r="52">
          <cell r="H52" t="str">
            <v>GESTIÓN DOCUMENTAL</v>
          </cell>
        </row>
        <row r="53">
          <cell r="H53" t="str">
            <v>GESTIÓN FINANCIERA</v>
          </cell>
        </row>
        <row r="54">
          <cell r="H54" t="str">
            <v>GESTIÓN INTEGRAL DE PROYECTOS</v>
          </cell>
        </row>
        <row r="55">
          <cell r="H55" t="str">
            <v>GESTIÓN INTERINSTITUCIONAL</v>
          </cell>
        </row>
        <row r="56">
          <cell r="H56" t="str">
            <v>GESTIÓN LEGAL</v>
          </cell>
        </row>
        <row r="57">
          <cell r="H57" t="str">
            <v>GESTIÓN PREDIAL</v>
          </cell>
        </row>
        <row r="58">
          <cell r="H58" t="str">
            <v>GESTIÓN SOCIAL Y PARTICIPACIÓN CIUDADANA</v>
          </cell>
        </row>
        <row r="59">
          <cell r="H59" t="str">
            <v>GESTIÓN TECNOLOGÍAS DE LA INFORMACIÓN Y COMUNICACIÓN</v>
          </cell>
        </row>
        <row r="60">
          <cell r="H60" t="str">
            <v xml:space="preserve">INNOVACIÓN Y GESTIÓN DEL CONOCIMIENTO </v>
          </cell>
        </row>
        <row r="61">
          <cell r="H61" t="str">
            <v>MEJORAMIENTO CONTINUO</v>
          </cell>
        </row>
        <row r="62">
          <cell r="H62" t="str">
            <v>PLANEACIÓN ESTRATÉGICA</v>
          </cell>
        </row>
        <row r="63">
          <cell r="H63" t="str">
            <v>RECURSOS FÍSICOS</v>
          </cell>
        </row>
        <row r="64">
          <cell r="H64">
            <v>0</v>
          </cell>
        </row>
      </sheetData>
      <sheetData sheetId="5"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xml"/></Relationships>
</file>

<file path=xl/pivotCache/_rels/pivotCacheDefinition10.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0.xml"/></Relationships>
</file>

<file path=xl/pivotCache/_rels/pivotCacheDefinition11.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1.xml"/></Relationships>
</file>

<file path=xl/pivotCache/_rels/pivotCacheDefinition12.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2.xml"/></Relationships>
</file>

<file path=xl/pivotCache/_rels/pivotCacheDefinition13.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3.xml"/></Relationships>
</file>

<file path=xl/pivotCache/_rels/pivotCacheDefinition14.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4.xml"/></Relationships>
</file>

<file path=xl/pivotCache/_rels/pivotCacheDefinition15.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5.xml"/></Relationships>
</file>

<file path=xl/pivotCache/_rels/pivotCacheDefinition16.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6.xml"/></Relationships>
</file>

<file path=xl/pivotCache/_rels/pivotCacheDefinition17.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7.xml"/></Relationships>
</file>

<file path=xl/pivotCache/_rels/pivotCacheDefinition18.xml.rels><?xml version="1.0" encoding="UTF-8" standalone="yes"?>
<Relationships xmlns="http://schemas.openxmlformats.org/package/2006/relationships"><Relationship Id="rId1" Type="http://schemas.openxmlformats.org/officeDocument/2006/relationships/pivotCacheRecords" Target="pivotCacheRecords18.xml"/></Relationships>
</file>

<file path=xl/pivotCache/_rels/pivotCacheDefinition19.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19.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2.xml"/></Relationships>
</file>

<file path=xl/pivotCache/_rels/pivotCacheDefinition20.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20.xml"/></Relationships>
</file>

<file path=xl/pivotCache/_rels/pivotCacheDefinition21.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21.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7.xml"/></Relationships>
</file>

<file path=xl/pivotCache/_rels/pivotCacheDefinition8.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8.xml"/></Relationships>
</file>

<file path=xl/pivotCache/_rels/pivotCacheDefinition9.xml.rels><?xml version="1.0" encoding="UTF-8" standalone="yes"?>
<Relationships xmlns="http://schemas.openxmlformats.org/package/2006/relationships"><Relationship Id="rId2" Type="http://schemas.openxmlformats.org/officeDocument/2006/relationships/externalLinkPath" Target="file:///D:\Perfil%20jdarias\Downloads\MATRIZ%20RIESGOS%20DE%20SOBORNO%20SDM%202020.xlsx" TargetMode="External"/><Relationship Id="rId1" Type="http://schemas.openxmlformats.org/officeDocument/2006/relationships/pivotCacheRecords" Target="pivotCacheRecords9.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2916666" createdVersion="5" refreshedVersion="5" minRefreshableVersion="3" recordCount="31" xr:uid="{00000000-000A-0000-FFFF-FFFF00000000}">
  <cacheSource type="worksheet">
    <worksheetSource ref="A7:K38" sheet="GES FINANCIERA"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9">
        <s v="Colaborador del IDU"/>
        <s v="Empleado bancario"/>
        <s v="Contratista"/>
        <s v="Empleado del sector financiero"/>
        <s v="Contribuyente"/>
        <s v="Tercero"/>
        <s v="Hacker"/>
        <s v="Contribuyente _x000a_"/>
        <s v="Ciudadano"/>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1" maxValue="5"/>
    </cacheField>
    <cacheField name="NIVEL DE RIESGO (Residual)" numFmtId="0">
      <sharedItems containsSemiMixedTypes="0" containsString="0" containsNumber="1" containsInteger="1" minValue="1" maxValue="12"/>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7.39782071759" createdVersion="5" refreshedVersion="5" minRefreshableVersion="3" recordCount="64" xr:uid="{00000000-000A-0000-FFFF-FFFF09000000}">
  <cacheSource type="worksheet">
    <worksheetSource ref="A7:K71" sheet="TICs"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8">
        <s v="Grupo I+D+I"/>
        <s v="Grupo arquitectura"/>
        <s v="Grupo infraestructura"/>
        <s v="Subdirector Técnico de Recursos Tecnológicos"/>
        <s v="Proveedor"/>
        <s v="Tercero"/>
        <s v="STRT" u="1"/>
        <s v="DTST" u="1"/>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7.406137847225" createdVersion="5" refreshedVersion="5" minRefreshableVersion="3" recordCount="20" xr:uid="{00000000-000A-0000-FFFF-FFFF0A000000}">
  <cacheSource type="worksheet">
    <worksheetSource ref="A7:K27" sheet="GEST LEGAL"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12">
        <s v="Contratista"/>
        <s v="Tercero"/>
        <s v="Miembros del Comité"/>
        <s v="Abogado a cargo"/>
        <s v="Ordenador del Gasto"/>
        <s v="Directores de Área"/>
        <s v="Apoderado del IDU"/>
        <s v="Colaborador del IDU"/>
        <s v="Director general"/>
        <s v="Subdirector General Jurídica"/>
        <s v="Director Técnico de Gestión Judicial"/>
        <s v="Direcctor general" u="1"/>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3"/>
    </cacheField>
    <cacheField name="IMPACTO DEL RIESGO (Residual)" numFmtId="0">
      <sharedItems containsSemiMixedTypes="0" containsString="0" containsNumber="1" containsInteger="1" minValue="2" maxValue="4"/>
    </cacheField>
    <cacheField name="NIVEL DE RIESGO (Residual)" numFmtId="0">
      <sharedItems containsSemiMixedTypes="0" containsString="0" containsNumber="1" containsInteger="1" minValue="4" maxValue="12"/>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7.412430555552" createdVersion="5" refreshedVersion="5" minRefreshableVersion="3" recordCount="12" xr:uid="{00000000-000A-0000-FFFF-FFFF0B000000}">
  <cacheSource type="worksheet">
    <worksheetSource ref="A7:K19" sheet="INNOVACIÓN"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49">
      <sharedItems count="7">
        <s v="Director Técnico Estratégico"/>
        <s v="Colaborador IDU DTE encargados del Estudio de Mercado"/>
        <s v="Firma Cotizante"/>
        <s v="Supervisor"/>
        <s v="Tercero"/>
        <s v="Colaborador del IDU"/>
        <s v="Proveedor"/>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7.41524224537" createdVersion="5" refreshedVersion="5" minRefreshableVersion="3" recordCount="11" xr:uid="{00000000-000A-0000-FFFF-FFFF0C000000}">
  <cacheSource type="worksheet">
    <worksheetSource ref="A7:K18" sheet="EVAL Y CONTROL"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7">
        <s v="Contratista"/>
        <s v="Auditor de control interno_x000a_"/>
        <s v="Jefe de la OCI"/>
        <s v="Exfuncionario sancionado"/>
        <s v="Colaborador del IDU"/>
        <s v="Abogado sustanciador OCD"/>
        <s v="Jefe OCD"/>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VALORACIÓN DEL NIVEL DE RIESGO RESIDUAL2"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7.416421064816" createdVersion="5" refreshedVersion="5" minRefreshableVersion="3" recordCount="2" xr:uid="{00000000-000A-0000-FFFF-FFFF0D000000}">
  <cacheSource type="worksheet">
    <worksheetSource ref="A7:K9" sheet="GES INTEGRAL PROY"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2">
        <s v="Colaborador del IDU"/>
        <s v="Profesional OAP"/>
      </sharedItems>
    </cacheField>
    <cacheField name="RIESGOS DE SOBORNO (EFECTO DE LA INCERTIDUMBRE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3"/>
    </cacheField>
    <cacheField name="IMPACTO DEL RIESGO (Residual)" numFmtId="0">
      <sharedItems containsSemiMixedTypes="0" containsString="0" containsNumber="1" containsInteger="1" minValue="4" maxValue="4"/>
    </cacheField>
    <cacheField name="NIVEL DE RIESGO (Residual)" numFmtId="0">
      <sharedItems containsSemiMixedTypes="0" containsString="0" containsNumber="1" containsInteger="1" minValue="8" maxValue="12"/>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1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7.418086574071" createdVersion="5" refreshedVersion="5" minRefreshableVersion="3" recordCount="16" xr:uid="{00000000-000A-0000-FFFF-FFFF0E000000}">
  <cacheSource type="worksheet">
    <worksheetSource ref="A7:K23" sheet="FACT PROYECT"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7">
        <s v="Colaborador del IDU"/>
        <s v="Tercero"/>
        <s v="Colaborador de ESP"/>
        <s v="Candidato proceso de selección"/>
        <s v="Supervisor"/>
        <s v="Contratista"/>
        <s v="Interventor"/>
      </sharedItems>
    </cacheField>
    <cacheField name="RIESGOS DE SOBORNO (EFECTO DE LA INCERTIDUMBRE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6" maxValue="10"/>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0.1"/>
    </cacheField>
  </cacheFields>
  <extLst>
    <ext xmlns:x14="http://schemas.microsoft.com/office/spreadsheetml/2009/9/main" uri="{725AE2AE-9491-48be-B2B4-4EB974FC3084}">
      <x14:pivotCacheDefinition/>
    </ext>
  </extLst>
</pivotCacheDefinition>
</file>

<file path=xl/pivotCache/pivotCacheDefinition1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7.419553587963" createdVersion="5" refreshedVersion="5" minRefreshableVersion="3" recordCount="4" xr:uid="{00000000-000A-0000-FFFF-FFFF0F000000}">
  <cacheSource type="worksheet">
    <worksheetSource ref="A7:K11" sheet="MEJORA CONTINUA"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2">
        <s v="Colaborador del organismo de control"/>
        <s v="Colaborador del IDU"/>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1"/>
    </cacheField>
    <cacheField name="IMPACTO DEL RIESGO (Residual)" numFmtId="0">
      <sharedItems containsSemiMixedTypes="0" containsString="0" containsNumber="1" containsInteger="1" minValue="5" maxValue="5"/>
    </cacheField>
    <cacheField name="NIVEL DE RIESGO (Residual)" numFmtId="0">
      <sharedItems containsSemiMixedTypes="0" containsString="0" containsNumber="1" containsInteger="1" minValue="5" maxValue="5"/>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0.1"/>
    </cacheField>
  </cacheFields>
  <extLst>
    <ext xmlns:x14="http://schemas.microsoft.com/office/spreadsheetml/2009/9/main" uri="{725AE2AE-9491-48be-B2B4-4EB974FC3084}">
      <x14:pivotCacheDefinition/>
    </ext>
  </extLst>
</pivotCacheDefinition>
</file>

<file path=xl/pivotCache/pivotCacheDefinition1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7.420820370367" createdVersion="5" refreshedVersion="5" minRefreshableVersion="3" recordCount="1" xr:uid="{00000000-000A-0000-FFFF-FFFF10000000}">
  <cacheSource type="worksheet">
    <worksheetSource ref="A7:K8" sheet="PLAN ESTRAT"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1">
        <s v="Colaborador del IDU"/>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1"/>
    </cacheField>
    <cacheField name="IMPACTO DEL RIESGO (Residual)" numFmtId="0">
      <sharedItems containsSemiMixedTypes="0" containsString="0" containsNumber="1" containsInteger="1" minValue="4" maxValue="4"/>
    </cacheField>
    <cacheField name="NIVEL DE RIESGO (Residual)" numFmtId="0">
      <sharedItems containsSemiMixedTypes="0" containsString="0" containsNumber="1" containsInteger="1" minValue="4" maxValue="4"/>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0.1"/>
    </cacheField>
  </cacheFields>
  <extLst>
    <ext xmlns:x14="http://schemas.microsoft.com/office/spreadsheetml/2009/9/main" uri="{725AE2AE-9491-48be-B2B4-4EB974FC3084}">
      <x14:pivotCacheDefinition/>
    </ext>
  </extLst>
</pivotCacheDefinition>
</file>

<file path=xl/pivotCache/pivotCacheDefinition1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81.3687130787" createdVersion="5" refreshedVersion="5" minRefreshableVersion="3" recordCount="70" xr:uid="{00000000-000A-0000-FFFF-FFFF11000000}">
  <cacheSource type="worksheet">
    <worksheetSource ref="B6:O67" sheet="DIR. ESTRAT"/>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21">
        <s v="Tercero"/>
        <s v="Ordenador del Gasto"/>
        <s v="Profesionales estructuradores del área solicitante"/>
        <s v="Director Técnico DTPS"/>
        <s v="Profesionales DTPS"/>
        <s v="Comité de Contratación"/>
        <s v="Adjudicatario Contrato"/>
        <s v="Director Técnico DTGC"/>
        <s v="Profesionales DTGC"/>
        <s v="Contratista"/>
        <s v="Supervisores de Contratos"/>
        <s v="Apoyo a la Supervisión"/>
        <s v="Colaborador del IDU abogado"/>
        <s v="Interventor"/>
        <s v="Abogado de Gestión Contractual"/>
        <s v="Profesionales estructuradores" u="1"/>
        <s v="Supervisor" u="1"/>
        <s v="Profesionales Areas ordenadoras del gasto" u="1"/>
        <s v="Ordenadores del Gasto_x000a__x000a_" u="1"/>
        <s v="Ordenador del Gasto_x000a__x000a_" u="1"/>
        <s v="Directivo del IDU" u="1"/>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MixedTypes="1" containsNumber="1" containsInteger="1" minValue="1" maxValue="4"/>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5" maxValue="20"/>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5"/>
    </cacheField>
  </cacheFields>
  <extLst>
    <ext xmlns:x14="http://schemas.microsoft.com/office/spreadsheetml/2009/9/main" uri="{725AE2AE-9491-48be-B2B4-4EB974FC3084}">
      <x14:pivotCacheDefinition/>
    </ext>
  </extLst>
</pivotCacheDefinition>
</file>

<file path=xl/pivotCache/pivotCacheDefinition1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81.385209143518" createdVersion="5" refreshedVersion="5" minRefreshableVersion="3" recordCount="26" xr:uid="{00000000-000A-0000-FFFF-FFFF12000000}">
  <cacheSource type="worksheet">
    <worksheetSource ref="A7:K33" sheet="VALORIZA" r:id="rId2"/>
  </cacheSource>
  <cacheFields count="11">
    <cacheField name="PROCEDIMIENTO ASOCIADO" numFmtId="0">
      <sharedItems/>
    </cacheField>
    <cacheField name="POSIBLES HECHOS DE SOBORNO (INCERTIDUMBRE)" numFmtId="0">
      <sharedItems/>
    </cacheField>
    <cacheField name="ORGANIZACIONES EXTERNAS, FUNCIONES O CARGOS EXPUESTOS AL HECHO DE SOBORNO" numFmtId="0">
      <sharedItems count="4">
        <s v="Contribuyente"/>
        <s v="Colaborador del IDU"/>
        <s v="Ciudadano"/>
        <s v="Oferente"/>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4"/>
    </cacheField>
    <cacheField name="IMPACTO DEL RIESGO (Residual)" numFmtId="0">
      <sharedItems containsSemiMixedTypes="0" containsString="0" containsNumber="1" containsInteger="1" minValue="2" maxValue="4"/>
    </cacheField>
    <cacheField name="NIVEL DE RIESGO (Residual)" numFmtId="0">
      <sharedItems containsSemiMixedTypes="0" containsString="0" containsNumber="1" containsInteger="1" minValue="2" maxValue="16"/>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3379628" createdVersion="5" refreshedVersion="5" minRefreshableVersion="3" recordCount="15" xr:uid="{00000000-000A-0000-FFFF-FFFF01000000}">
  <cacheSource type="worksheet">
    <worksheetSource ref="A7:K22" sheet="GES TH"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12">
        <s v="Responsable del trámite de Seguridad Social"/>
        <s v="Empresa de seguridad social"/>
        <s v="Colaborador del IDU"/>
        <s v="Asesor ARL"/>
        <s v="Oferente de servicios del programa sistema estímulos"/>
        <s v="Responsable del proceso de contratación"/>
        <s v="Contratista "/>
        <s v="Responsable de elaborar las certificaciones laborales"/>
        <s v="Responsable de capacitación "/>
        <s v="Oferente "/>
        <s v="Responsable de capacitación"/>
        <s v="Contratista PIC"/>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2" maxValue="3"/>
    </cacheField>
    <cacheField name="IMPACTO DEL RIESGO (Residual)" numFmtId="0">
      <sharedItems containsSemiMixedTypes="0" containsString="0" containsNumber="1" containsInteger="1" minValue="2" maxValue="4"/>
    </cacheField>
    <cacheField name="NIVEL DE RIESGO (Residual)" numFmtId="0">
      <sharedItems containsSemiMixedTypes="0" containsString="0" containsNumber="1" containsInteger="1" minValue="4" maxValue="12"/>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20.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81.386361226854" createdVersion="5" refreshedVersion="5" minRefreshableVersion="3" recordCount="88" xr:uid="{00000000-000A-0000-FFFF-FFFF13000000}">
  <cacheSource type="worksheet">
    <worksheetSource ref="A7:K95" sheet="GES PREDIAL" r:id="rId2"/>
  </cacheSource>
  <cacheFields count="11">
    <cacheField name="PROCEDIMIENTO ASOCIADO" numFmtId="0">
      <sharedItems count="3">
        <s v="Gestión social predial"/>
        <s v="Administración y venta de predios"/>
        <s v="Adquisición predial"/>
      </sharedItems>
    </cacheField>
    <cacheField name="POSIBLES HECHOS DE SOBORNO (INCERTIDUMBRE)" numFmtId="0">
      <sharedItems longText="1"/>
    </cacheField>
    <cacheField name="ORGANIZACIONES EXTERNAS, FUNCIONES O CARGOS EXPUESTOS AL HECHO DE SOBORNO" numFmtId="0">
      <sharedItems count="24">
        <s v="Propietario de Predio"/>
        <s v="Gestores sociales"/>
        <s v="Articulador social"/>
        <s v="Gestores socio económicos"/>
        <s v="Gestores socio jurídicos"/>
        <s v="Tercero"/>
        <s v="Articulador de administración de predios"/>
        <s v="Colaborador del IDU"/>
        <s v="Contratista de mantenimiento o demolición de predios"/>
        <s v="Director Técnico de Predios"/>
        <s v="Gestor Administración de Predios"/>
        <s v="Servidor de otras entidades"/>
        <s v="Comprador de Predio"/>
        <s v="Gestor Técnico"/>
        <s v="Articulador Técnico"/>
        <s v="Articulador jurídico"/>
        <s v="Gestor Jurídico"/>
        <s v="Articulador de avalúos"/>
        <s v="Gestor de Avalúos"/>
        <s v="Articulador Socio Económico"/>
        <s v="Gestor Socio Económico"/>
        <s v="Servidor de Catastro Distrital"/>
        <s v="Articuladores sociales" u="1"/>
        <s v="Servidor de Entidades" u="1"/>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5"/>
    </cacheField>
    <cacheField name="IMPACTO DEL RIESGO (Residual)" numFmtId="0">
      <sharedItems containsSemiMixedTypes="0" containsString="0" containsNumber="1" containsInteger="1" minValue="2" maxValue="5"/>
    </cacheField>
    <cacheField name="NIVEL DE RIESGO (Residual)" numFmtId="0">
      <sharedItems containsSemiMixedTypes="0" containsString="0" containsNumber="1" containsInteger="1" minValue="4" maxValue="2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5"/>
    </cacheField>
  </cacheFields>
  <extLst>
    <ext xmlns:x14="http://schemas.microsoft.com/office/spreadsheetml/2009/9/main" uri="{725AE2AE-9491-48be-B2B4-4EB974FC3084}">
      <x14:pivotCacheDefinition/>
    </ext>
  </extLst>
</pivotCacheDefinition>
</file>

<file path=xl/pivotCache/pivotCacheDefinition2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82.311354513891" createdVersion="5" refreshedVersion="5" minRefreshableVersion="3" recordCount="107" xr:uid="{00000000-000A-0000-FFFF-FFFF14000000}">
  <cacheSource type="worksheet">
    <worksheetSource ref="A7:K114" sheet="CONSERVACIÓN INFRAEST"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10">
        <s v="Ciudadano"/>
        <s v="Apoyo a la supervisión"/>
        <s v="Subdirectores Técnicos "/>
        <s v="Director Técnico de Mantenimiento"/>
        <s v="Subdirector General de Infraestructura"/>
        <s v="Tercero"/>
        <s v="Contratista"/>
        <s v="Colaborador del IDU"/>
        <s v="Interventor"/>
        <s v="Aseguradora" u="1"/>
      </sharedItems>
    </cacheField>
    <cacheField name="RIESGOS DE SOBORNO (EFECTO DE LA INCERTIDUMBRE SOBRE LOS OBJETIVOS ESTRATÉGICOS)" numFmtId="0">
      <sharedItems containsBlank="1"/>
    </cacheField>
    <cacheField name="CONTROLES ACTUALES EXISTENTES" numFmtId="0">
      <sharedItems longText="1"/>
    </cacheField>
    <cacheField name="PROBABILIDAD DEL RIESGO (Residual)" numFmtId="0">
      <sharedItems containsSemiMixedTypes="0" containsString="0" containsNumber="1" containsInteger="1" minValue="1" maxValue="4"/>
    </cacheField>
    <cacheField name="IMPACTO DEL RIESGO (Residual)" numFmtId="0">
      <sharedItems containsSemiMixedTypes="0" containsString="0" containsNumber="1" containsInteger="1" minValue="2" maxValue="5"/>
    </cacheField>
    <cacheField name="NIVEL DE RIESGO (Residual)" numFmtId="0">
      <sharedItems containsSemiMixedTypes="0" containsString="0" containsNumber="1" containsInteger="1" minValue="2" maxValue="1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3726852" createdVersion="5" refreshedVersion="5" minRefreshableVersion="3" recordCount="28" xr:uid="{00000000-000A-0000-FFFF-FFFF02000000}">
  <cacheSource type="worksheet">
    <worksheetSource ref="A7:K35" sheet="GES SOCIAL"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8">
        <s v="Colaborador del IDU que atiende canales"/>
        <s v="Ciudadano"/>
        <s v="Colaborador del IDU - Bogotá te escucha"/>
        <s v="Colaborador del IDU"/>
        <s v="Tercero"/>
        <s v="Profesional Social OTC"/>
        <s v="Interventor"/>
        <s v="Contratista"/>
      </sharedItems>
    </cacheField>
    <cacheField name="RIESGOS DE SOBORNO (EFECTO DE LA INCERTIDUMBRE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2" maxValue="4"/>
    </cacheField>
    <cacheField name="NIVEL DE RIESGO (Residual)" numFmtId="0">
      <sharedItems containsSemiMixedTypes="0" containsString="0" containsNumber="1" containsInteger="1" minValue="2" maxValue="12"/>
    </cacheField>
    <cacheField name="VALORACIÓN DEL NIVEL DE RIESGO RESIDUAL" numFmtId="0">
      <sharedItems/>
    </cacheField>
    <cacheField name="CONTROLES ADICIONALES REQUERIDOS"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384259" createdVersion="5" refreshedVersion="5" minRefreshableVersion="3" recordCount="8" xr:uid="{00000000-000A-0000-FFFF-FFFF03000000}">
  <cacheSource type="worksheet">
    <worksheetSource ref="A7:K15" sheet="GES AMB CAL SST"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3">
        <s v="Contratista"/>
        <s v="Apoyo ambiental a la supervisión"/>
        <s v="Interventor"/>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4074075" createdVersion="5" refreshedVersion="5" minRefreshableVersion="3" recordCount="57" xr:uid="{00000000-000A-0000-FFFF-FFFF04000000}">
  <cacheSource type="worksheet">
    <worksheetSource ref="A7:K64" sheet="GES INTERINSTI" r:id="rId2"/>
  </cacheSource>
  <cacheFields count="11">
    <cacheField name="PROCEDIMIENTO ASOCIADO" numFmtId="0">
      <sharedItems/>
    </cacheField>
    <cacheField name="POSIBLES HECHOS DE SOBORNO (INCERTIDUMBRE)" numFmtId="0">
      <sharedItems containsBlank="1" longText="1"/>
    </cacheField>
    <cacheField name="ORGANIZACIONES EXTERNAS, FUNCIONES O CARGOS EXPUESTOS AL HECHO DE SOBORNO" numFmtId="0">
      <sharedItems count="8">
        <s v="Funcionario de _x000a_ESP"/>
        <s v="Colaborador del IDU"/>
        <s v="Funcionario de _x000a_Entidad"/>
        <s v="Directivo del IDU"/>
        <s v="Funcionario de Transmilenio"/>
        <s v="Tercero"/>
        <s v="Concejal"/>
        <s v="Directivo de Entidad"/>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1" maxValue="3"/>
    </cacheField>
    <cacheField name="IMPACTO DEL RIESGO (Residual)" numFmtId="0">
      <sharedItems containsSemiMixedTypes="0" containsString="0" containsNumber="1" containsInteger="1" minValue="3" maxValue="5"/>
    </cacheField>
    <cacheField name="NIVEL DE RIESGO (Residual)" numFmtId="0">
      <sharedItems containsSemiMixedTypes="0" containsString="0" containsNumber="1" containsInteger="1" minValue="3" maxValue="1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4189813" createdVersion="5" refreshedVersion="5" minRefreshableVersion="3" recordCount="10" xr:uid="{00000000-000A-0000-FFFF-FFFF05000000}">
  <cacheSource type="worksheet">
    <worksheetSource ref="A7:K17" sheet="GES DOCUMENT"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4">
        <s v="Colaborador del IDU"/>
        <s v="Tercero (Contratistas externos)"/>
        <s v="Proveedor (Contratista de mensajería)"/>
        <s v="Tercero"/>
      </sharedItems>
    </cacheField>
    <cacheField name="RIESGOS DE SOBORNO (EFECTO DE LA INCERTIDUMBRE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2" maxValue="4"/>
    </cacheField>
    <cacheField name="IMPACTO DEL RIESGO (Residual)" numFmtId="0">
      <sharedItems containsSemiMixedTypes="0" containsString="0" containsNumber="1" containsInteger="1" minValue="3" maxValue="4"/>
    </cacheField>
    <cacheField name="NIVEL DE RIESGO (Residual)" numFmtId="0">
      <sharedItems containsSemiMixedTypes="0" containsString="0" containsNumber="1" containsInteger="1" minValue="8" maxValue="16"/>
    </cacheField>
    <cacheField name="VALORACIÓN DEL NIVEL DE RIESGO RESIDUAL" numFmtId="0">
      <sharedItems/>
    </cacheField>
    <cacheField name="VALORACIÓN DEL NIVEL DE RIESGO RESIDUAL2"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5115737" createdVersion="5" refreshedVersion="5" minRefreshableVersion="3" recordCount="34" xr:uid="{00000000-000A-0000-FFFF-FFFF06000000}">
  <cacheSource type="worksheet">
    <worksheetSource ref="A7:K41" sheet="GES REC FIS"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14">
        <s v="Sudirector General de Gestión Corporativa"/>
        <s v="Director Técnico Administrativo y Financiero"/>
        <s v="Subdirector Técnico de Recursos Físicos"/>
        <s v="Apoyo a la supervisión"/>
        <s v="Posible Proveedor"/>
        <s v="Proveedor"/>
        <s v="Técnico de apoyo al manejo de la caja menor"/>
        <s v="Técnico de apoyo al tramite de cuentas"/>
        <s v="Conductor"/>
        <s v="Trabajador del taller mantenimiento vehículos"/>
        <s v="Coordinador del parque automotor."/>
        <s v="Coordinador de almacén"/>
        <s v="Técnico operativo de almacén"/>
        <s v="Auxiliar de almacén"/>
      </sharedItems>
    </cacheField>
    <cacheField name="RIESGOS DE SOBORNO (EFECTO DE LA INCERTIDUMBRE 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3" maxValue="4"/>
    </cacheField>
    <cacheField name="IMPACTO DEL RIESGO (Residual)" numFmtId="0">
      <sharedItems containsSemiMixedTypes="0" containsString="0" containsNumber="1" containsInteger="1" minValue="2" maxValue="5"/>
    </cacheField>
    <cacheField name="NIVEL DE RIESGO (Residual)" numFmtId="0">
      <sharedItems containsSemiMixedTypes="0" containsString="0" containsNumber="1" containsInteger="1" minValue="8" maxValue="16"/>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Definition8.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6041668" createdVersion="5" refreshedVersion="5" minRefreshableVersion="3" recordCount="55" xr:uid="{00000000-000A-0000-FFFF-FFFF07000000}">
  <cacheSource type="worksheet">
    <worksheetSource ref="A7:K62" sheet="DISEÑO PROY" r:id="rId2"/>
  </cacheSource>
  <cacheFields count="11">
    <cacheField name="PROCEDIMIENTO ASOCIADO" numFmtId="0">
      <sharedItems/>
    </cacheField>
    <cacheField name="POSIBLES HECHOS DE SOBORNO (INCERTIDUMBRE)" numFmtId="0">
      <sharedItems longText="1"/>
    </cacheField>
    <cacheField name="ORGANIZACIONES EXTERNAS, FUNCIONES O CARGOS EXPUESTOS AL HECHO DE SOBORNO" numFmtId="0">
      <sharedItems count="10">
        <s v="Alcalde Mayor"/>
        <s v="Congresista"/>
        <s v="Concejal"/>
        <s v="Directivos del IDU"/>
        <s v="Tercero"/>
        <s v="Asesores del IDU"/>
        <s v="Supervisor"/>
        <s v="Contratista"/>
        <s v="Interventor"/>
        <s v="Apoyo a la supervisión"/>
      </sharedItems>
    </cacheField>
    <cacheField name="RIESGOS DE SOBORNO (EFECTO DE LA INCERTIDUMBRE SOBRE LOS OBJETIVOS ESTRATÉGICOS)" numFmtId="0">
      <sharedItems/>
    </cacheField>
    <cacheField name="CONTROLES ACTUALES EXISTENTES" numFmtId="0">
      <sharedItems/>
    </cacheField>
    <cacheField name="PROBABILIDAD DEL RIESGO (Residual)" numFmtId="0">
      <sharedItems containsSemiMixedTypes="0" containsString="0" containsNumber="1" containsInteger="1" minValue="1" maxValue="5"/>
    </cacheField>
    <cacheField name="IMPACTO DEL RIESGO (Residual)" numFmtId="0">
      <sharedItems containsSemiMixedTypes="0" containsString="0" containsNumber="1" containsInteger="1" minValue="1" maxValue="5"/>
    </cacheField>
    <cacheField name="NIVEL DE RIESGO (Residual)" numFmtId="0">
      <sharedItems containsSemiMixedTypes="0" containsString="0" containsNumber="1" containsInteger="1" minValue="1" maxValue="25"/>
    </cacheField>
    <cacheField name="VALORACIÓN DEL NIVEL DE RIESGO RESIDUAL" numFmtId="0">
      <sharedItems/>
    </cacheField>
    <cacheField name="CONTROLES ADICIONALES REQUERIDOS" numFmtId="0">
      <sharedItems/>
    </cacheField>
    <cacheField name="ÍNDICE" numFmtId="0">
      <sharedItems containsSemiMixedTypes="0" containsString="0" containsNumber="1" minValue="0.1" maxValue="5"/>
    </cacheField>
  </cacheFields>
  <extLst>
    <ext xmlns:x14="http://schemas.microsoft.com/office/spreadsheetml/2009/9/main" uri="{725AE2AE-9491-48be-B2B4-4EB974FC3084}">
      <x14:pivotCacheDefinition/>
    </ext>
  </extLst>
</pivotCacheDefinition>
</file>

<file path=xl/pivotCache/pivotCacheDefinition9.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Arturo Martinez Suarez" refreshedDate="43776.752576736108" createdVersion="5" refreshedVersion="5" minRefreshableVersion="3" recordCount="206" xr:uid="{00000000-000A-0000-FFFF-FFFF08000000}">
  <cacheSource type="worksheet">
    <worksheetSource ref="A7:K213" sheet="EJECUC OBRAS" r:id="rId2"/>
  </cacheSource>
  <cacheFields count="11">
    <cacheField name="PROCEDIMIENTO ASOCIADO" numFmtId="0">
      <sharedItems/>
    </cacheField>
    <cacheField name="POSIBLES HECHOS DE SOBORNO (INCERTIDUMBRE) " numFmtId="0">
      <sharedItems longText="1"/>
    </cacheField>
    <cacheField name="ORGANIZACIONES EXTERNAS, FUNCIONES O CARGOS EXPUESTOS AL HECHO DE SOBORNO" numFmtId="0">
      <sharedItems count="8">
        <s v="Contratista"/>
        <s v="Apoyo a la Supervisión"/>
        <s v="Subdirectores Técnicos"/>
        <s v="Director Técnico de Construcciones"/>
        <s v="Subdirector General de Infraestructura"/>
        <s v="Tercero"/>
        <s v="Equipo análisis precios unitarios"/>
        <s v="Interventor"/>
      </sharedItems>
    </cacheField>
    <cacheField name="RIESGOS DE SOBORNO (EFECTO DE LA INCERTIDUMBRESOBRE LOS OBJETIVOS ESTRATÉGICOS)" numFmtId="0">
      <sharedItems/>
    </cacheField>
    <cacheField name="CONTROLES ACTUALES EXISTENTES" numFmtId="0">
      <sharedItems longText="1"/>
    </cacheField>
    <cacheField name="PROBABILIDAD DEL RIESGO (Residual)" numFmtId="0">
      <sharedItems containsSemiMixedTypes="0" containsString="0" containsNumber="1" containsInteger="1" minValue="1" maxValue="4"/>
    </cacheField>
    <cacheField name="IMPACTO DEL RIESGO (Residual)" numFmtId="0">
      <sharedItems containsSemiMixedTypes="0" containsString="0" containsNumber="1" containsInteger="1" minValue="1" maxValue="5"/>
    </cacheField>
    <cacheField name="NIVEL DE RIESGO (Residual)" numFmtId="0">
      <sharedItems containsSemiMixedTypes="0" containsString="0" containsNumber="1" containsInteger="1" minValue="1" maxValue="16"/>
    </cacheField>
    <cacheField name="VALORACIÓN DEL NIVEL DE RIESGO RESIDUAL" numFmtId="0">
      <sharedItems/>
    </cacheField>
    <cacheField name="VALORACIÓN DEL NIVEL DE RIESGO RESIDUAL2" numFmtId="0">
      <sharedItems/>
    </cacheField>
    <cacheField name="indice" numFmtId="0">
      <sharedItems containsSemiMixedTypes="0" containsString="0" containsNumber="1" minValue="0.1" maxValue="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31">
  <r>
    <s v="Conciliación bancaria"/>
    <s v="Colaborador del IDU ofrece y entrega a empleado bancario una comisión o dádiva para que altere el valor real del saldo disponible en bancos con el fin de hacer maniobras ilegales temporales con los recursos públicos en un periodo de tiempo corto."/>
    <x v="0"/>
    <s v="Desmotivación  del talento humano_x000a_Daño a la cultura "/>
    <s v="Primera linea de defensa: Conciliación  diaria _x000a_Segunda  linea de defensa: Revisión y firma del Jefe y cumplimiento de procedimiento._x000a_Tercera linea de defensa: Auditorias internas y externas. "/>
    <n v="1"/>
    <n v="1"/>
    <n v="1"/>
    <s v="BAJO"/>
    <s v="Los controles actuales son suficientes para mantener el nivel de riesgo bajo y no se requieren controles adicionales"/>
    <n v="0.1"/>
  </r>
  <r>
    <s v="Conciliación bancaria"/>
    <s v="Empleado bancario le ofrece y entrega a un Colaborador del IDU una comisión para que no genere alertas por información de saldos alterada temporalmente."/>
    <x v="1"/>
    <s v="Desmotivación  del talento humano_x000a_Daño a la cultura "/>
    <s v="Primera linea de defensa: Conciliacion  diaria _x000a_Segunda  linea de defensa: Revisión y firma del Jefe y cumplimiento de procedimiento._x000a_Tercera linea de defensa: Auditorias internas y externas. "/>
    <n v="1"/>
    <n v="1"/>
    <n v="1"/>
    <s v="BAJO"/>
    <s v="Los controles actuales son suficientes para mantener el nivel de riesgo bajo y no se requieren controles adicionales"/>
    <n v="0.1"/>
  </r>
  <r>
    <s v="Conciliación bancaria"/>
    <s v="Colaborador IDU le ofrece y entrega a un empleado bancario una comisión o dádiva para que genere una información falsa de conciliación para el cierre de diferencias de saldo existentes."/>
    <x v="0"/>
    <s v="Desmotivación del  talento humano_x000a_Daño a la cultura "/>
    <s v="Primera linea de defensa: Conciliacion  diaria _x000a_Segunda  linea de defensa: Revisión y firma del Jefe y cumplimiento de procedimiento._x000a_Tercera linea de defensa: Auditorias internas y externas. "/>
    <n v="1"/>
    <n v="1"/>
    <n v="1"/>
    <s v="BAJO"/>
    <s v="Los controles actuales son suficientes para mantener el nivel de riesgo bajo y no se requieren controles adicionales"/>
    <n v="0.1"/>
  </r>
  <r>
    <s v="Conciliación bancaria"/>
    <s v="Empleado bancario le ofrece y entrega a un Colaborador del IDU una comisión para que genere una partida de conciliación falsa que cierre la diferencia de saldos existentes."/>
    <x v="1"/>
    <s v="Desmotivación del talento humano_x000a_Daño a la cultura "/>
    <s v="Primera linea de defensa: Conciliacion  diaria _x000a_Segunda  linea de defensa: Revisión y firma del Jefe y cumplimiento de procedimiento._x000a_Tercera linea de defensa: Auditorias internas y externas. "/>
    <n v="1"/>
    <n v="1"/>
    <n v="1"/>
    <s v="BAJO"/>
    <s v="Los controles actuales son suficientes para mantener el nivel de riesgo bajo y no se requieren controles adicionales"/>
    <n v="0.1"/>
  </r>
  <r>
    <s v="Embargos y cesiones"/>
    <s v="Un contratista con orden de embargo ofrece y entrega una comisión o dádiva a un Colaborador del IDU para que no se informe los contratos o créditos que tenga el contratista."/>
    <x v="2"/>
    <s v="Menor disponibilidad de recursos para reinvertir en la obras, perdida de credibilidad al interior y exterior del instituto"/>
    <s v="Primera linea de defensa: Traza en Orfeo, articulación de la información reportada por las áreas del IDU. _x000a_Segunda  linea de defensa: Revisión y firma del Jefe._x000a_Tercera linea de defensa: Auditorias internas y externas. "/>
    <n v="1"/>
    <n v="2"/>
    <n v="2"/>
    <s v="BAJO"/>
    <s v="Los controles actuales son suficientes para mantener el nivel de riesgo bajo y no se requieren controles adicionales"/>
    <n v="0.1"/>
  </r>
  <r>
    <s v="Embargos y cesiones"/>
    <s v="Un contratista con orden de embargo notificada al IDU,  ofrece y entrega una comisión o dádiva a un Colaborador del IDU para que no le aplique el embargo. "/>
    <x v="2"/>
    <s v="Menor disponibilidad de recursos para reinvertir en la obras, perdida de credibilidad al interior y exterior del instituto"/>
    <s v="Primera linea de defensa: Revisión de embargos y medidas cautelares (Aplicativo Embargos-  Sistema Stone)  _x000a_Segunda  linea de defensa: Revision y firma de actas de liquidacion de aplicación de embargos efectuada por el Tesorero._x000a_Tercera linea de defensa: Auditorias internas y externas."/>
    <n v="1"/>
    <n v="2"/>
    <n v="2"/>
    <s v="BAJO"/>
    <s v="Los controles actuales son suficientes para mantener el nivel de riesgo bajo y no se requieren controles adicionales"/>
    <n v="0.1"/>
  </r>
  <r>
    <s v="Embargos y cesiones"/>
    <s v="Un contratista ofrece y entrega a un Colaborador del IDU una dádiva para que ingrese una cesión de derechos económicos antes de una orden de embargo."/>
    <x v="2"/>
    <s v="Menor disponibilidad de recursos para reinvertir en la obras, perdida de credibilidad al interior y exterior del instituto"/>
    <s v="Primera linea de defensa: Traza en Orfeo, revisión de embargos y medidas cautelares (Aplicativo Embargos-  Sistema Stone). _x000a_Segunda  linea de defensa: Revisión y firma del oficio de aprobación de la cesión de derechos económicos por parte de STTR y DTAF._x000a_Tercera linea de defensa: Auditorias internas y externas. "/>
    <n v="1"/>
    <n v="2"/>
    <n v="2"/>
    <s v="BAJO"/>
    <s v="Los controles actuales son suficientes para mantener el nivel de riesgo bajo y no se requieren controles adicionales"/>
    <n v="0.1"/>
  </r>
  <r>
    <s v="Administración de inversiones de tesorería"/>
    <s v="Un empleado del sector financiero ofrece y entrega a un Colaborador del IDU una comisión o dádiva para que favorezca su cotización para inversiones de excedentes."/>
    <x v="3"/>
    <s v="Menor disponibilidad de recursos para reinvertir en la obras, perdida de credibilidad al interior y exterior del instituto"/>
    <s v="Primera linea de defensa: Formato Resumen de cotizacion de Tasas aprobado por el Tesorero_x000a_Segunda  linea de defensa: Formato Resumen de cotizacion de Tasas aprobado por el Director Tecnico Administrativo y Financiero, cumplimiento de Procedimiento &quot;Administración de inversiones de tesoreria&quot;._x000a_Tercera linea de defensa: Auditorias internas y externas. "/>
    <n v="1"/>
    <n v="1"/>
    <n v="1"/>
    <s v="BAJO"/>
    <s v="Los controles actuales son suficientes para mantener el nivel de riesgo bajo y no se requieren controles adicionales"/>
    <n v="0.1"/>
  </r>
  <r>
    <s v="Administración de inversiones de tesorería"/>
    <s v="Un Colaborador del IDU solicita y recibe de un empleado del sector financiero, una comisión por favorecimiento en la colocación de excedentes de tesorería del IDU."/>
    <x v="0"/>
    <s v="Menor disponibilidad de recursos para reinvertir en la obras, perdida de credibilidad al interior y exterior del instituto"/>
    <s v="Primera linea de defensa: Formato Resumen de cotizacion de Tasas aprobado por el Tesorero_x000a_Segunda  linea de defensa: Formato Resumen de cotizacion de Tasas aprobado por el Director Tecnico Administrativo y Financiero, cumplimiento de Procedimiento &quot;Administración de inversiones de tesoreria&quot;._x000a_Tercera linea de defensa: Auditorias internas y externas. "/>
    <n v="1"/>
    <n v="1"/>
    <n v="1"/>
    <s v="BAJO"/>
    <s v="Los controles actuales son suficientes para mantener el nivel de riesgo bajo y no se requieren controles adicionales"/>
    <n v="0.1"/>
  </r>
  <r>
    <s v="Administración de inversiones de tesorería"/>
    <s v="Un empleado del sector financiero ofrece y entrega a un Colaborador del IDU una comisión o dádiva para que no reporte deterioro de la inversión."/>
    <x v="3"/>
    <s v="Menor disponibilidad de recursos para reinvertir en la obras, perdida de credibilidad al interior y exterior del instituto"/>
    <s v="Primera linea de defensa: Valoracion del portafolio al final del mes_x000a_Segunda  linea de defensa: consciliacion de los saldos de inversion entre la STTR y la STPC, cumplimiento de Procedimiento &quot;Administración de inversiones de tesoreria&quot;._x000a_Tercera linea de defensa: Auditorias internas y externas. "/>
    <n v="1"/>
    <n v="1"/>
    <n v="1"/>
    <s v="BAJO"/>
    <s v="Los controles actuales son suficientes para mantener el nivel de riesgo bajo y no se requieren controles adicionales"/>
    <n v="0.1"/>
  </r>
  <r>
    <s v="Administración de inversiones de tesorería"/>
    <s v="Un Colaborador del IDU solicita y recibe de un empleado del sector financiero una comisión o dádiva para que no reportar deterioro de la inversión."/>
    <x v="0"/>
    <s v="Menor disponibilidad de recursos para reinvertir en la obras, perdida de credibilidad al interior y exterior del instituto"/>
    <s v="Primera linea de defensa:Valoracion del portafolio al final del mes_x000a_Segunda  linea de defensa: consciliacion de los saldos de inversion entre la STTR y la STPC, cumplimiento de Procedimiento &quot;Administración de inversiones de tesoreria&quot;._x000a_Tercera linea de defensa: Auditorias internas y externas. "/>
    <n v="1"/>
    <n v="1"/>
    <n v="1"/>
    <s v="BAJO"/>
    <s v="Los controles actuales son suficientes para mantener el nivel de riesgo bajo y no se requieren controles adicionales"/>
    <n v="0.1"/>
  </r>
  <r>
    <s v="Recaudo"/>
    <s v="Un colaborador del IDU ofrece y entrega una comision o dádiva al empleado bancario por recibir dinero  del contributente y no registrarlo en linea a favor del IDU."/>
    <x v="0"/>
    <s v="Que no se cuente con el recurso monetario suficiente para la ejecucion de los proyectos de infraestructura._x000a_Daño a la cultura "/>
    <s v="Primera linea de defensa: Realizar la gestion necesaria ante el banco, luego de recibir una reclamacion del contribuyente._x000a_Segunda  linea de defensa: Contrato-convenio  de recaudo con el Banco, procedimiento de recaudo. _x000a_Tercera linea de defensa: Poliza de cubrimiento manejo financiero y investigaciones disciplinarias y fiscales."/>
    <n v="1"/>
    <n v="1"/>
    <n v="1"/>
    <s v="BAJO"/>
    <s v="Los controles actuales son suficientes para mantener el nivel de riesgo bajo y no se requieren controles adicionales"/>
    <n v="0.1"/>
  </r>
  <r>
    <s v="Recaudo"/>
    <s v="Un empleado bancario ofrece y entrega una dádiva a un Colaborador del IDU para que avale el cierre y registro de valores a pesar de tener inconsistencias."/>
    <x v="1"/>
    <s v="Que no se cuente con el recurso monetario suficiente para la ejecucion de los proyectos de infraestructura._x000a_Daño a la cultura "/>
    <s v="Primera linea de defensa: Conciliaciones bancarias, cierre diario de caja._x000a_Segunda  linea de defensa: Contrato-convenio  de recaudo con el Banco, revision Subdirector Tecnico, Procedimiento de recaudo. _x000a_Tercera linea de defensa: Poliza de cubrimiento manejo financiero y investigaciones disciplinarias y fiscales."/>
    <n v="1"/>
    <n v="2"/>
    <n v="2"/>
    <s v="BAJO"/>
    <s v="Los controles actuales son suficientes para mantener el nivel de riesgo bajo y no se requieren controles adicionales"/>
    <n v="0.1"/>
  </r>
  <r>
    <s v="Recaudo"/>
    <s v="Un empleado bancario o  un contribuyente, ofrece y entrega una dádiva a un Colaborador del IDU para que aplique manualmente recaudos sin que el recurso ingrese a las cuentas del IDU y posteriormente reversarlo en el sistema Valoricemos."/>
    <x v="1"/>
    <s v="Que no se cuente con el recurso monetario suficiente para la ejecucion de los proyectos de infraestructura._x000a_Daño a la cultura "/>
    <s v="Primera linea de defensa: Conciliaciones bancarias_x000a_Segunda  linea de defensa: Registro de paz y salvos generados en sistema valoricemos. Procedimiento de recaudo, memorando de autorizacion del Tesorero; Modulo de cartera del sistema Valoricemo._x000a_Tercera linea de defensa: Poliza de cubrimiento manejo financiero y investigaciones disciplinarias y fiscales."/>
    <n v="1"/>
    <n v="2"/>
    <n v="2"/>
    <s v="BAJO"/>
    <s v="Los controles actuales son suficientes para mantener el nivel de riesgo bajo y no se requieren controles adicionales"/>
    <n v="0.1"/>
  </r>
  <r>
    <s v="Recaudo"/>
    <s v="Un empleado bancario o  un contribuyente, ofrece y entrega una dádiva a un Colaborador del IDU para que aplique manualmente recaudos sin que el recurso ingrese a las cuentas del IDU y posteriormente reversarlo en el sistema Valoricemos."/>
    <x v="4"/>
    <s v="Que no se cuente con el recurso monetario suficiente para la ejecucion de los proyectos de infraestructura._x000a_Daño a la cultura "/>
    <s v="Primera linea de defensa: Conciliaciones bancarias_x000a_Segunda  linea de defensa: Registro de paz y salvos generados en sistema valoricemos. Procedimiento de recaudo, memorando de autorizacion del Tesorero; Modulo de cartera del sistema Valoricemo._x000a_Tercera linea de defensa: Poliza de cubrimiento manejo financiero y investigaciones disciplinarias y fiscales."/>
    <n v="1"/>
    <n v="2"/>
    <n v="2"/>
    <s v="BAJO"/>
    <s v="Los controles actuales son suficientes para mantener el nivel de riesgo bajo y no se requieren controles adicionales"/>
    <n v="0.1"/>
  </r>
  <r>
    <s v="Traslados"/>
    <s v="Un empleado bancario ofrece y entregue una dádiva a un Colaborador del IDU para que mantenga recursos en cuentas corrientes más tiempo del previsto (y no trasladarlo a cuentas de ahorros) incumpliendo las reciprocidades de los convenios."/>
    <x v="1"/>
    <s v="Contribuir en el mejoramiento de la calidad de vida de los habitantes de la ciudad."/>
    <s v="Primera linea de defensa: Formato Mensual de calificacion de reciprocidad bancaria, Formato diario FO-GAF-142 Traslados diarios entre Cuentas de Tesoreria._x000a_Segunda  linea de defensa: Revisiones de funcionarios encargados de registros de recaudo,  Revisión  de Tesorero, Procedimiento  Traslados Diarios entre cuentas bancarias._x000a_Tercera linea de defensa: Control de los bancos sobre la reciprocidad de los convenios y/o contratos de recaudo,  Auditorias internas y externas. "/>
    <n v="1"/>
    <n v="1"/>
    <n v="1"/>
    <s v="BAJO"/>
    <s v="Los controles actuales son suficientes para mantener el nivel de riesgo bajo y no se requieren controles adicionales"/>
    <n v="0.1"/>
  </r>
  <r>
    <s v="Traslados"/>
    <s v="Un Colaborador del IDU solicita y reciba una dádiva de un empleado bancario para que mantenga recursos en cuentas corrientes más tiempo del previsto (y no trasladarlo a cuentas de ahorros) incumpliendo las reciprocidades de los convenios."/>
    <x v="0"/>
    <s v="Contribuir en el mejoramiento de la calidad de vida de los habitantes de la ciudad."/>
    <s v="Primera linea de defensa: Formato Mensual de calificacion de reciprocidad bancaria, Formato diario FO-GAF-142 Traslados diarios entre Cuentas de Tesoreria._x000a_Segunda  linea de defensa: Revisiones de funcionarios encargados de registros de recaudo,  Revisioón  de Tesorero, Procedimiento  Traslados Diarios entre cuentas bancarias._x000a_Tercera linea de defensa: Control de los bancos sobre la reciprocidad de los convenios y/o  contratos de recaudo, Auditorias internas y externas. "/>
    <n v="1"/>
    <n v="1"/>
    <n v="1"/>
    <s v="BAJO"/>
    <s v="Los controles actuales son suficientes para mantener el nivel de riesgo bajo y no se requieren controles adicionales"/>
    <n v="0.1"/>
  </r>
  <r>
    <s v="Traslados"/>
    <s v="Un Colaborador del IDU solicite y recibe una dádiva por realizar traslado (Giro) de recursos de cuentas del IDU a una cuenta de un tercero con la intención de hacer un fraude."/>
    <x v="0"/>
    <s v=" Contribuir en el mejoramiento de la calidad de vida de los habitantes de la ciudad, respondiendo a las necesidades de la ciudad."/>
    <s v="Primera linea de defensa: Lotes de pago no manipulables extraidos del sistema Stone  y  SIGPAGOS_x000a_Segunda  linea de defensa: Revision de Aurizadores 1 y 2. Conciliaciones Bancarias - Sistema Stone._x000a_Tercera linea de defensa: Auditorias interna y externas."/>
    <n v="1"/>
    <n v="5"/>
    <n v="5"/>
    <s v="BAJO"/>
    <s v="Los controles actuales son suficientes para mantener el nivel de riesgo bajo y no se requieren controles adicionales"/>
    <n v="0.1"/>
  </r>
  <r>
    <s v="Traslados"/>
    <s v="Un tercero ofrece y entrega una dádiva a un Colaborador del IDU por realizar traslado (Giro) de recursos de cuentas del IDU a una cuenta del tercero con la intención de hacer un fraude."/>
    <x v="5"/>
    <s v="Contribuir en el mejoramiento de la calidad de vida de los habitantes de la ciudad, respondiendo a las necesidades de la ciudad."/>
    <s v="Primera linea de defensa: Lotes de pago no manipulables extraidos del sistema Stone  y  SIGPAGOS_x000a_Segunda  linea de defensa: Revision de Aurizadores 1 y 2. Conciliaciones Bancarias - Sistema Stone._x000a_Tercera linea de defensa: Auditorias interna y externas."/>
    <n v="1"/>
    <n v="5"/>
    <n v="5"/>
    <s v="BAJO"/>
    <s v="Los controles actuales son suficientes para mantener el nivel de riesgo bajo y no se requieren controles adicionales"/>
    <n v="0.1"/>
  </r>
  <r>
    <s v="Traslados"/>
    <s v="Un Hacker ofrece y entrega a un Colaborador del IDU una dádiva para que le entregue las claves y tokens para que se hurten los dineros de las cuentas del IDU."/>
    <x v="6"/>
    <s v="Contribuir en el mejoramiento de la calidad de vida de los habitantes de la ciudad, respondiendo a las necesidades de la ciudad, mediante la estructuración y desarrollo de proyectos integrales de infraestructura para la movilidad y espacio público."/>
    <s v="Primera linea de defensa: custodia de dispositivos electronicos y claves de acceso en caja fuerte._x000a_Segunda  linea de defensa: Home Bankin con IP restringidas, perfiles de usurio - preparador, autorizador dual y  Administrador, Protocolo de seguridad._x000a_Tercera linea de defensa: Auditorias internas y externas "/>
    <n v="1"/>
    <n v="5"/>
    <n v="5"/>
    <s v="BAJO"/>
    <s v="Los controles actuales son suficientes para mantener el nivel de riesgo bajo y no se requieren controles adicionales"/>
    <n v="0.1"/>
  </r>
  <r>
    <s v="Traslados"/>
    <s v="Un Colaborador del IDU solicita y acepta a u Hacker una dádiva para entregarle las claves y tokens para que se hurten los dineros de las cuentas del IDU."/>
    <x v="0"/>
    <s v="Contribuir en el mejoramiento de la calidad de vida de los habitantes de la ciudad, respondiendo a las necesidades de la ciudad, mediante la estructuración y desarrollo de proyectos integrales de infraestructura para la movilidad y espacio público."/>
    <s v="Primera linea de defensa: custodia de dispositivos electronicos y claves de acceso en caja fuerte._x000a_Segunda  linea de defensa: Home Bankin con IP restringidas, perfiles de usurio - preparador, autorizador dual y  Administrador, Protocolo de seguridad._x000a_Tercera linea de defensa: Auditorias internas y externas "/>
    <n v="1"/>
    <n v="5"/>
    <n v="5"/>
    <s v="BAJO"/>
    <s v="Los controles actuales son suficientes para mantener el nivel de riesgo bajo y no se requieren controles adicionales"/>
    <n v="0.1"/>
  </r>
  <r>
    <s v="Pago a terceros"/>
    <s v="Un Contratista, tercero, o contribuyente ofrece y entrega a un Colaborador  del IDU una dadiva para  agilizar el pago o para que se realice el pago, sin el lleno de los requistos."/>
    <x v="2"/>
    <s v="Desmotivación del talento humano_x000a_Daño a la cultura "/>
    <s v="Primera linea de defensa:_x000a_Segunda  linea de defensa: Sispagos, Procedimiento Pago a terceros, Seguimiento y Revisión de usuarios, y Jefes  _x000a_Tercera linea de defensa: Auditorias Internas y externas"/>
    <n v="1"/>
    <n v="2"/>
    <n v="2"/>
    <s v="BAJO"/>
    <s v="Los controles actuales son suficientes para mantener el nivel de riesgo bajo y no se requieren controles adicionales"/>
    <n v="0.1"/>
  </r>
  <r>
    <s v="Pago a terceros"/>
    <s v="Un Contratista, tercero, o contribuyente ofrece y entrega a un Colaborador  del IDU una dadiva para  agilizar el pago o para que se realice el pago, sin el lleno de los requistos."/>
    <x v="5"/>
    <s v="Desmotivación del talento humano_x000a_Daño a la cultura "/>
    <s v="Primera linea de defensa:_x000a_Segunda  linea de defensa: Sispagos, Procedimiento Pago a terceros, Seguimiento y Revisión de usuarios, y Jefes  _x000a_Tercera linea de defensa: Auditorias Internas y externas"/>
    <n v="1"/>
    <n v="2"/>
    <n v="2"/>
    <s v="BAJO"/>
    <s v="Los controles actuales son suficientes para mantener el nivel de riesgo bajo y no se requieren controles adicionales"/>
    <n v="0.1"/>
  </r>
  <r>
    <s v="Pago a terceros"/>
    <s v="Un Contratista, tercero, o contribuyente ofrece y entrega a un Colaborador  del IDU una dadiva para  agilizar el pago o para que se realice el pago, sin el lleno de los requistos."/>
    <x v="7"/>
    <s v="Desmotivación del talento humano_x000a_Daño a la cultura "/>
    <s v="Primera linea de defensa:_x000a_Segunda  linea de defensa: Sispagos, Procedimiento Pago a terceros, Seguimiento y Revisión de usuarios, y Jefes  _x000a_Tercera linea de defensa: Auditorias Internas y externas"/>
    <n v="1"/>
    <n v="2"/>
    <n v="2"/>
    <s v="BAJO"/>
    <s v="Los controles actuales son suficientes para mantener el nivel de riesgo bajo y no se requieren controles adicionales"/>
    <n v="0.1"/>
  </r>
  <r>
    <s v="Pago a terceros"/>
    <s v="Un Colaborador del IDU solicita y acepta de un Contratista, tercero, o contribuyente una dádiva parapara  agilizar el pago o para que se realice el pago, sin el lleno de los requistos."/>
    <x v="0"/>
    <s v="Desmotivación del talento humano_x000a_Daño a la cultura "/>
    <s v="Primera linea de defensa: _x000a_Segunda  linea de defensa:Sispagos, Procedimiento Pago a terceros, Seguimiento y Revisión de usuarios y Jefes   _x000a_Tercera linea de defensa: Auditorias Internas y Externas."/>
    <n v="1"/>
    <n v="2"/>
    <n v="2"/>
    <s v="BAJO"/>
    <s v="Los controles actuales son suficientes para mantener el nivel de riesgo bajo y no se requieren controles adicionales"/>
    <n v="0.1"/>
  </r>
  <r>
    <s v="Estacionamientos "/>
    <s v="Un ciudadano ofrece dadivas al Colaborador del IDU, para adelantar el proceso de elaboracion de la resolucion violando el derecho de turno."/>
    <x v="5"/>
    <s v="Pérdida de capacidad institucional para responder a las necesidades de la ciudad en lo relacionado con infraestructura para la movilidad y espacio público"/>
    <s v="Primera línea de defensa: Aplicación del procedimiento PRGF07_ADMINISTRACION_FONDO_COMPENSATORIO_PARQUEADEROS_V_4.0.pdf, en lo referente a la radicación del trámite._x000a_Segunda  línea de defensa: Revisión del Jefe de STPC y aprobación por DTAF_x000a_Tercera línea de defensa: Auditorias "/>
    <n v="3"/>
    <n v="4"/>
    <n v="12"/>
    <s v="MEDIO"/>
    <s v="Programa de comunicación pública &quot;cero tolerancia al soborno y a la corrupción&quot; hacia la comunidad, los socios de negocios y demás partes interesadas del IDU."/>
    <n v="3"/>
  </r>
  <r>
    <s v="Estacionamientos "/>
    <s v="Un Colaborador del IDU solicita y acepta dadivas de un ciudadano para adelantar el proceso de elaboracion de la resolucion de estaciomanientos, violando el derecho de turno."/>
    <x v="0"/>
    <s v="Pérdida de capacidad institucional para responder a las necesidades de la ciudad en lo relacionado con infraestructura para la movilidad y espacio público"/>
    <s v="Primera línea de defensa: Aplicación del procedimiento PRGF07_ADMINISTRACION_FONDO_COMPENSATORIO_PARQUEADEROS_V_4.0.pdf, en lo referente a la radicación del trámite._x000a_Segunda  línea de defensa: Revisión del Jefe de STPC y aprobación por DTAF_x000a_Tercera línea de defensa: Auditorias "/>
    <n v="1"/>
    <n v="3"/>
    <n v="3"/>
    <s v="BAJO"/>
    <s v="Los controles actuales son suficientes para mantener el nivel de riesgo bajo y no se requieren controles adicionales"/>
    <n v="0.1"/>
  </r>
  <r>
    <s v="Estacionamientos "/>
    <s v="Un ciudadano ofrece dadivas al Colaborador del IDU para cambiar el valor de la resolución en el proceso de elaboracion para pagar menos."/>
    <x v="5"/>
    <s v="Pérdida de capacidad institucional para responder a las necesidades de la ciudad en lo relacionado con infraestructura para la movilidad y espacio público"/>
    <s v="Primera línea de defensa: Aplicación del procedimiento PRGF07_ADMINISTRACION_FONDO_COMPENSATORIO_PARQUEADEROS_V_4.0.pdf, en lo referente al cambio del valor del m2 del suelo y el coeficiente de intensificación._x000a_Segunda  línea de defensa: Revisión del Jefe de STPC y aprobación por DTAF_x000a_Tercera línea de defensa: Auditorias "/>
    <n v="1"/>
    <n v="3"/>
    <n v="3"/>
    <s v="BAJO"/>
    <s v="Los controles actuales son suficientes para mantener el nivel de riesgo bajo y no se requieren controles adicionales"/>
    <n v="0.1"/>
  </r>
  <r>
    <s v="Estacionamientos "/>
    <s v="Un Colaborador del IDU solicita y acepta dadivas de un ciudadano para cambiar el valor de la resolución de estaciomanientos para pagar menos.  "/>
    <x v="0"/>
    <s v="Pérdida de capacidad institucional para responder a las necesidades de la ciudad en lo relacionado con infraestructura para la movilidad y espacio público"/>
    <s v="Primera línea de defensa: Aplicación del procedimiento PRGF07_ADMINISTRACION_FONDO_COMPENSATORIO_PARQUEADEROS_V_4.0.pdf, en lo referente al cambio del valor del m2 del suelo y el coeficiente de intensificación._x000a_Segunda  línea de defensa: Revisión del Jefe de STPC y aprobación por DTAF_x000a_Tercera línea de defensa: Auditorias "/>
    <n v="2"/>
    <n v="3"/>
    <n v="6"/>
    <s v="BAJO"/>
    <s v="Los controles actuales son suficientes para mantener el nivel de riesgo bajo y no se requieren controles adicionales"/>
    <n v="0.1"/>
  </r>
  <r>
    <s v="Obligaciones urbanísticas"/>
    <s v="Un ciudadano ofrece y entrega una dádiva a un Colaborador del IDU para que evite el proceso de cobro persuasivo o retrase el proceso de cobro coactivo, por el área competente,  por concepto de la compensación de obligaciones urbanísticas vigentes."/>
    <x v="8"/>
    <s v="Pérdida de capacidad institucional para responder a las necesidades de la ciudad en lo relacionado con infraestructura para la movilidad y espacio público"/>
    <s v="Primera línea de defensa: Aplicación el PRGF08_ADMINISTRACION_DEL_FONDO_PARA_EL_PAGO_COMPENSATORIO_DE_OBLIGACIONES_URBANISTICAS_V_1.0.PDF, referente al cobro persuasivo y coactivo._x000a_Registro del oficio en Orfeo._x000a_Segunda  línea de defensa: Revisión del Jefe de Área._x000a_Tercera línea de defensa: Auditorias "/>
    <n v="2"/>
    <n v="2"/>
    <n v="4"/>
    <s v="BAJO"/>
    <s v="Programa de Fortalecimiento de la Cultura Ética para Colaboradores del IDU no Directivos (incluyendo protocolos desde el proceso de selección, vinculación, desempeño periódico y retiro)."/>
    <n v="0.1"/>
  </r>
  <r>
    <s v="Obligaciones urbanísticas"/>
    <s v="Un Colaborador del IDU recibe de un ciudadano una dádiva para que evite el proceso de cobro persuasivo o retrase el proceso de cobro coactivo, por el área competente,  por concepto de la compensación de obligaciones urbanísticas vigentes."/>
    <x v="0"/>
    <s v="Pérdida de capacidad institucional para responder a las necesidades de la ciudad en lo relacionado con infraestructura para la movilidad y espacio público"/>
    <s v="Primera línea de defensa: Control a la resolución 192 de 2019, que indica el Vr del metro cuadrado del suelo y el coeficiente de intensificación a compensar._x000a_Segunda  línea de defensa: Revisión del Jefe de Área y Procedimientos_x000a_Tercera línea de defensa: Auditorias "/>
    <n v="2"/>
    <n v="2"/>
    <n v="4"/>
    <s v="BAJO"/>
    <s v="Los controles actuales son suficientes para mantener el nivel de riesgo bajo y no se requieren controles adicionales"/>
    <n v="0.1"/>
  </r>
</pivotCacheRecords>
</file>

<file path=xl/pivotCache/pivotCacheRecords10.xml><?xml version="1.0" encoding="utf-8"?>
<pivotCacheRecords xmlns="http://schemas.openxmlformats.org/spreadsheetml/2006/main" xmlns:r="http://schemas.openxmlformats.org/officeDocument/2006/relationships" count="64">
  <r>
    <s v="GESTIÓN DE NUEVOS PROYECTOS TIC"/>
    <s v="El Colaborador del IDU solicite o reciba dádivas de un tercero para el desarrollo de un proyecto de tecnologias de la información, con el pretexto de otorgar dicho contrato y quedar vinculado con la entidad."/>
    <x v="0"/>
    <s v="Reducción de la capacidad de innovación por desconfianza en la gestión del IDU."/>
    <s v="Aprobación y  aceptación del proyecto de software por parte del área usuaria._x000a_Comité técnico del área y de la DTAF, semanlmente revisa todo los aspectos del área._x000a_Mesa de control de cambios semanal"/>
    <n v="2"/>
    <n v="4"/>
    <n v="8"/>
    <s v="BAJO"/>
    <s v="El nivel de riesgo es bajo y no se requieren controles adicionales"/>
    <n v="0.1"/>
  </r>
  <r>
    <s v="GESTIÓN DE NUEVOS PROYECTOS TIC"/>
    <s v="El Colaborador del IDU solicite o reciba dádivas de un tercero para el desarrollo de un proyecto de tecnologias de la información, con el pretexto de otorgar dicho contrato y quedar vinculado con la entidad."/>
    <x v="1"/>
    <s v="Reducción de la capacidad de innovación por desconfianza en la gestión del IDU."/>
    <s v="Aprobación y  aceptación del proyecto de software por parte del área usuaria._x000a_Comité técnico del área y de la DTAF, semanlmente revisa todo los aspectos del área._x000a_Mesa de control de cambios semanal"/>
    <n v="2"/>
    <n v="4"/>
    <n v="8"/>
    <s v="BAJO"/>
    <s v="El nivel de riesgo es bajo y no se requieren controles adicionales"/>
    <n v="0.1"/>
  </r>
  <r>
    <s v="GESTIÓN DE NUEVOS PROYECTOS TIC"/>
    <s v="El Colaborador del IDU solicite o reciba dádivas de un tercero para el desarrollo de un proyecto de tecnologias de la información, con el pretexto de otorgar dicho contrato y quedar vinculado con la entidad."/>
    <x v="2"/>
    <s v="Reducción de la capacidad de innovación por desconfianza en la gestión del IDU."/>
    <s v="Aprobación y  aceptación del proyecto de software por parte del área usuaria._x000a_Comité técnico del área y de la DTAF, semanlmente revisa todo los aspectos del área._x000a_Mesa de control de cambios semanal"/>
    <n v="2"/>
    <n v="4"/>
    <n v="8"/>
    <s v="BAJO"/>
    <s v="El nivel de riesgo es bajo y no se requieren controles adicionales"/>
    <n v="0.1"/>
  </r>
  <r>
    <s v="GESTIÓN DE NUEVOS PROYECTOS TIC"/>
    <s v="El Colaborador del IDU solicite o reciba dádivas de un tercero para el desarrollo de un proyecto de tecnologias de la información, con el pretexto de otorgar dicho contrato y quedar vinculado con la entidad."/>
    <x v="3"/>
    <s v="Reducción de la capacidad de innovación por desconfianza en la gestión del IDU."/>
    <s v="Aprobación y  aceptación del proyecto de software por parte del área usuaria._x000a_Comité técnico del área y de la DTAF, semanlmente revisa todo los aspectos del área._x000a_Mesa de control de cambios semanal"/>
    <n v="2"/>
    <n v="4"/>
    <n v="8"/>
    <s v="BAJO"/>
    <s v="El nivel de riesgo es bajo y no se requieren controles adicionales"/>
    <n v="0.1"/>
  </r>
  <r>
    <s v="GESTIÓN DE NUEVOS PROYECTOS TIC"/>
    <s v="Que un tercero que desarrolle un proyecto de tecnologias de la información, entregue o ofrezca dádivas a un Colaborador del IDU, con el pretexto de que le otorguen dicho contrato y poder quedar vinculado con la entidad."/>
    <x v="4"/>
    <s v="Deterioro de la reputación institucional que afecta su capacidad de gestión."/>
    <s v="Aprobación y  aceptación del proyecto de software por parte del área usuaria._x000a_Comité técnico del área y de la DTAF, semanlmente revisa todo los aspectos del área._x000a_Mesa de control de cambios semanal"/>
    <n v="3"/>
    <n v="4"/>
    <n v="12"/>
    <s v="MEDIO"/>
    <s v="Programa de comunicación pública &quot;cero tolerancia al soborno y a la corrupción&quot; hacia la comunidad, los socios de negocios y demás partes interesadas del IDU."/>
    <n v="3"/>
  </r>
  <r>
    <s v="GESTIONAR USUARIOS TECNOLÓGICOS"/>
    <s v="Que el Colaborador del IDU, solicite o reciba dádivas de un ciudadano para tener acceso a información y datos sensibles de la entidad, y manipularla a su conveniencia."/>
    <x v="0"/>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Fortalecimiento de la Cultura Ética para Colaboradores del IDU no Directivos (incluyendo protocolos desde el proceso de selección, vinculación, desempeño periódico y retiro)."/>
    <n v="3"/>
  </r>
  <r>
    <s v="GESTIONAR USUARIOS TECNOLÓGICOS"/>
    <s v="Que el Colaborador del IDU, solicite o reciba dádivas de un ciudadano para tener acceso a información y datos sensibles de la entidad, y manipularla a su conveniencia."/>
    <x v="1"/>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Fortalecimiento de la Cultura Ética para Colaboradores del IDU no Directivos (incluyendo protocolos desde el proceso de selección, vinculación, desempeño periódico y retiro)."/>
    <n v="3"/>
  </r>
  <r>
    <s v="GESTIONAR USUARIOS TECNOLÓGICOS"/>
    <s v="Que el Colaborador del IDU, solicite o reciba dádivas de un ciudadano para tener acceso a información y datos sensibles de la entidad, y manipularla a su conveniencia."/>
    <x v="2"/>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Fortalecimiento de la Cultura Ética para Colaboradores del IDU no Directivos (incluyendo protocolos desde el proceso de selección, vinculación, desempeño periódico y retiro)."/>
    <n v="3"/>
  </r>
  <r>
    <s v="GESTIONAR USUARIOS TECNOLÓGICOS"/>
    <s v="Que el Colaborador del IDU, solicite o reciba dádivas de un ciudadano para tener acceso a información y datos sensibles de la entidad, y manipularla a su conveniencia."/>
    <x v="3"/>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Fortalecimiento de la Cultura Ética para Directivos en el IDU (incluyendo protocolos desde el proceso de selección, vinculación, desempeño periódico y retiro)."/>
    <n v="3"/>
  </r>
  <r>
    <s v="GESTIONAR USUARIOS TECNOLÓGICOS"/>
    <s v="Un tercero entregue o ofrezca dádivas al Colaborador del IDU, para poder tener acceso a información y datos sensibles de la entidad y manipularla según su conveniencia."/>
    <x v="5"/>
    <s v="Deterioro de la reputación institucional que afecta su capacidad de gestión."/>
    <s v="Aprobación y  aceptación del proyecto de software por parte del área usuaria._x000a_Comité técnico del área y de la DTAF, semanlmente revisa todo los aspectos del área._x000a_Mesa de control de cambios semanal._x000a_Control de acceso por Aranda."/>
    <n v="3"/>
    <n v="5"/>
    <n v="15"/>
    <s v="MEDIO"/>
    <s v="Programa de comunicación pública &quot;cero tolerancia al soborno y a la corrupción&quot; hacia la comunidad, los socios de negocios y demás partes interesadas del IDU."/>
    <n v="3"/>
  </r>
  <r>
    <s v="GESTIÓN DE INVESTIGACIÓN E INNOVACIÓN DE TECNOLOGÍAS_x000a_DE INFORMACIÓN Y COMUNICACIÓN"/>
    <s v="Un especialista invitado a la mesa técnica ofrezca o entregue dádivas a un Colaborador del IDU, para que se adopte e implemente en la entidad el tema de investigación de su preferencia o beneficio personal."/>
    <x v="4"/>
    <s v="Sobrecostos, deficiencias en alcance y calidad en la ejecución en los proyectos, que reducen la capacidad de lograr objetivos."/>
    <s v="Aprobación y  aceptación del proyecto de software por parte del área usuaria._x000a_Comité técnico del área y de la DTAF, semanlmente revisa todo los aspectos del área._x000a_Mesa de control de cambios semanal"/>
    <n v="2"/>
    <n v="5"/>
    <n v="10"/>
    <s v="BAJO"/>
    <s v="El nivel de riesgo es bajo y no se requieren controles adicionales"/>
    <n v="0.1"/>
  </r>
  <r>
    <s v="GESTIÓN DE INVESTIGACIÓN E INNOVACIÓN DE TECNOLOGÍAS_x000a_DE INFORMACIÓN Y COMUNICACIÓN"/>
    <s v="Que un Colaborador del IDU reciba o solicite dádivas de un especialista invitado a la mesa técnica, con el falso pretexto de adoptar o implementar en la entidad el tema de investigación de preferencia o beneficio personal del especialista invitado."/>
    <x v="0"/>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
    <n v="1"/>
    <n v="4"/>
    <n v="4"/>
    <s v="BAJO"/>
    <s v="El nivel de riesgo es bajo y no se requieren controles adicionales"/>
    <n v="0.1"/>
  </r>
  <r>
    <s v="GESTIÓN DE INVESTIGACIÓN E INNOVACIÓN DE TECNOLOGÍAS_x000a_DE INFORMACIÓN Y COMUNICACIÓN"/>
    <s v="Que un Colaborador del IDU reciba o solicite dádivas de un especialista invitado a la mesa técnica, con el falso pretexto de adoptar o implementar en la entidad el tema de investigación de preferencia o beneficio personal del especialista invitado."/>
    <x v="1"/>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
    <n v="1"/>
    <n v="4"/>
    <n v="4"/>
    <s v="BAJO"/>
    <s v="El nivel de riesgo es bajo y no se requieren controles adicionales"/>
    <n v="0.1"/>
  </r>
  <r>
    <s v="GESTIÓN DE INVESTIGACIÓN E INNOVACIÓN DE TECNOLOGÍAS_x000a_DE INFORMACIÓN Y COMUNICACIÓN"/>
    <s v="Que un Colaborador del IDU reciba o solicite dádivas de un especialista invitado a la mesa técnica, con el falso pretexto de adoptar o implementar en la entidad el tema de investigación de preferencia o beneficio personal del especialista invitado."/>
    <x v="2"/>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
    <n v="1"/>
    <n v="4"/>
    <n v="4"/>
    <s v="BAJO"/>
    <s v="El nivel de riesgo es bajo y no se requieren controles adicionales"/>
    <n v="0.1"/>
  </r>
  <r>
    <s v="GESTIÓN DE INVESTIGACIÓN E INNOVACIÓN DE TECNOLOGÍAS_x000a_DE INFORMACIÓN Y COMUNICACIÓN"/>
    <s v="Que un Colaborador del IDU reciba o solicite dádivas de un especialista invitado a la mesa técnica, con el falso pretexto de adoptar o implementar en la entidad el tema de investigación de preferencia o beneficio personal del especialista invitado."/>
    <x v="3"/>
    <s v="Deterioro de la reputación institucional que afecta su gobernanza."/>
    <s v="Aprobación y  aceptación del proyecto de software por parte del área usuaria._x000a_Comité técnico del área y de la DTAF, semanlmente revisa todo los aspectos del área._x000a_Mesa de control de cambios semanal"/>
    <n v="1"/>
    <n v="4"/>
    <n v="4"/>
    <s v="BAJO"/>
    <s v="El nivel de riesgo es bajo y no se requieren controles adicionales"/>
    <n v="0.1"/>
  </r>
  <r>
    <s v="GESTION CAMBIOS"/>
    <s v="Un especialista invitado a la mesa técnica ofrezca o entregue dádivas a un Colaborador del IDU, para que se incluya un cambio en la plataforma tecnológica del IDU."/>
    <x v="4"/>
    <s v="Reducción de la capacidad de innovación por desconfianza en la gestión del IDU."/>
    <s v="Comité técnico del área y de la DTAF, semanlmente revisa todo los aspectos del área._x000a_Mesa de control de cambios semanal"/>
    <n v="1"/>
    <n v="4"/>
    <n v="4"/>
    <s v="BAJO"/>
    <s v="El nivel de riesgo es bajo y no se requieren controles adicionales"/>
    <n v="0.1"/>
  </r>
  <r>
    <s v="GESTION CAMBIOS"/>
    <s v="Que un Colaborador del IDU reciba o solicite dádivas de un especialista invitado a la mesa técnica, para que se incluya un cambio en la plataforma del IDU."/>
    <x v="0"/>
    <s v="Deterioro de la reputación institucional que afecta su gobernanza."/>
    <s v="Comité técnico del área y de la DTAF, semanlmente revisa todo los aspectos del área._x000a_Mesa de control de cambios semanal"/>
    <n v="2"/>
    <n v="3"/>
    <n v="6"/>
    <s v="BAJO"/>
    <s v="El nivel de riesgo es bajo y no se requieren controles adicionales"/>
    <n v="0.1"/>
  </r>
  <r>
    <s v="GESTION CAMBIOS"/>
    <s v="Que un Colaborador del IDU reciba o solicite dádivas de un especialista invitado a la mesa técnica, para que se incluya un cambio en la plataforma del IDU."/>
    <x v="1"/>
    <s v="Deterioro de la reputación institucional que afecta su gobernanza."/>
    <s v="Comité técnico del área y de la DTAF, semanlmente revisa todo los aspectos del área._x000a_Mesa de control de cambios semanal"/>
    <n v="2"/>
    <n v="3"/>
    <n v="6"/>
    <s v="BAJO"/>
    <s v="El nivel de riesgo es bajo y no se requieren controles adicionales"/>
    <n v="0.1"/>
  </r>
  <r>
    <s v="GESTION CAMBIOS"/>
    <s v="Que un Colaborador del IDU reciba o solicite dádivas de un especialista invitado a la mesa técnica, para que se incluya un cambio en la plataforma del IDU."/>
    <x v="2"/>
    <s v="Deterioro de la reputación institucional que afecta su gobernanza."/>
    <s v="Comité técnico del área y de la DTAF, semanlmente revisa todo los aspectos del área._x000a_Mesa de control de cambios semanal"/>
    <n v="2"/>
    <n v="3"/>
    <n v="6"/>
    <s v="BAJO"/>
    <s v="El nivel de riesgo es bajo y no se requieren controles adicionales"/>
    <n v="0.1"/>
  </r>
  <r>
    <s v="GESTION CAMBIOS"/>
    <s v="Que un Colaborador del IDU reciba o solicite dádivas de un especialista invitado a la mesa técnica, para que se incluya un cambio en la plataforma del IDU."/>
    <x v="3"/>
    <s v="Deterioro de la reputación institucional que afecta su gobernanza."/>
    <s v="Comité técnico del área y de la DTAF, semanlmente revisa todo los aspectos del área._x000a_Mesa de control de cambios semanal"/>
    <n v="2"/>
    <n v="3"/>
    <n v="6"/>
    <s v="BAJO"/>
    <s v="El nivel de riesgo es bajo y no se requieren controles adicionales"/>
    <n v="0.1"/>
  </r>
  <r>
    <s v="CONFIGURACIÓN DE ACCESO A LA RED WIFI"/>
    <s v="Un Colaborador del IDU reciba o solicite dádivas de un invitado a las instalaciones del IDU, para que pueda acceder algún sistema(s) de información de la entidad (aplicativos, plataformas, correos, sistemas de información geograficos, etc.), para vulnerar la plataforma"/>
    <x v="2"/>
    <s v="Deterioro de la reputación institucional que afecta su capacidad de gestión."/>
    <s v="Formato de control de acceso a la red wifi, firmado por parte del jefe de área solicitante"/>
    <n v="3"/>
    <n v="5"/>
    <n v="15"/>
    <s v="MEDIO"/>
    <s v="Programa de Fortalecimiento de la Cultura Ética para Colaboradores del IDU no Directivos (incluyendo protocolos desde el proceso de selección, vinculación, desempeño periódico y retiro)."/>
    <n v="3"/>
  </r>
  <r>
    <s v="CONFIGURACIÓN DE ACCESO A LA RED WIFI"/>
    <s v="Un Colaborador del IDU reciba o solicite dádivas de un invitado a las instalaciones del IDU, para que pueda acceder algún sistema(s) de información de la entidad (aplicativos, plataformas, correos, sistemas de información geograficos, etc.), para vulnerar la plataforma"/>
    <x v="3"/>
    <s v="Deterioro de la reputación institucional que afecta su capacidad de gestión."/>
    <s v="Formato de control de acceso a la red wifi, firmado por parte del jefe de área solicitante"/>
    <n v="3"/>
    <n v="5"/>
    <n v="15"/>
    <s v="MEDIO"/>
    <s v="Programa de Fortalecimiento de la Cultura Ética para Directivos en el IDU (incluyendo protocolos desde el proceso de selección, vinculación, desempeño periódico y retiro)."/>
    <n v="3"/>
  </r>
  <r>
    <s v="CONFIGURACIÓN DE ACCESO A LA RED WIFI"/>
    <s v="Un invitado entregue o ofrezca dádivas a un Colaborador del IDU, para que pueda acceder algún sistema(s) de información de la entidad (aplicativos, plataformas, correos, sistemas de información geograficos, etc.), para vulnerar la plataforma"/>
    <x v="4"/>
    <s v="Deterioro de la reputación institucional que afecta su gobernanza."/>
    <s v="Formato de control de acceso a la red wifi, firmado por parte del jefe de área solicitante"/>
    <n v="3"/>
    <n v="5"/>
    <n v="15"/>
    <s v="MEDIO"/>
    <s v="Programa de comunicación pública &quot;cero tolerancia al soborno y a la corrupción&quot; hacia la comunidad, los socios de negocios y demás partes interesadas del IDU."/>
    <n v="3"/>
  </r>
  <r>
    <s v="RESTAURACIÓN DE COPIAS DE SEGURIDAD"/>
    <s v="Un colaborador de la empresa externa que custodia las cintas en bóveda de seguridad solicita o recibe dádivas de un funcioario IDU, para hacerle entrega de varias cintas con información importante y confidencial de la entidad."/>
    <x v="4"/>
    <s v="Deterioro de la reputación institucional que afecta su gobernanza."/>
    <s v="Cintas con código del software generador de copias, que no permite identificarla fisicamente._x000a_Formato de control de entrega de las cintas"/>
    <n v="3"/>
    <n v="5"/>
    <n v="15"/>
    <s v="MEDIO"/>
    <s v="Programa de comunicación pública &quot;cero tolerancia al soborno y a la corrupción&quot; hacia la comunidad, los socios de negocios y demás partes interesadas del IDU."/>
    <n v="3"/>
  </r>
  <r>
    <s v="RESTAURACIÓN DE COPIAS DE SEGURIDAD"/>
    <s v="Que un Colaborador del IDU entregue o ofrezca dádivas a un colaborador de la empresa externa que custodia las cintas en bóveda de seguridad, para que le entregue cintas con información importante y confidencial de la entidad. "/>
    <x v="2"/>
    <s v="No logro total o parcial de los Objetivos del Instituto por falta de compromiso o apropiación de los Colaboradores del IDU."/>
    <s v="Cintas con código del software generador de copias, que no permite identificarla fisicamente._x000a_Formato de control de entrega de las cintas"/>
    <n v="3"/>
    <n v="5"/>
    <n v="15"/>
    <s v="MEDIO"/>
    <s v="Programa de Fortalecimiento de la Cultura Ética para Colaboradores del IDU no Directivos (incluyendo protocolos desde el proceso de selección, vinculación, desempeño periódico y retiro)."/>
    <n v="3"/>
  </r>
  <r>
    <s v="RESTAURACIÓN DE COPIAS DE SEGURIDAD"/>
    <s v="Que un Colaborador del IDU entregue o ofrezca dádivas a un colaborador de la empresa externa que custodia las cintas en bóveda de seguridad, para que le entregue cintas con información importante y confidencial de la entidad. "/>
    <x v="3"/>
    <s v="No logro total o parcial de los Objetivos del Instituto por falta de compromiso o apropiación de los Colaboradores del IDU."/>
    <s v="Cintas con código del software generador de copias, que no permite identificarla fisicamente._x000a_Formato de control de entrega de las cintas"/>
    <n v="3"/>
    <n v="5"/>
    <n v="15"/>
    <s v="MEDIO"/>
    <s v="Programa de Fortalecimiento de la Cultura Ética para Directivos en el IDU (incluyendo protocolos desde el proceso de selección, vinculación, desempeño periódico y retiro)."/>
    <n v="3"/>
  </r>
  <r>
    <s v="GESTIÓN DE BASES DE DATOS"/>
    <s v="Un Colaborador del IDU reciba o solicite dádivas de un proveedor que renueva las licencias, matenimientos y soporte, con el pretexto de asegurar la vinculación con la entidad, o a cambio de una satisfacción o beneficio personal."/>
    <x v="0"/>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BASES DE DATOS"/>
    <s v="Un Colaborador del IDU reciba o solicite dádivas de un proveedor que renueva las licencias, matenimientos y soporte, con el pretexto de asegurar la vinculación con la entidad, o a cambio de una satisfacción o beneficio personal."/>
    <x v="1"/>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BASES DE DATOS"/>
    <s v="Un Colaborador del IDU reciba o solicite dádivas de un proveedor que renueva las licencias, matenimientos y soporte, con el pretexto de asegurar la vinculación con la entidad, o a cambio de una satisfacción o beneficio personal."/>
    <x v="2"/>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BASES DE DATOS"/>
    <s v="Un Colaborador del IDU reciba o solicite dádivas de un proveedor que renueva las licencias, matenimientos y soporte, con el pretexto de asegurar la vinculación con la entidad, o a cambio de una satisfacción o beneficio personal."/>
    <x v="3"/>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BASES DE DATOS"/>
    <s v="Un proveedor que renueva las licencias, matenimientos y soporte de los RDBMS, entregue o ofrezca dádivas a un Colaborador del IDU, para que le asegure la vinculación con la entidad, o por algúna satisfacción o beneficio personal. "/>
    <x v="4"/>
    <s v="Deterioro de la reputación institucional que afecta su capacidad de gestión."/>
    <s v="Comité técnico del área y de la DTAF, semanlmente revisa todo los aspectos del área._x000a_Mesa de control de cambios semanal"/>
    <n v="2"/>
    <n v="3"/>
    <n v="6"/>
    <s v="BAJO"/>
    <s v="El nivel de riesgo es bajo y no se requieren controles adicionales"/>
    <n v="0.1"/>
  </r>
  <r>
    <s v="GESTIÓN DE BASES DE DATOS"/>
    <s v="Que los proveedores de servicio o mantenimiento de los RDBMS solicite o reciba dádivas de un Colaborador del IDU, para agilizar la respuesta a la solicitud de las fallas presentadas o identificadas."/>
    <x v="4"/>
    <s v="Deterioro de la reputación institucional que afecta su capacidad de gestión."/>
    <s v="Comité técnico del área y de la DTAF, semanlmente revisa todo los aspectos del área._x000a_Mesa de control de cambios semanal"/>
    <n v="2"/>
    <n v="3"/>
    <n v="6"/>
    <s v="BAJO"/>
    <s v="El nivel de riesgo es bajo y no se requieren controles adicionales"/>
    <n v="0.1"/>
  </r>
  <r>
    <s v="GESTIÓN DE BASES DE DATOS"/>
    <s v="Que un Colaborador del IDU entregue o ofrezca dádivas al proveedor de servicios o mantenimiento de los RDBMS, para agilizar la respuesta a la solicitud de las fallas presentadas o identificadas."/>
    <x v="0"/>
    <s v="No logro total o parcial de los Objetivos del Instituto por falta de compromiso o apropiación de los Colaboradores del IDU."/>
    <s v="Comité técnico del área y de la DTAF, semanlmente revisa todo los aspectos del área._x000a_Mesa de control de cambios semanal"/>
    <n v="1"/>
    <n v="3"/>
    <n v="3"/>
    <s v="BAJO"/>
    <s v="El nivel de riesgo es bajo y no se requieren controles adicionales"/>
    <n v="0.1"/>
  </r>
  <r>
    <s v="GESTIÓN DE BASES DE DATOS"/>
    <s v="Que un Colaborador del IDU entregue o ofrezca dádivas al proveedor de servicios o mantenimiento de los RDBMS, para agilizar la respuesta a la solicitud de las fallas presentadas o identificadas."/>
    <x v="1"/>
    <s v="No logro total o parcial de los Objetivos del Instituto por falta de compromiso o apropiación de los Colaboradores del IDU."/>
    <s v="Comité técnico del área y de la DTAF, semanlmente revisa todo los aspectos del área._x000a_Mesa de control de cambios semanal"/>
    <n v="1"/>
    <n v="3"/>
    <n v="3"/>
    <s v="BAJO"/>
    <s v="El nivel de riesgo es bajo y no se requieren controles adicionales"/>
    <n v="0.1"/>
  </r>
  <r>
    <s v="GESTIÓN DE BASES DE DATOS"/>
    <s v="Que un Colaborador del IDU entregue o ofrezca dádivas al proveedor de servicios o mantenimiento de los RDBMS, para agilizar la respuesta a la solicitud de las fallas presentadas o identificadas."/>
    <x v="2"/>
    <s v="No logro total o parcial de los Objetivos del Instituto por falta de compromiso o apropiación de los Colaboradores del IDU."/>
    <s v="Comité técnico del área y de la DTAF, semanlmente revisa todo los aspectos del área._x000a_Mesa de control de cambios semanal"/>
    <n v="1"/>
    <n v="3"/>
    <n v="3"/>
    <s v="BAJO"/>
    <s v="El nivel de riesgo es bajo y no se requieren controles adicionales"/>
    <n v="0.1"/>
  </r>
  <r>
    <s v="GESTIÓN DE BASES DE DATOS"/>
    <s v="Que un Colaborador del IDU entregue o ofrezca dádivas al proveedor de servicios o mantenimiento de los RDBMS, para agilizar la respuesta a la solicitud de las fallas presentadas o identificadas."/>
    <x v="3"/>
    <s v="No logro total o parcial de los Objetivos del Instituto por falta de compromiso o apropiación de los Colaboradores del IDU."/>
    <s v="Comité técnico del área y de la DTAF, semanlmente revisa todo los aspectos del área._x000a_Mesa de control de cambios semanal"/>
    <n v="1"/>
    <n v="3"/>
    <n v="3"/>
    <s v="BAJO"/>
    <s v="El nivel de riesgo es bajo y no se requieren controles adicionales"/>
    <n v="0.1"/>
  </r>
  <r>
    <s v="GESTIÓN DE COMPRAS DE PRODUCTOS Y/0 SERVICIOS DE_x000a_TECNOLOGIA DE INFORMACIÓN "/>
    <s v="Un Colaborador del IDU recibe o solicita dádivas de un posible proveedor de tecnología, con el pretexto de otorgarle el contrato del proyecto con la entidad.  "/>
    <x v="0"/>
    <s v="Reducción de la capacidad de innovación por desconfianza en la gestión del IDU."/>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e o solicita dádivas de un posible proveedor de tecnología, con el pretexto de otorgarle el contrato del proyecto con la entidad.  "/>
    <x v="1"/>
    <s v="Reducción de la capacidad de innovación por desconfianza en la gestión del IDU."/>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e o solicita dádivas de un posible proveedor de tecnología, con el pretexto de otorgarle el contrato del proyecto con la entidad.  "/>
    <x v="2"/>
    <s v="Reducción de la capacidad de innovación por desconfianza en la gestión del IDU."/>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e o solicita dádivas de un posible proveedor de tecnología, con el pretexto de otorgarle el contrato del proyecto con la entidad.  "/>
    <x v="3"/>
    <s v="Reducción de la capacidad de innovación por desconfianza en la gestión del IDU."/>
    <s v="Comité técnico del área y de la DTAF, semanlmente revisa todo los aspectos del área._x000a_Mesa de control de cambios semanal"/>
    <n v="3"/>
    <n v="5"/>
    <n v="15"/>
    <s v="MEDIO"/>
    <s v="Programa de Fortalecimiento de la Cultura Ética para Directivos en el IDU (incluyendo protocolos desde el proceso de selección, vinculación, desempeño periódico y retiro)."/>
    <n v="3"/>
  </r>
  <r>
    <s v="GESTIÓN DE COMPRAS DE PRODUCTOS Y/0 SERVICIOS DE_x000a_TECNOLOGIA DE INFORMACIÓN "/>
    <s v="Un posible proveedor de tecnología entrega dádivas a un Colaborador del IDU, para que le asegure la negociación y contratación de un proyecto con la entidad."/>
    <x v="4"/>
    <s v="Deterioro de la reputación institucional que afecta su capacidad de gestión."/>
    <s v="Comité técnico del área y de la DTAF, semanlmente revisa todo los aspectos del área._x000a_Mesa de control de cambios semanal"/>
    <n v="3"/>
    <n v="5"/>
    <n v="15"/>
    <s v="MEDIO"/>
    <s v="Programa de comunicación pública &quot;cero tolerancia al soborno y a la corrupción&quot; hacia la comunidad, los socios de negocios y demás partes interesadas del IDU."/>
    <n v="3"/>
  </r>
  <r>
    <s v="GESTIÓN DE COMPRAS DE PRODUCTOS Y/0 SERVICIOS DE_x000a_TECNOLOGIA DE INFORMACIÓN "/>
    <s v="Que el proveedor de tecnología entregue o ofrezca dádivas al Colaborador del IDU, para que no de por terminado el proceso de contratación de manera anómala, por el no cumplimiento de los requisitos y exigencias del contrato."/>
    <x v="4"/>
    <s v="Reducción de la capacidad de innovación por desconfianza en la gestión del IDU."/>
    <s v="Comité técnico del área y de la DTAF, semanlmente revisa todo los aspectos del área._x000a_Mesa de control de cambios semanal"/>
    <n v="3"/>
    <n v="4"/>
    <n v="12"/>
    <s v="MEDIO"/>
    <s v="Programa de comunicación pública &quot;cero tolerancia al soborno y a la corrupción&quot; hacia la comunidad, los socios de negocios y demás partes interesadas del IDU."/>
    <n v="3"/>
  </r>
  <r>
    <s v="GESTIÓN DE COMPRAS DE PRODUCTOS Y/0 SERVICIOS DE_x000a_TECNOLOGIA DE INFORMACIÓN "/>
    <s v="Que un Colaborador del IDU reciba o solicite dádivas del proveedor de tecnología, para no dar por terminado el proceso de contratación de manera anómala, por el no cumplimiento de los requisitos y exigencias del contrato. "/>
    <x v="0"/>
    <s v="No logro total o parcial de los Objetivos del Instituto por falta de compromiso o apropiación de los Colaboradores del IDU."/>
    <s v="Comité técnico del área y de la DTAF, semanlmente revisa todo los aspectos del área._x000a_Mesa de control de cambios semanal"/>
    <n v="3"/>
    <n v="4"/>
    <n v="12"/>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Que un Colaborador del IDU reciba o solicite dádivas del proveedor de tecnología, para no dar por terminado el proceso de contratación de manera anómala, por el no cumplimiento de los requisitos y exigencias del contrato. "/>
    <x v="1"/>
    <s v="No logro total o parcial de los Objetivos del Instituto por falta de compromiso o apropiación de los Colaboradores del IDU."/>
    <s v="Comité técnico del área y de la DTAF, semanlmente revisa todo los aspectos del área._x000a_Mesa de control de cambios semanal"/>
    <n v="3"/>
    <n v="4"/>
    <n v="12"/>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Que un Colaborador del IDU reciba o solicite dádivas del proveedor de tecnología, para no dar por terminado el proceso de contratación de manera anómala, por el no cumplimiento de los requisitos y exigencias del contrato. "/>
    <x v="2"/>
    <s v="No logro total o parcial de los Objetivos del Instituto por falta de compromiso o apropiación de los Colaboradores del IDU."/>
    <s v="Comité técnico del área y de la DTAF, semanlmente revisa todo los aspectos del área._x000a_Mesa de control de cambios semanal"/>
    <n v="3"/>
    <n v="4"/>
    <n v="12"/>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Que un Colaborador del IDU reciba o solicite dádivas del proveedor de tecnología, para no dar por terminado el proceso de contratación de manera anómala, por el no cumplimiento de los requisitos y exigencias del contrato. "/>
    <x v="3"/>
    <s v="No logro total o parcial de los Objetivos del Instituto por falta de compromiso o apropiación de los Colaboradores del IDU."/>
    <s v="Comité técnico del área y de la DTAF, semanlmente revisa todo los aspectos del área._x000a_Mesa de control de cambios semanal"/>
    <n v="3"/>
    <n v="4"/>
    <n v="12"/>
    <s v="MEDIO"/>
    <s v="Programa de Fortalecimiento de la Cultura Ética para Directivos en el IDU (incluyendo protocolos desde el proceso de selección, vinculación, desempeño periódico y retiro)."/>
    <n v="3"/>
  </r>
  <r>
    <s v="GESTIÓN DE COMPRAS DE PRODUCTOS Y/0 SERVICIOS DE_x000a_TECNOLOGIA DE INFORMACIÓN "/>
    <s v="Que un Colaborador del IDU reciba o solicite dádivas del proveedor de tecnología, para ampliar las condiciones del contrato con tiempo y recurso económico, sin cumplimiento de requisitos"/>
    <x v="0"/>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Que un Colaborador del IDU reciba o solicite dádivas del proveedor de tecnología, para ampliar las condiciones del contrato con tiempo y recurso económico, sin cumplimiento de requisitos"/>
    <x v="1"/>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Que un Colaborador del IDU reciba o solicite dádivas del proveedor de tecnología, para ampliar las condiciones del contrato con tiempo y recurso económico, sin cumplimiento de requisitos"/>
    <x v="2"/>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Que un Colaborador del IDU reciba o solicite dádivas del proveedor de tecnología, para ampliar las condiciones del contrato con tiempo y recurso económico, sin cumplimiento de requisitos"/>
    <x v="3"/>
    <s v="Deterioro de la reputación institucional que afecta su capacidad y gobernanza."/>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El proveedor de tecnología entregue u ofrezca dádivas al Colaborador del IDU, para ampliar las condiciones del contrato con tiempo y recurso económico"/>
    <x v="4"/>
    <s v="Deterioro de la reputación institucional que afecta su capacidad de gestión."/>
    <s v="Comité técnico del área y de la DTAF, semanlmente revisa todo los aspectos del área._x000a_Mesa de control de cambios semanal"/>
    <n v="2"/>
    <n v="3"/>
    <n v="6"/>
    <s v="BAJO"/>
    <s v="El nivel de riesgo es bajo y no se requieren controles adicionales"/>
    <n v="0.1"/>
  </r>
  <r>
    <s v="GESTIÓN DE COMPRAS DE PRODUCTOS Y/0 SERVICIOS DE_x000a_TECNOLOGIA DE INFORMACIÓN "/>
    <s v="Un Colaborador del IDU reciba o solicite dádivas del proveedor de tecnología, con el pretexto de no reportar el producto por garantia. "/>
    <x v="0"/>
    <s v="Sobrecostos, deficiencias en alcance y calidad en la ejecución en los proyectos, que reducen la capacidad de lograr objetivos."/>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a o solicite dádivas del proveedor de tecnología, con el pretexto de no reportar el producto por garantia. "/>
    <x v="1"/>
    <s v="Sobrecostos, deficiencias en alcance y calidad en la ejecución en los proyectos, que reducen la capacidad de lograr objetivos."/>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a o solicite dádivas del proveedor de tecnología, con el pretexto de no reportar el producto por garantia. "/>
    <x v="2"/>
    <s v="Sobrecostos, deficiencias en alcance y calidad en la ejecución en los proyectos, que reducen la capacidad de lograr objetivos."/>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COMPRAS DE PRODUCTOS Y/0 SERVICIOS DE_x000a_TECNOLOGIA DE INFORMACIÓN "/>
    <s v="Un Colaborador del IDU reciba o solicite dádivas del proveedor de tecnología, con el pretexto de no reportar el producto por garantia. "/>
    <x v="3"/>
    <s v="Sobrecostos, deficiencias en alcance y calidad en la ejecución en los proyectos, que reducen la capacidad de lograr objetivos."/>
    <s v="Comité técnico del área y de la DTAF, semanlmente revisa todo los aspectos del área._x000a_Mesa de control de cambios semanal"/>
    <n v="3"/>
    <n v="5"/>
    <n v="15"/>
    <s v="MEDIO"/>
    <s v="Programa de Fortalecimiento de la Cultura Ética para Directivos en el IDU (incluyendo protocolos desde el proceso de selección, vinculación, desempeño periódico y retiro)."/>
    <n v="3"/>
  </r>
  <r>
    <s v="GESTIÓN DE COMPRAS DE PRODUCTOS Y/0 SERVICIOS DE_x000a_TECNOLOGIA DE INFORMACIÓN "/>
    <s v="Que el proveedor de tecnología entregue o ofrezca dádivas al Colaborador del IDU, para no tener que responder por la garantia del producto/servicio."/>
    <x v="4"/>
    <s v="Deterioro de la reputación institucional que afecta su capacidad y gobernanza."/>
    <s v="Comité técnico del área y de la DTAF, semanlmente revisa todo los aspectos del área._x000a_Mesa de control de cambios semanal"/>
    <n v="3"/>
    <n v="5"/>
    <n v="15"/>
    <s v="MEDIO"/>
    <s v="Programa de comunicación pública &quot;cero tolerancia al soborno y a la corrupción&quot; hacia la comunidad, los socios de negocios y demás partes interesadas del IDU."/>
    <n v="3"/>
  </r>
  <r>
    <s v="GESTIÓN DE COMPRAS DE PRODUCTOS Y/0 SERVICIOS DE_x000a_TECNOLOGIA DE INFORMACIÓN "/>
    <s v="Un Colaborador del IDU solicite o reciba dádivas del proveedor de tecnología, con el pretexto de  renovar la prestación de servicio y continuar vinculado con la entidad."/>
    <x v="0"/>
    <s v="Reducción de la capacidad de innovación por desconfianza en la gestión del IDU."/>
    <s v="Comité técnico del área y de la DTAF, semanlmente revisa todo los aspectos del área._x000a_Mesa de control de cambios semanal"/>
    <n v="2"/>
    <n v="5"/>
    <n v="10"/>
    <s v="BAJO"/>
    <s v="El nivel de riesgo es bajo y no se requieren controles adicionales"/>
    <n v="0.1"/>
  </r>
  <r>
    <s v="GESTIÓN DE COMPRAS DE PRODUCTOS Y/0 SERVICIOS DE_x000a_TECNOLOGIA DE INFORMACIÓN "/>
    <s v="Un Colaborador del IDU solicite o reciba dádivas del proveedor de tecnología, con el pretexto de  renovar la prestación de servicio y continuar vinculado con la entidad."/>
    <x v="1"/>
    <s v="Reducción de la capacidad de innovación por desconfianza en la gestión del IDU."/>
    <s v="Comité técnico del área y de la DTAF, semanlmente revisa todo los aspectos del área._x000a_Mesa de control de cambios semanal"/>
    <n v="2"/>
    <n v="5"/>
    <n v="10"/>
    <s v="BAJO"/>
    <s v="El nivel de riesgo es bajo y no se requieren controles adicionales"/>
    <n v="0.1"/>
  </r>
  <r>
    <s v="GESTIÓN DE COMPRAS DE PRODUCTOS Y/0 SERVICIOS DE_x000a_TECNOLOGIA DE INFORMACIÓN "/>
    <s v="Un Colaborador del IDU solicite o reciba dádivas del proveedor de tecnología, con el pretexto de  renovar la prestación de servicio y continuar vinculado con la entidad."/>
    <x v="2"/>
    <s v="Reducción de la capacidad de innovación por desconfianza en la gestión del IDU."/>
    <s v="Comité técnico del área y de la DTAF, semanlmente revisa todo los aspectos del área._x000a_Mesa de control de cambios semanal"/>
    <n v="2"/>
    <n v="5"/>
    <n v="10"/>
    <s v="BAJO"/>
    <s v="El nivel de riesgo es bajo y no se requieren controles adicionales"/>
    <n v="0.1"/>
  </r>
  <r>
    <s v="GESTIÓN DE COMPRAS DE PRODUCTOS Y/0 SERVICIOS DE_x000a_TECNOLOGIA DE INFORMACIÓN "/>
    <s v="Un Colaborador del IDU solicite o reciba dádivas del proveedor de tecnología, con el pretexto de  renovar la prestación de servicio y continuar vinculado con la entidad."/>
    <x v="3"/>
    <s v="Reducción de la capacidad de innovación por desconfianza en la gestión del IDU."/>
    <s v="Comité técnico del área y de la DTAF, semanlmente revisa todo los aspectos del área._x000a_Mesa de control de cambios semanal"/>
    <n v="2"/>
    <n v="5"/>
    <n v="10"/>
    <s v="BAJO"/>
    <s v="El nivel de riesgo es bajo y no se requieren controles adicionales"/>
    <n v="0.1"/>
  </r>
  <r>
    <s v="GESTIÓN DE COMPRAS DE PRODUCTOS Y/0 SERVICIOS DE_x000a_TECNOLOGIA DE INFORMACIÓN "/>
    <s v="Que el proveedor de tecnología entregue o ofrezca dádivas al Colaborador del IDU, para que le asegure la renovación del contrato y así poder continuar vinculado con la entidad"/>
    <x v="4"/>
    <s v="Deterioro de la reputación institucional que afecta su gobernanza."/>
    <s v="Comité técnico del área y de la DTAF, semanlmente revisa todo los aspectos del área._x000a_Mesa de control de cambios semanal"/>
    <n v="2"/>
    <n v="5"/>
    <n v="10"/>
    <s v="BAJO"/>
    <s v="El nivel de riesgo es bajo y no se requieren controles adicionales"/>
    <n v="0.1"/>
  </r>
  <r>
    <s v="GESTIÓN DE TELECOMUNICACIONES"/>
    <s v="El proveedor de los servicios de red inalambrica en los mantenimientos preventivos y correctivos, entrega o ofrece dádidas al Colaborador del IDU, para aprobar los mantenimientos sin que ellos se hayan llevado a cabo o de ser el caso no dar solución a alguna falla presentada."/>
    <x v="4"/>
    <s v="Deterioro de la reputación institucional que afecta su capacidad de gestión."/>
    <s v="Comité técnico del área y de la DTAF, semanlmente revisa todo los aspectos del área._x000a_Mesa de control de cambios semanal"/>
    <n v="3"/>
    <n v="4"/>
    <n v="12"/>
    <s v="MEDIO"/>
    <s v="Programa de comunicación pública &quot;cero tolerancia al soborno y a la corrupción&quot; hacia la comunidad, los socios de negocios y demás partes interesadas del IDU."/>
    <n v="3"/>
  </r>
  <r>
    <s v="GESTIÓN DE TELECOMUNICACIONES"/>
    <s v="Que el Colaborador del IDU reciba o solicite dádivas del proveedor de servicios de red inalambrica, para aprobar los mantenimientos sin que ellos se hayan llevado a cabo o de ser el caso por no brindar solución a alguna falla presentada."/>
    <x v="2"/>
    <s v="No logro total o parcial de los Objetivos del Instituto por falta de compromiso o apropiación de los Colaboradores del IDU."/>
    <s v="Comité técnico del área y de la DTAF, semanlmente revisa todo los aspectos del área._x000a_Mesa de control de cambios semanal"/>
    <n v="3"/>
    <n v="5"/>
    <n v="15"/>
    <s v="MEDIO"/>
    <s v="Programa de Fortalecimiento de la Cultura Ética para Colaboradores del IDU no Directivos (incluyendo protocolos desde el proceso de selección, vinculación, desempeño periódico y retiro)."/>
    <n v="3"/>
  </r>
  <r>
    <s v="GESTIÓN DE TELECOMUNICACIONES"/>
    <s v="Que el Colaborador del IDU reciba o solicite dádivas del proveedor de servicios de red inalambrica, para aprobar los mantenimientos sin que ellos se hayan llevado a cabo o de ser el caso por no brindar solución a alguna falla presentada."/>
    <x v="3"/>
    <s v="No logro total o parcial de los Objetivos del Instituto por falta de compromiso o apropiación de los Colaboradores del IDU."/>
    <s v="Comité técnico del área y de la DTAF, semanlmente revisa todo los aspectos del área._x000a_Mesa de control de cambios semanal"/>
    <n v="3"/>
    <n v="5"/>
    <n v="15"/>
    <s v="MEDIO"/>
    <s v="Programa de Fortalecimiento de la Cultura Ética para Directivos en el IDU (incluyendo protocolos desde el proceso de selección, vinculación, desempeño periódico y retiro)."/>
    <n v="3"/>
  </r>
</pivotCacheRecords>
</file>

<file path=xl/pivotCache/pivotCacheRecords11.xml><?xml version="1.0" encoding="utf-8"?>
<pivotCacheRecords xmlns="http://schemas.openxmlformats.org/spreadsheetml/2006/main" xmlns:r="http://schemas.openxmlformats.org/officeDocument/2006/relationships" count="20">
  <r>
    <s v="PRGL03_CONCILIACION_PREJUDICIAL_Y_JUDICIAL_V_3.0"/>
    <s v="Un contratista o un tercero ofrece y/o entrega a un Colaborador del IDU una dádiva o comisión para lograr que en comité de conciliacion se decida en beneficio de un tercero "/>
    <x v="0"/>
    <s v="Sobrecostos en los proyectos que reducen la capacidad de alcanzar metas físicas."/>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1"/>
    <s v="Un contratista o un tercero ofrece y/o entrega a un Colaborador del IDU una dádiva o comisión para lograr que en comité de conciliacion se decida en beneficio de un tercero "/>
    <x v="1"/>
    <s v="Sobrecostos en los proyectos que reducen la capacidad de alcanzar metas físicas."/>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2"/>
    <s v="Un Colaborador del IDU solicita una dádiva o una comisión para lograr que en comité de conciliacion se decida en beneficio de un tercero "/>
    <x v="2"/>
    <s v="No logro total o parcial de los Objetivos del Instituto por falta de compromiso o apropiación de los Colaboradores del IDU."/>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3"/>
    <s v="Un Colaborador del IDU solicita una dádiva o una comisión para lograr que en comité de conciliacion se decida en beneficio de un tercero "/>
    <x v="3"/>
    <s v="No logro total o parcial de los Objetivos del Instituto por falta de compromiso o apropiación de los Colaboradores del IDU."/>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4"/>
    <s v="Un Colaborador del IDU solicita una dádiva o una comisión para lograr que en comité de conciliacion se decida en beneficio de un tercero "/>
    <x v="4"/>
    <s v="No logro total o parcial de los Objetivos del Instituto por falta de compromiso o apropiación de los Colaboradores del IDU."/>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5"/>
    <s v="Un Colaborador del IDU solicita una dádiva o una comisión para lograr que en comité de conciliacion se decida en beneficio de un tercero "/>
    <x v="5"/>
    <s v="No logro total o parcial de los Objetivos del Instituto por falta de compromiso o apropiación de los Colaboradores del IDU."/>
    <s v="Control Interno participa en las sesiones del Comité._x000a_Reglamento del Comité._x000a_Asistencia de Jurídicos y Técnicos para la toma de desiciones."/>
    <n v="2"/>
    <n v="3"/>
    <n v="6"/>
    <s v="BAJO"/>
    <s v="El nivel de riesgo es bajo y no se requieren controles adicionales"/>
    <n v="0.1"/>
  </r>
  <r>
    <s v="PRGL03_CONCILIACION_PREJUDICIAL_Y_JUDICIAL_V_3.9"/>
    <s v="Un contratista o un tercero ofrece y entrega a un Colaborador del IDU una dadiva o comisión para no presentar la demanda y favorecer a un tercero"/>
    <x v="0"/>
    <s v="Deterioro de la reputación institucional que afecta su gobernanza."/>
    <s v="Solicitud de presentación de la demanda radicada por Orfeo._x000a_Seguimiento del DTGJ al trámite solicitado."/>
    <n v="2"/>
    <n v="3"/>
    <n v="6"/>
    <s v="BAJO"/>
    <s v="El nivel de riesgo es bajo y no se requieren controles adicionales"/>
    <n v="0.1"/>
  </r>
  <r>
    <s v="PRGL03_CONCILIACION_PREJUDICIAL_Y_JUDICIAL_V_3.10"/>
    <s v="Un contratista o un tercero ofrece y entrega a un Colaborador del IDU una dadiva o comisión para no presentar la demanda y favorecer a un tercero"/>
    <x v="1"/>
    <s v="Deterioro de la reputación institucional que afecta su gobernanza."/>
    <s v="Solicitud de presentación de la demanda radicada por Orfeo._x000a_Seguimiento del DTGJ al trámite solicitado."/>
    <n v="2"/>
    <n v="3"/>
    <n v="6"/>
    <s v="BAJO"/>
    <s v="El nivel de riesgo es bajo y no se requieren controles adicionales"/>
    <n v="0.1"/>
  </r>
  <r>
    <s v="PRGL03_CONCILIACION_PREJUDICIAL_Y_JUDICIAL_V_3.11"/>
    <s v="Un Colaborador del IDU solicita una dádiva o una comisión para no presentar la demanda y favorecer a un tercero"/>
    <x v="3"/>
    <s v="No logro total o parcial de los Objetivos del Instituto por falta de compromiso o apropiación de los Colaboradores del IDU."/>
    <s v="Solicitud de presentación de la demanda radicada por Orfeo._x000a_Seguimiento del DTGJ al trámite solicitado."/>
    <n v="2"/>
    <n v="2"/>
    <n v="4"/>
    <s v="BAJO"/>
    <s v="El nivel de riesgo es bajo y no se requieren controles adicionales"/>
    <n v="0.1"/>
  </r>
  <r>
    <s v="PRGL03_CONCILIACION_PREJUDICIAL_Y_JUDICIAL_V_3.12"/>
    <s v="Un contratista o un tercero ofrece y entrega al apoderado del IDU una dadiva o comisión para no ejercer en debida forma la defensa de la Entidad en beneficio de un tercero"/>
    <x v="0"/>
    <s v="Deterioro de la reputación institucional que afecta su capacidad de gestión."/>
    <s v="Reparto, según el procedimiento, en los grupos por especialidades y por orden de llegada._x000a_Reuniones mensuales de los grupos por especialidades para definir líneas de defensa. "/>
    <n v="2"/>
    <n v="3"/>
    <n v="6"/>
    <s v="BAJO"/>
    <s v="El nivel de riesgo es bajo y no se requieren controles adicionales"/>
    <n v="0.1"/>
  </r>
  <r>
    <s v="PRGL03_CONCILIACION_PREJUDICIAL_Y_JUDICIAL_V_3.13"/>
    <s v="Un contratista o un tercero ofrece y entrega al apoderado del IDU una dadiva o comisión para no ejercer en debida forma la defensa de la Entidad en beneficio de un tercero"/>
    <x v="1"/>
    <s v="Deterioro de la reputación institucional que afecta su capacidad de gestión."/>
    <s v="Reparto, según el procedimiento, en los grupos por especialidades y por orden de llegada._x000a_Reuniones mensuales de los grupos por especialidades para definir líneas de defensa. "/>
    <n v="2"/>
    <n v="3"/>
    <n v="6"/>
    <s v="BAJO"/>
    <s v="El nivel de riesgo es bajo y no se requieren controles adicionales"/>
    <n v="0.1"/>
  </r>
  <r>
    <s v="PRGL03_CONCILIACION_PREJUDICIAL_Y_JUDICIAL_V_3.14"/>
    <s v="El  apoderado del IDU solicita una dádiva o una comisión para no ejercer en debida forma la defensa de la Entidad en beneficio de un tercero"/>
    <x v="6"/>
    <s v="No logro total o parcial de los Objetivos del Instituto por falta de compromiso o apropiación de los Colaboradores del IDU."/>
    <s v="Reparto, según el procedimiento, en los grupos por especialidades y por orden de llegada._x000a_Reuniones mensuales de los grupos por especialidades para definir líneas de defensa. "/>
    <n v="2"/>
    <n v="2"/>
    <n v="4"/>
    <s v="BAJO"/>
    <s v="El nivel de riesgo es bajo y no se requieren controles adicionales"/>
    <n v="0.1"/>
  </r>
  <r>
    <s v="PRGL05_ATENCION_DE_ PROCESOS_ JUDICIALES_V 4.0 "/>
    <s v="Un contratista o un tercero ofrece y/o entrega a un Colaborador del IDU una dádiva o comisión para elaborar pronunciamiento técnico y remitir respuesta en benefico de un tercero "/>
    <x v="0"/>
    <s v="Deterioro de la reputación institucional que afecta su gobernanza."/>
    <s v="Mesas de trabajo con el área involucrada, cuando sea pertinente._x000a_El acto administrativo que contiene el pronunciamiento técnico es proyectado,  revisado y suscrito por diferentes personas.              "/>
    <n v="2"/>
    <n v="2"/>
    <n v="4"/>
    <s v="BAJO"/>
    <s v="El nivel de riesgo es bajo y no se requieren controles adicionales"/>
    <n v="0.1"/>
  </r>
  <r>
    <s v="PRGL05_ATENCION_DE_ PROCESOS_ JUDICIALES_V 4.1"/>
    <s v="Un contratista o un tercero ofrece y/o entrega a un Colaborador del IDU una dádiva o comisión para elaborar pronunciamiento técnico y remitir respuesta en benefico de un tercero "/>
    <x v="1"/>
    <s v="Deterioro de la reputación institucional que afecta su gobernanza."/>
    <s v="Mesas de trabajo con el área involucrada, cuando sea pertinente._x000a_El acto administrativo que contiene el pronunciamiento técnico es proyectado,  revisado y suscrito por diferentes personas.              "/>
    <n v="2"/>
    <n v="2"/>
    <n v="4"/>
    <s v="BAJO"/>
    <s v="El nivel de riesgo es bajo y no se requieren controles adicionales"/>
    <n v="0.1"/>
  </r>
  <r>
    <s v="PRGL05_ATENCION_DE_ PROCESOS_ JUDICIALES_V 4.2"/>
    <s v="Un Colaborador del IDU solicita una dádiva o una comisión para elaborar pronunciamiento técnico y remitir respuesta en benefico de un tercero "/>
    <x v="7"/>
    <s v="No logro total o parcial de los Objetivos del Instituto por falta de compromiso o apropiación de los Colaboradores del IDU."/>
    <s v="Mesas de trabajo con el área involucrada, cuando sea pertinente._x000a_El acto administrativo que contiene el pronunciamiento técnico es proyectado,  revisado y suscrito por diferentes personas.              "/>
    <n v="2"/>
    <n v="3"/>
    <n v="6"/>
    <s v="BAJO"/>
    <s v="El nivel de riesgo es bajo y no se requieren controles adicionales"/>
    <n v="0.1"/>
  </r>
  <r>
    <s v="PRGL05_ATENCION_DE_ PROCESOS_ JUDICIALES_V 4.24"/>
    <s v="Un contratista o un tercero ofrece y entrega a un Colaborador del IDU una dádiva o comisión para asignar apoderado en benefico de un tercero. "/>
    <x v="0"/>
    <s v="Deterioro de la reputación institucional que afecta su gobernanza."/>
    <s v="Documento aprobado por el Comité de defensa que determina los Criterios para la contratación de apoderados externos._x000a_Reparto, según el procedimiento, en los grupos por especialidades y por orden de llegada."/>
    <n v="2"/>
    <n v="3"/>
    <n v="6"/>
    <s v="BAJO"/>
    <s v="El nivel de riesgo es bajo y no se requieren controles adicionales"/>
    <n v="0.1"/>
  </r>
  <r>
    <s v="PRGL05_ATENCION_DE_ PROCESOS_ JUDICIALES_V 4.25"/>
    <s v="Un contratista o un tercero ofrece y entrega a un Colaborador del IDU una dádiva o comisión para asignar apoderado en benefico de un tercero. "/>
    <x v="1"/>
    <s v="Deterioro de la reputación institucional que afecta su gobernanza."/>
    <s v="Documento aprobado por el Comité de defensa que determina los Criterios para la contratación de apoderados externos._x000a_Reparto, según el procedimiento, en los grupos por especialidades y por orden de llegada."/>
    <n v="2"/>
    <n v="3"/>
    <n v="6"/>
    <s v="BAJO"/>
    <s v="El nivel de riesgo es bajo y no se requieren controles adicionales"/>
    <n v="0.1"/>
  </r>
  <r>
    <s v="PRGL05_ATENCION_DE_ PROCESOS_ JUDICIALES_V 4.26"/>
    <s v="Un Colaborador del IDU solicita una dádiva o una comisión para asignar apoderado en benefico de un tercero. "/>
    <x v="8"/>
    <s v="No logro total o parcial de los Objetivos del Instituto por falta de compromiso o apropiación de los Colaboradores del IDU."/>
    <s v="Documento aprobado por el Comité de defensa que determina los Criterios para la contratación de apoderados externos._x000a_Reparto, según el procedimiento, en los grupos por especialidades y por orden de llegada."/>
    <n v="3"/>
    <n v="4"/>
    <n v="12"/>
    <s v="MEDIO"/>
    <s v="Programa de Fortalecimiento de la Cultura Ética para Directivos en el IDU (incluyendo protocolos desde el proceso de selección, vinculación, desempeño periódico y retiro)."/>
    <n v="3"/>
  </r>
  <r>
    <s v="PRGL05_ATENCION_DE_ PROCESOS_ JUDICIALES_V 4.27"/>
    <s v="Un Colaborador del IDU solicita una dádiva o una comisión para asignar apoderado en benefico de un tercero. "/>
    <x v="9"/>
    <s v="No logro total o parcial de los Objetivos del Instituto por falta de compromiso o apropiación de los Colaboradores del IDU."/>
    <s v="Documento aprobado por el Comité de defensa que determina los Criterios para la contratación de apoderados externos._x000a_Reparto, según el procedimiento, en los grupos por especialidades y por orden de llegada."/>
    <n v="3"/>
    <n v="4"/>
    <n v="12"/>
    <s v="MEDIO"/>
    <s v="Programa de Fortalecimiento de la Cultura Ética para Directivos en el IDU (incluyendo protocolos desde el proceso de selección, vinculación, desempeño periódico y retiro)."/>
    <n v="3"/>
  </r>
  <r>
    <s v="PRGL05_ATENCION_DE_ PROCESOS_ JUDICIALES_V 4.28"/>
    <s v="Un Colaborador del IDU solicita una dádiva o una comisión para asignar apoderado en benefico de un tercero. "/>
    <x v="10"/>
    <s v="No logro total o parcial de los Objetivos del Instituto por falta de compromiso o apropiación de los Colaboradores del IDU."/>
    <s v="Documento aprobado por el Comité de defensa que determina los Criterios para la contratación de apoderados externos._x000a_Reparto, según el procedimiento, en los grupos por especialidades y por orden de llegada."/>
    <n v="3"/>
    <n v="4"/>
    <n v="12"/>
    <s v="MEDIO"/>
    <s v="Programa de Fortalecimiento de la Cultura Ética para Directivos en el IDU (incluyendo protocolos desde el proceso de selección, vinculación, desempeño periódico y retiro)."/>
    <n v="3"/>
  </r>
</pivotCacheRecords>
</file>

<file path=xl/pivotCache/pivotCacheRecords12.xml><?xml version="1.0" encoding="utf-8"?>
<pivotCacheRecords xmlns="http://schemas.openxmlformats.org/spreadsheetml/2006/main" xmlns:r="http://schemas.openxmlformats.org/officeDocument/2006/relationships" count="12">
  <r>
    <s v="Actualización de la Base de Datos de Precios de Referencia."/>
    <s v="Que el Colaborador del IDU encargado de las actualizaciones del estudio de Mercado realizado en la DTE, reciba o solicite una dádiva a la firma Cotizante para beneficiar la firma;  al realizar la publicación del  precio de referencia en la Base de Datos de Infraestructura Vial y Espacio Público. "/>
    <x v="0"/>
    <s v="Sobrecostos, deficiencias en alcance y calidad en la ejecución en los proyectos, que reducen la capacidad de lograr objetivos."/>
    <s v="1. Procedimiento PRIC01 Actualización de la base de datos de precios de referencia_x000a_2. Cotizaciones_x000a_3. Análisis Estadístico y Técnico."/>
    <n v="1"/>
    <n v="3"/>
    <n v="3"/>
    <s v="BAJO"/>
    <s v="El nivel de riesgo es bajo y no se requieren controles adicionales"/>
    <n v="0.1"/>
  </r>
  <r>
    <s v="Actualización de la Base de Datos de Precios de Referencia."/>
    <s v="Que el Colaborador del IDU encargado de las actualizaciones del estudio de Mercado realizado en la DTE, reciba o solicite una dádiva a la firma Cotizante para beneficiar la firma;  al realizar la publicación del  precio de referencia en la Base de Datos de Infraestructura Vial y Espacio Público. "/>
    <x v="1"/>
    <s v="Sobrecostos, deficiencias en alcance y calidad en la ejecución en los proyectos, que reducen la capacidad de lograr objetivos."/>
    <s v="1. Procedimiento PRIC01 Actualización de la base de datos de precios de referencia_x000a_2. Cotizaciones_x000a_3. Análisis Estadístico y Técnico."/>
    <n v="1"/>
    <n v="3"/>
    <n v="3"/>
    <s v="BAJO"/>
    <s v="El nivel de riesgo es bajo y no se requieren controles adicionales"/>
    <n v="0.1"/>
  </r>
  <r>
    <s v="Actualización de la Base de Datos de Precios de Referencia."/>
    <s v="Que la firma cotizante ofrezca o entregue una dádiva, al Colaborador del IDU encargado de las actualizaciones del estudio de Mercado realizado en la DTE, para que realice la publicación del  precio de referencia en la Base de Datos de Infraestructura Vial y Espacio Público, de forma tal que le favorezca."/>
    <x v="2"/>
    <s v="Sobrecostos, deficiencias en alcance y calidad en la ejecución en los proyectos, que reducen la capacidad de lograr objetivos."/>
    <s v="1. Procedimiento PRIC01 Actualización de la base de datos de precios de referencia_x000a_2. Cotizaciones_x000a_3. Análisis Estadístico y Técnico."/>
    <n v="1"/>
    <n v="3"/>
    <n v="3"/>
    <s v="BAJO"/>
    <s v="El nivel de riesgo es bajo y no se requieren controles adicionales"/>
    <n v="0.1"/>
  </r>
  <r>
    <s v="Actualización del Sistema de Información Geográfica"/>
    <s v="Que un Colaborador del IDU solicite o reciba una dádiva al tercero que remite los planos para la revisión de la estandarización con el objeto agilizar, o de dar visto bueno de la estandarización sin el cumplimiento de los requisitos establecidos en la Guía de entrega de productos en formato digital de proyectos realizados en la infraestructura de los sistemas de movilidad y espacio público."/>
    <x v="0"/>
    <s v="Reducción de capacidad institucional para responder a las necesidades de la ciudad en lo relacionado con infraestructura para la movilidad y espacio público."/>
    <s v="1. Sistema de Gestión Documental (Orfeo)_x000a_2. GU-IC-06 Guía de entrega de productos en formato digital de proyectos realizados en la infraestructura de los sistemas de movilidad y espacio público._x000a_3. FO-IC-05  Lista de chequeo para revisión de archivos y planos."/>
    <n v="2"/>
    <n v="5"/>
    <n v="10"/>
    <s v="BAJO"/>
    <s v="El nivel de riesgo es bajo y no se requieren controles adicionales"/>
    <n v="0.1"/>
  </r>
  <r>
    <s v="Actualización del Sistema de Información Geográfica"/>
    <s v="Que un Colaborador del IDU solicite o reciba una dádiva al tercero que remite los planos para la revisión de la estandarización con el objeto agilizar, o de dar visto bueno de la estandarización sin el cumplimiento de los requisitos establecidos en la Guía de entrega de productos en formato digital de proyectos realizados en la infraestructura de los sistemas de movilidad y espacio público."/>
    <x v="3"/>
    <s v="Reducción de capacidad institucional para responder a las necesidades de la ciudad en lo relacionado con infraestructura para la movilidad y espacio público."/>
    <s v="1. Sistema de Gestión Documental (Orfeo)_x000a_2. GU-IC-06 Guía de entrega de productos en formato digital de proyectos realizados en la infraestructura de los sistemas de movilidad y espacio público._x000a_3. FO-IC-05  Lista de chequeo para revisión de archivos y planos"/>
    <n v="2"/>
    <n v="5"/>
    <n v="10"/>
    <s v="BAJO"/>
    <s v="El nivel de riesgo es bajo y no se requieren controles adicionales"/>
    <n v="0.1"/>
  </r>
  <r>
    <s v="Actualización del Sistema de Información Geográfica"/>
    <s v="Que el tercero encargado de entregar la información estandarizada, ofrezca o entregue una dádiva al Colaborador del IDU para que agilice el proceso de revisión, o apruebe la estandarización de los planos sin el cumplimiento de los requisitos establecidos en la Guía de entrega de productos en formato digital de proyectos realizados en la infraestructura de los sistemas de movilidad y espacio público."/>
    <x v="4"/>
    <s v="Sobrecostos, deficiencias en alcance y calidad en la ejecución en los proyectos, que reducen la capacidad de lograr objetivos."/>
    <s v="1. Sistema de Gestión Documental (Orfeo)_x000a_2. GU-IC-06 Guía de entrega de productos en formato digital de proyectos realizados en la infraestructura de los sistemas de movilidad y espacio público._x000a_3. FO-IC-05  Lista de chequeo para revisión de archivos y planos"/>
    <n v="3"/>
    <n v="5"/>
    <n v="15"/>
    <s v="MEDIO"/>
    <s v="Programa de comunicación pública &quot;cero tolerancia al soborno y a la corrupción&quot; hacia la comunidad, los socios de negocios y demás partes interesadas del IDU."/>
    <n v="3"/>
  </r>
  <r>
    <s v="Actualización Directorio Ambiental de Proveedores"/>
    <s v="El profesional del IDU que realiza la revisión de la documentación para solicitud de inscripción o renovación solicita o recibe dádivas, para aprobar la documentación del proveedor sin estar completa o sin dar cumplimiento a los requisitos exigidos. "/>
    <x v="0"/>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2"/>
    <n v="3"/>
    <n v="6"/>
    <s v="BAJO"/>
    <s v="El nivel de riesgo es bajo y no se requieren controles adicionales"/>
    <n v="0.1"/>
  </r>
  <r>
    <s v="Actualización Directorio Ambiental de Proveedores"/>
    <s v="El profesional del IDU que realiza la revisión de la documentación para solicitud de inscripción o renovación solicita o recibe dádivas, para aprobar la documentación del proveedor sin estar completa o sin dar cumplimiento a los requisitos exigidos. "/>
    <x v="5"/>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2"/>
    <n v="3"/>
    <n v="6"/>
    <s v="BAJO"/>
    <s v="El nivel de riesgo es bajo y no se requieren controles adicionales"/>
    <n v="0.1"/>
  </r>
  <r>
    <s v="Actualización Directorio Ambiental de Proveedores"/>
    <s v="Que un proveedor entregue o ofrezca dádivas al profesional del IDU encargado de la revisión de la documentación de solicitud de inscripción o renovación, para aprobar la documentación entregada sin estar completa o sin dar cumplimiento a los requisitos exigidos por el Directorio Ambiental de Proveedores."/>
    <x v="6"/>
    <s v="Deterioro de la reputación institucional que afecta su capacidad de gestión."/>
    <s v="1. PRIC03 Actualización Directorio Ambiental de Proveedores._x000a_2. FOIC07 inscripción o renovación en el directorio de proveedores._x000a_3. Sistema de Gestión Documental (Orfeo)_x000a_4. Visor del Directorio publicado en la página Web"/>
    <n v="3"/>
    <n v="3"/>
    <n v="9"/>
    <s v="BAJO"/>
    <s v="El nivel de riesgo es bajo y no se requieren controles adicionales"/>
    <n v="0.1"/>
  </r>
  <r>
    <s v="Actualización Directorio Ambiental de Proveedores"/>
    <s v="Que el Colaborador del IDU que emite la respuesta a la solicitud de inscripción o renovación solicita o recibe dádivas, para agilizar el proceso de dicho tramite a algún proveedor."/>
    <x v="0"/>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2"/>
    <n v="3"/>
    <n v="6"/>
    <s v="BAJO"/>
    <s v="El nivel de riesgo es bajo y no se requieren controles adicionales"/>
    <n v="0.1"/>
  </r>
  <r>
    <s v="Actualización Directorio Ambiental de Proveedores"/>
    <s v="Que el Colaborador del IDU que emite la respuesta a la solicitud de inscripción o renovación solicita o recibe dádivas, para agilizar el proceso de dicho tramite a algún proveedor."/>
    <x v="5"/>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2"/>
    <n v="3"/>
    <n v="6"/>
    <s v="BAJO"/>
    <s v="El nivel de riesgo es bajo y no se requieren controles adicionales"/>
    <n v="0.1"/>
  </r>
  <r>
    <s v="Actualización Directorio Ambiental de Proveedores"/>
    <s v="Que el proveedor entregue o ofrezca dádivas al Colaborador del IDU encargado de emitir la respuesta a la solicitud de inscripción o renovación, para agilizar el proceso del tramite. "/>
    <x v="6"/>
    <s v="Deterioro de la reputación institucional que afecta su gobernanza."/>
    <s v="1. PRIC03 Actualización Directorio Ambiental de Proveedores._x000a_2. FOIC07 inscripción o renovación en el directorio de proveedores._x000a_3. Sistema de Gestión Documental (Orfeo)._x000a_4. Visor del Directorio publicado en la página Web"/>
    <n v="1"/>
    <n v="3"/>
    <n v="3"/>
    <s v="BAJO"/>
    <s v="El nivel de riesgo es bajo y no se requieren controles adicionales"/>
    <n v="0.1"/>
  </r>
</pivotCacheRecords>
</file>

<file path=xl/pivotCache/pivotCacheRecords13.xml><?xml version="1.0" encoding="utf-8"?>
<pivotCacheRecords xmlns="http://schemas.openxmlformats.org/spreadsheetml/2006/main" xmlns:r="http://schemas.openxmlformats.org/officeDocument/2006/relationships" count="11">
  <r>
    <s v="PR-EC-01_EVALUACIÓN INDEPENDIENTE Y AUDITORIAS INTERNAS"/>
    <s v="Un contratista  ofrece y entrega a un colaborador de control interno del IDU una dadiva o comisión para influir en la determinación del objetivo, alcance, muestra y resultado de una auditoria,  afectando los intereses del IDU y/o favoreciendo los intereses particulares.  "/>
    <x v="0"/>
    <s v="Afectación de la cultura del IDU y la credibilidad en los Colaboradores del IDU "/>
    <s v="1. Selección rigurosa de auditores._x000a_2. conformación de equipos  interdisciplinarios_x000a_3. Elección independiente del Jefe de OCI por meritocracia_x000a_4. Planificación de las auditorias basados en riesgos._x000a_5. Suscripción de acuerdo de confidencialidad y declaración de no conflicto de interés._x000a_6. Implementación del código de ética del auditor interno._x000a_7. Evaluación de los auditores por parte de auditados y auditor líder."/>
    <n v="1"/>
    <n v="5"/>
    <n v="5"/>
    <s v="BAJO"/>
    <s v="El nivel de riesgo bajo no requiere controles adicionales"/>
    <n v="0.1"/>
  </r>
  <r>
    <s v="PR-EC-01_EVALUACIÓN INDEPENDIENTE Y AUDITORIAS INTERNAS"/>
    <s v="Un colaborador de control interno del IDU  solicita, a un contratista,  una dádiva o una comisión para influir en la determinación del objetivo, alcance, muestra y resultado de una auditoria,  afectando los intereses del IDU y/o favoreciendo los intereses particulares.  "/>
    <x v="1"/>
    <s v="Afectación de la cultura del IDU y la credibilidad en los Colaboradores del IDU "/>
    <s v="1. Selección rigurosa de auditores._x000a_2. conformación de equipos  interdisciplinarios_x000a_3. Elección independiente del Jefe de OCI por meritocracia_x000a_4. Planificación de las auditorias basados en riesgos._x000a_5. Suscripción de acuerdo de confidencialidad y declaración de no conflicto de interés._x000a_6. Implementación del código de ética del auditor interno._x000a_7. Evaluación de los auditores por parte de auditados y auditor líder."/>
    <n v="1"/>
    <n v="5"/>
    <n v="5"/>
    <s v="BAJO"/>
    <s v="El nivel de riesgo bajo no requiere controles adicionales"/>
    <n v="0.1"/>
  </r>
  <r>
    <s v="PR-EC-01_EVALUACIÓN INDEPENDIENTE Y AUDITORIAS INTERNAS"/>
    <s v="Un colaborador de control interno del IDU  solicita, a un contratista,  una dádiva o una comisión para influir en la determinación del objetivo, alcance, muestra y resultado de una auditoria,  afectando los intereses del IDU y/o favoreciendo los intereses particulares.  "/>
    <x v="2"/>
    <s v="Afectación de la cultura del IDU y la credibilidad en los Colaboradores del IDU "/>
    <s v="1. Selección rigurosa de auditores._x000a_2. conformación de equipos  interdisciplinarios_x000a_3. Elección independiente del Jefe de OCI por meritocracia_x000a_4. Planificación de las auditorias basados en riesgos._x000a_5. Suscripción de acuerdo de confidencialidad y declaración de no conflicto de interés._x000a_6. Implementación del código de ética del auditor interno._x000a_7. Evaluación de los auditores por parte de auditados y auditor líder."/>
    <n v="1"/>
    <n v="5"/>
    <n v="5"/>
    <s v="BAJO"/>
    <s v="El nivel de riesgo bajo no requiere controles adicionales"/>
    <n v="0.1"/>
  </r>
  <r>
    <s v="PR-EC-02_EJECUCIÓN DE LA SANCIÓN DISCIPLINARIA"/>
    <s v="Un exfuncionario sancionado disciplinariamente ofrece y entrega  a un funcionario o contratista de Control Disciplinario del IDU una dadiva o comisión con el fin de NO  REMITIR LA DOCUMENTACIÓN  A LA DG PARA QUE ELABORE EL PROYECTO DE RESOLUCIÓN DE EJECUCIÓN, afectando los intereses del IDU"/>
    <x v="3"/>
    <s v="Afectación de la cultura del IDU y la credibilidad en los Colaboradores del IDU "/>
    <s v="1. Revisión trimestral de la base de datos de registro de sanciones. _x000a_2. Revisión trimestral de todos los expedientes a cargo de la OCD_x000a_3. Acceso restringido a la Oficina"/>
    <n v="2"/>
    <n v="5"/>
    <n v="10"/>
    <s v="BAJO"/>
    <s v="El nivel de riesgo bajo no requiere controles adicionales"/>
    <n v="0.1"/>
  </r>
  <r>
    <s v="PR-EC-02_EJECUCIÓN DE LA SANCIÓN DISCIPLINARIA"/>
    <s v="Un Colaborador del IDU de la Oficina de Control Disciplinario del IDU solicita una dadiva o comisión al  exfuncionario sancionado con el fin de  NO  REMITIR LA DOCUMENTACIÓN  A LA DG PARA QUE ELABORE EL PROYECTO DE RESOLUCIÓN DE EJECUCIÓN."/>
    <x v="4"/>
    <s v="Afectación de la cultura del IDU y la credibilidad en los Colaboradores del IDU "/>
    <s v="1. Revisión trimestral de la base de datos de registro de sanciones. _x000a_2. Revisión trimestral de todos los expedientes a cargo de la OCD_x000a_3. Acceso restringido a la Oficina"/>
    <n v="1"/>
    <n v="5"/>
    <n v="5"/>
    <s v="BAJO"/>
    <s v="El nivel de riesgo bajo no requiere controles adicionales"/>
    <n v="0.1"/>
  </r>
  <r>
    <s v="PR-EC-02_EJECUCIÓN DE LA SANCIÓN DISCIPLINARIA"/>
    <s v="Un exfuncionario sancionado ofrece o entrega a un funcionario o contratista de la Oficina de Control Disciplinario del IDU una dadiva o comisión para  no COMUNICAR LA SANCION DISCIPLINARIA A LA PROCURADURÍA GENERAL DE LA NACIÓN Y A LA PERSONERÍA DE BOGOTÁ."/>
    <x v="3"/>
    <s v="Afectación de la cultura del IDU y la credibilidad en los Colaboradores del IDU "/>
    <s v="1. Revisión trimestral de la base de datos de registro de sanciones. _x000a_2. Revisión trimestral de todos los expedientes a cargo de la OCD_x000a_3. Acceso restringido a la Oficina"/>
    <n v="1"/>
    <n v="5"/>
    <n v="5"/>
    <s v="BAJO"/>
    <s v="El nivel de riesgo bajo no requiere controles adicionales"/>
    <n v="0.1"/>
  </r>
  <r>
    <s v="PR-EC-02_EJECUCIÓN DE LA SANCIÓN DISCIPLINARIA"/>
    <s v="Un funcionario de la Oficina de Control Disciplinario del IDU solicita una dadiva o comisión al  exfuncionario sancionado para  no  COMUNICAR LA SANCION DISCIPLINARIA A LA PROCURADURÍA GENERAL DE LA NACIÓN Y A LA PERSONERÍA DE BOGOTÁ."/>
    <x v="3"/>
    <s v="Afectación de la cultura del IDU y la credibilidad en los Colaboradores del IDU "/>
    <s v="1. Revisión trimestral de la base de datos de registro de sanciones. _x000a_2. Revisión trimestral de todos los expedientes a cargo de la OCD_x000a_3. Acceso restringido a la Oficina"/>
    <n v="1"/>
    <n v="5"/>
    <n v="5"/>
    <s v="BAJO"/>
    <s v="El nivel de riesgo bajo no requiere controles adicionales"/>
    <n v="0.1"/>
  </r>
  <r>
    <s v="PR-EC-02_EJECUCIÓN DE LA SANCIÓN DISCIPLINARIA"/>
    <s v="Un exfuncionario investigado, sancionado disciplinariamente, ofrece o entrega a un funcionario o contratista de la Oficina de Control Disciplinario del IDU,  una dadiva o comisión para que se realice acciones encaminadas a extraviar el expediente disciplinario en su totalidad, o desaparecer un documento del mismo"/>
    <x v="3"/>
    <s v="Afectación de la cultura del IDU y la credibilidad en los Colaboradores del IDU "/>
    <s v="1. Revisión trimestral de la base de datos de registro de sanciones. _x000a_2. Revisión trimestral de todos los expedientes a cargo de la OCD_x000a_3. Acceso restringido a la Oficina_x000a_4. Revisión Carpeta Virtual (\\fs06cc01)_x000a_5. Revisión plataforma SID de la Alcaldía Mayor de Bogotá"/>
    <n v="3"/>
    <n v="5"/>
    <n v="15"/>
    <s v="MEDIO"/>
    <s v="Programa de comunicación pública &quot;cero tolerancia al soborno y a la corrupción&quot; hacia la comunidad, los socios de negocios y demás partes interesadas del IDU. "/>
    <n v="3"/>
  </r>
  <r>
    <s v="PR-EC-02_EJECUCIÓN DE LA SANCIÓN DISCIPLINARIA"/>
    <s v="Un funcionario o contratista de la Oficina de Control Disciplinario del IDU solicita u ofrece a un exfuncionario investigado o sancionado disciplinariamente, una dadiva o comisión, para que realice acciones encaminadas a extraviar el expediente disciplinario en su totalidad o desaparecer un documento del mismo"/>
    <x v="5"/>
    <s v="Afectación de la cultura del IDU y la credibilidad en los Colaboradores del IDU "/>
    <s v="1. Revisión trimestral de la base de datos de registro de sanciones. _x000a_2. Revisión trimestral de todos los expedientes a cargo de la OCD_x000a_3. Acceso restringido a la Oficina_x000a_4. Revisión Carpeta Virtual (\\fs06cc01)_x000a_5. Revisión plataforma SID de la Alcaldía Mayor de Bogotá"/>
    <n v="1"/>
    <n v="3"/>
    <n v="3"/>
    <s v="BAJO"/>
    <s v="El nivel de riesgo bajo no requiere controles adicionales"/>
    <n v="0.1"/>
  </r>
  <r>
    <s v="PR-EC-02_EJECUCIÓN DE LA SANCIÓN DISCIPLINARIA"/>
    <s v="Un  exfuncionario investigado disciplinariamente, ofrece o entrega  a un funcionario o contratista de la Oficina de Control Disciplinario del IDU, una dadiva o comisión para que realice acciones tendientes a que se origine el fenómeno de la prescripción o cambio del sentido de la decisión disciplinaria"/>
    <x v="3"/>
    <s v="Afectación de la cultura del IDU y la credibilidad en los Colaboradores del IDU "/>
    <s v="1. Revisión de la decisión de la queja y/o informe, proyectada por el Abogado sustanciador, dentro del término legal, realizada por la Jefe de OCD."/>
    <n v="2"/>
    <n v="5"/>
    <n v="10"/>
    <s v="BAJO"/>
    <s v="El nivel de riesgo bajo no requiere controles adicionales"/>
    <n v="0.1"/>
  </r>
  <r>
    <s v="PR-EC-02_EJECUCIÓN DE LA SANCIÓN DISCIPLINARIA"/>
    <s v="Un funcionario o contratista de la Oficina de Control Disciplinario del IDU,  solicita o promete a un exfuncionario investigado o sancionado disciplinariamente una dadiva o comisión para que realice acciones tendientes a que se origine el fenómeno de la prescripción o cambio del sentido de la decisión disciplinaria"/>
    <x v="6"/>
    <s v="Afectación de la cultura del IDU y la credibilidad en los Colaboradores del IDU "/>
    <s v="1. Revisión de la decisión de la queja y/o informe, proyectada por el Abogado sustanciador, dentro del término legal, realizada por la Jefe de OCD."/>
    <n v="1"/>
    <n v="5"/>
    <n v="5"/>
    <s v="BAJO"/>
    <s v="El nivel de riesgo bajo no requiere controles adicionales"/>
    <n v="0.1"/>
  </r>
</pivotCacheRecords>
</file>

<file path=xl/pivotCache/pivotCacheRecords14.xml><?xml version="1.0" encoding="utf-8"?>
<pivotCacheRecords xmlns="http://schemas.openxmlformats.org/spreadsheetml/2006/main" xmlns:r="http://schemas.openxmlformats.org/officeDocument/2006/relationships" count="2">
  <r>
    <s v="REPORTE DESEMPEÑO ETAPA CICLO VIDA PROYECTOS MISIONALES"/>
    <s v="Que el responsable de revisar desde la administración del sistema ZIPA el reporte de avance del proyecto, omita dicha revisión, a cambio de una satisfacción o beneficio personal. "/>
    <x v="0"/>
    <s v="Deterioro de la reputación institucional que afecta su capacidad de gestión."/>
    <s v="Puiblicida y transaparencia en la información cargada en ZIPA._x000a_Trazabilidad de la información para minitorear cambios en la información"/>
    <n v="3"/>
    <n v="4"/>
    <n v="12"/>
    <s v="MEDIO"/>
    <s v="Programa de Fortalecimiento de la Cultura Ética para Colaboradores del IDU no Directivos (incluyendo protocolos desde el proceso de selección, vinculación, desempeño periódico y retiro)."/>
    <n v="3"/>
  </r>
  <r>
    <s v="MEDICION Y SEGUIMIENTO DE PERCEPCION AL COMPONENTE SOCIOAMBIENTAL DE PROYECTOS DE INFRESTRUCTURA"/>
    <s v="El profesional de la OAP del IDU solicita o recibe dádivas al profesional a cargo del proyecto, para alterar la información que se reporta en el ZIPA"/>
    <x v="1"/>
    <s v="Deterioro de la reputación institucional que afecta su capacidad y gobernanza."/>
    <s v="Puiblicida y transaparencia en la información cargada en ZIPA"/>
    <n v="2"/>
    <n v="4"/>
    <n v="8"/>
    <s v="BAJO"/>
    <s v="El nivel de riesgo es bajo y no se requieren controles adicionales"/>
    <n v="0.1"/>
  </r>
</pivotCacheRecords>
</file>

<file path=xl/pivotCache/pivotCacheRecords15.xml><?xml version="1.0" encoding="utf-8"?>
<pivotCacheRecords xmlns="http://schemas.openxmlformats.org/spreadsheetml/2006/main" xmlns:r="http://schemas.openxmlformats.org/officeDocument/2006/relationships" count="16">
  <r>
    <s v="Elaboración de la Prefactibilidad de Proyectos"/>
    <s v="El Colaborador del IDU encargado de recopilar la información secundaria altere u omite información, a cambio de un beneficio o satisfacción personal."/>
    <x v="0"/>
    <s v="Deterioro de la reputación institucional que afecta su capacidad de gestión."/>
    <s v="Aplicación de la Guía &quot;Alcance de entregables prefactibilidad&quot; "/>
    <n v="3"/>
    <n v="3"/>
    <n v="9"/>
    <s v="BAJO"/>
    <s v="El nivel de riesgo es bajo y no se requieren controles adicionales"/>
    <n v="0.1"/>
  </r>
  <r>
    <s v="Elaboración de la Prefactibilidad de Proyectos"/>
    <s v="Un tercero ofrece o entrega dadivas o beneficios al colaborador del IDU para que se estructure el proyecto en la etapa de prefactibilidad, beneficiando a terceros, sin el cumplimiento de requitsos establecidos en la guía &quot;alcance de los entregables de prefactibilidad&quot; "/>
    <x v="1"/>
    <s v="Reducción de capacidad institucional para responder a las necesidades de la ciudad en lo relacionado con infraestructura para la movilidad y espacio público."/>
    <s v="Aplicación de la Guía &quot;Alcance de entregables prefactibilidad&quot; "/>
    <n v="2"/>
    <n v="4"/>
    <n v="8"/>
    <s v="BAJO"/>
    <s v="El nivel de riesgo es bajo y no se requieren controles adicionales"/>
    <n v="0.1"/>
  </r>
  <r>
    <s v="Elaboración de la Prefactibilidad de Proyectos"/>
    <s v="Un colaborador del IDU solicita o acepta dadivas o beneficios para que se estructure el proyecto en la etapa de prefactibilidad, beneficiando a terceros, sin el cumplimiento de requitsos establecidos en la guía &quot;alcance de los entregables de prefactibilidad&quot; "/>
    <x v="0"/>
    <s v="Sobrecostos, deficiencias en alcance y calidad en la ejecución en los proyectos, que reducen la capacidad de lograr objetivos."/>
    <s v="Aplicación de la Guía &quot;Alcance de entregables prefactibilidad&quot; "/>
    <n v="2"/>
    <n v="4"/>
    <n v="8"/>
    <s v="BAJO"/>
    <s v="El nivel de riesgo es bajo y no se requieren controles adicionales"/>
    <n v="0.1"/>
  </r>
  <r>
    <s v="Elaboración de la Prefactibilidad de Proyectos"/>
    <s v="Un Colaborador del IDU solicita o recibe dádivas de un funcionario de alguna entidad o empresa de servicios públicos, para asegurar los intereses propios reflejandose en el  alcance de los proyectos"/>
    <x v="0"/>
    <s v="Reducción de la capacidad de innovación por desconfianza en la gestión del IDU."/>
    <s v="Aplicación de la Guía &quot;Alcance de entregables prefactibilidad&quot; "/>
    <n v="2"/>
    <n v="4"/>
    <n v="8"/>
    <s v="BAJO"/>
    <s v="El nivel de riesgo es bajo y no se requieren controles adicionales"/>
    <n v="0.1"/>
  </r>
  <r>
    <s v="Elaboración de la Prefactibilidad de Proyectos"/>
    <s v="Un funcionario de alguna entidad o empresa de servicios públicos entrega o ofrece dádivas para que le aseguren los intereses propios reflejandose en el alcance de los proyectos."/>
    <x v="2"/>
    <s v="Deterioro de la reputación institucional que afecta su capacidad de gestión."/>
    <s v="Aplicación de la Guía &quot;Alcance de entregables prefactibilidad&quot; "/>
    <n v="2"/>
    <n v="4"/>
    <n v="8"/>
    <s v="BAJO"/>
    <s v="El nivel de riesgo es bajo y no se requieren controles adicionales"/>
    <n v="0.1"/>
  </r>
  <r>
    <s v="Elaboración de la Prefactibilidad de Proyectos"/>
    <s v="Un Colaborador del IDU encargado de la estimación de las cantidades e índices para calcular el presupuesto de obra de cada alternativa, altera o modifica dicho presupuesto,  a cambio de recicibir algún reconocimiento en el proyecto, satisfacción, o beneficio personal. "/>
    <x v="0"/>
    <s v="Sobrecostos, deficiencias en alcance y calidad en la ejecución en los proyectos, que reducen la capacidad de lograr objetivos."/>
    <s v="Aplicación de la Guía &quot;Alcance de entregables prefactibilidad&quot; "/>
    <n v="2"/>
    <n v="4"/>
    <n v="8"/>
    <s v="BAJO"/>
    <s v="El nivel de riesgo es bajo y no se requieren controles adicionales"/>
    <n v="0.1"/>
  </r>
  <r>
    <s v="Elaboración de la Factibilidad"/>
    <s v="Que un posible candidato entregue o ofrezca dádivas a un Colaborador del IDU, encargado de designar al profesional y el equipo de apoyo de la supervisión de contrato de factibilidad  e interventoria, para que le concedan el contrato, sin dar cumplimiento a los requisitos del perfil solicitado."/>
    <x v="3"/>
    <s v="Deterioro de la reputación institucional que afecta su capacidad de gestión."/>
    <s v="Aplicación de la Guía &quot;Alcance de entregables factibilidad&quot; "/>
    <n v="3"/>
    <n v="3"/>
    <n v="9"/>
    <s v="BAJO"/>
    <s v="El nivel de riesgo es bajo y no se requieren controles adicionales"/>
    <n v="0.1"/>
  </r>
  <r>
    <s v="Elaboración de la Factibilidad"/>
    <s v="El Colaborador del IDU encargado de designar al profesional y el equipo de apoyo de la supervición de contrato de factibilidad de interventoria, solicite o reciba dádivas de un posible candidato, para concederle el contrato, sin dar cumpliento a los requisitos del perfil solicitado."/>
    <x v="4"/>
    <s v="Deterioro de la reputación institucional que afecta su capacidad y gobernanza."/>
    <s v="Aplicación de la Guía &quot;Alcance de entregables factibilidad&quot; "/>
    <n v="2"/>
    <n v="3"/>
    <n v="6"/>
    <s v="BAJO"/>
    <s v="El nivel de riesgo es bajo y no se requieren controles adicionales"/>
    <n v="0.1"/>
  </r>
  <r>
    <s v="Elaboración de la Factibilidad"/>
    <s v="Un Colaborador del IDU encargado de recibir las hojas de vida de interventores o consultores reciba o solicte dádivas de un posible interventor o posible consultor con el pretexto de conceder un nuevo contrato o la actuzalización del mismo sin posiblemente dar cumplimiento a las exigecias del contrato en el desarrollo de los proyectos del IDU"/>
    <x v="0"/>
    <s v="Sobrecostos, deficiencias en alcance y calidad en la ejecución en los proyectos, que reducen la capacidad de lograr objetivos."/>
    <s v="Aplicación de la Guía &quot;Alcance de entregables factibilidad&quot; "/>
    <n v="3"/>
    <n v="3"/>
    <n v="9"/>
    <s v="BAJO"/>
    <s v="El nivel de riesgo es bajo y no se requieren controles adicionales"/>
    <n v="0.1"/>
  </r>
  <r>
    <s v="Elaboración de la Factibilidad"/>
    <s v="El Colaborador del IDU solicte o recbiba dádivas del consultor o interventor, para recibir la totalidad de las factibilidades sin las aprobaciones, licencias, y permisos realizados por las entidades competentes y Empresas de Servicios Públicos, y así  dar aprobación a las Ordenes de pago y acta de pago. "/>
    <x v="0"/>
    <s v="Deterioro de la reputación institucional que afecta su gobernanza."/>
    <s v="Aplicación de la Guía &quot;Alcance de entregables factibilidad&quot; "/>
    <n v="2"/>
    <n v="4"/>
    <n v="8"/>
    <s v="BAJO"/>
    <s v="El nivel de riesgo es bajo y no se requieren controles adicionales"/>
    <n v="0.1"/>
  </r>
  <r>
    <s v="Elaboración de la Factibilidad"/>
    <s v="Que el consultor o interventor entregue o ofrezca dádivas a un Colaborador del IDU, para que este le reciba y apruebe la totalidad de las factibilidades sin las aprobaciones, licencias, y permisos realizados por las entidades competentes y Empresas de Servicios Públicos, y así  dar aprobación a las Ordenes de pago y acta de pago. "/>
    <x v="5"/>
    <s v="No logro total o parcial de los Objetivos del Instituto por falta de compromiso o apropiación de los Colaboradores del IDU."/>
    <s v="Aplicación de la Guía &quot;Alcance de entregables factibilidad&quot; "/>
    <n v="2"/>
    <n v="4"/>
    <n v="8"/>
    <s v="BAJO"/>
    <s v="El nivel de riesgo es bajo y no se requieren controles adicionales"/>
    <n v="0.1"/>
  </r>
  <r>
    <s v="Elaboración de la Factibilidad"/>
    <s v="El consultor o interventor, entregue o ofrezca dádivas al supervisor del IDU encargado de realizar y entregar el acta de terminación de contrato o etapa de factibilidad, teniendo la falsa expectativa de poder prorrogar y no dar por finiquitado dicho contrato.  "/>
    <x v="5"/>
    <s v="Deterioro de la reputación institucional que afecta su capacidad de gestión."/>
    <s v="Aplicación de la Guía &quot;Alcance de entregables factibilidad&quot; "/>
    <n v="2"/>
    <n v="3"/>
    <n v="6"/>
    <s v="BAJO"/>
    <s v="El nivel de riesgo es bajo y no se requieren controles adicionales"/>
    <n v="0.1"/>
  </r>
  <r>
    <s v="Elaboración de la Factibilidad"/>
    <s v="El consultor o interventor, entregue o ofrezca dádivas al supervisor del IDU encargado de realizar y entregar el acta de terminación de contrato o etapa de factibilidad, teniendo la falsa expectativa de poder prorrogar y no dar por finiquitado dicho contrato.  "/>
    <x v="6"/>
    <s v="Deterioro de la reputación institucional que afecta su capacidad de gestión."/>
    <s v="Aplicación de la Guía &quot;Alcance de entregables factibilidad&quot; "/>
    <n v="2"/>
    <n v="3"/>
    <n v="6"/>
    <s v="BAJO"/>
    <s v="El nivel de riesgo es bajo y no se requieren controles adicionales"/>
    <n v="0.1"/>
  </r>
  <r>
    <s v="Elaboración de la Factibilidad"/>
    <s v="El supervisor del IDU encargado del acta de recibo final y liquidación reciba o solicite dádivas del consultor o interventor, para alterar o modificar el valor del pago final o para aprobar las alternativas de factibilidad entregadas, con el acta de recibo final y liquidación sin dar total cumpliento a las exigencias del contrato."/>
    <x v="4"/>
    <s v="Sobrecostos, deficiencias en alcance y calidad en la ejecución en los proyectos, que reducen la capacidad de lograr objetivos."/>
    <s v="Aplicación de la Guía &quot;Alcance de entregables factibilidad&quot; "/>
    <n v="2"/>
    <n v="5"/>
    <n v="10"/>
    <s v="BAJO"/>
    <s v="El nivel de riesgo es bajo y no se requieren controles adicionales"/>
    <n v="0.1"/>
  </r>
  <r>
    <s v="Elaboración de la Factibilidad"/>
    <s v="El consultor o interventor entregue o ofrezca dádivas al supervisor del IDU encargado del acta de recibo final y liquidación, para alterar o modificar el valor del pago final o para aprobar las alternativas de factibilidad entregadas por estos, con el acta de recibo final y liquidación sin dar total cumpliento a las exigencias del contrato."/>
    <x v="5"/>
    <s v="No logro total o parcial de los Objetivos del Instituto por falta de compromiso o apropiación de los Colaboradores del IDU."/>
    <s v="Aplicación de la Guía &quot;Alcance de entregables factibilidad&quot; "/>
    <n v="2"/>
    <n v="5"/>
    <n v="10"/>
    <s v="BAJO"/>
    <s v="El nivel de riesgo es bajo y no se requieren controles adicionales"/>
    <n v="0.1"/>
  </r>
  <r>
    <s v="Elaboración de la Factibilidad"/>
    <s v="El consultor o interventor entregue o ofrezca dádivas al supervisor del IDU encargado del acta de recibo final y liquidación, para alterar o modificar el valor del pago final o para aprobar las alternativas de factibilidad entregadas por estos, con el acta de recibo final y liquidación sin dar total cumpliento a las exigencias del contrato."/>
    <x v="6"/>
    <s v="No logro total o parcial de los Objetivos del Instituto por falta de compromiso o apropiación de los Colaboradores del IDU."/>
    <s v="Aplicación de la Guía &quot;Alcance de entregables factibilidad&quot; "/>
    <n v="2"/>
    <n v="5"/>
    <n v="10"/>
    <s v="BAJO"/>
    <s v="El nivel de riesgo es bajo y no se requieren controles adicionales"/>
    <n v="0.1"/>
  </r>
</pivotCacheRecords>
</file>

<file path=xl/pivotCache/pivotCacheRecords16.xml><?xml version="1.0" encoding="utf-8"?>
<pivotCacheRecords xmlns="http://schemas.openxmlformats.org/spreadsheetml/2006/main" xmlns:r="http://schemas.openxmlformats.org/officeDocument/2006/relationships" count="4">
  <r>
    <s v="RESPUESTA AL INFORME DE AUDITORIA Y GESTION DEL PLAN DE MEJORAMIENTO_x000a_CON ORGANISMOS DE CONTROL"/>
    <s v="Que un colaborador del organismo de control solicite o reciba dádivas de un Colaborador del IDU, para alterar los informes de auditoria y no redactar los hallazgos encontrados en el proceso de auditoria conforme a lo evidenciado  "/>
    <x v="0"/>
    <s v="Afectación de la cultura del IDU y la credibilidad en los Colaboradores del IDU "/>
    <s v="1. Informe preliminar radicado a la Dirección General, mediante el canal oficial._x000a_2. Mesas de trabajo internas para asignación de responsabilidades e la respuesta al informe._x000a_3. Respuestas a observaciones administrativas únicamente por parte de jefes de dependencia. _x000a_"/>
    <n v="1"/>
    <n v="5"/>
    <n v="5"/>
    <s v="BAJO"/>
    <s v="El nivel de riesgo es bajo y no se requieren controles adicionales"/>
    <n v="0.1"/>
  </r>
  <r>
    <s v="RESPUESTA AL INFORME DE AUDITORIA Y GESTION DEL PLAN DE MEJORAMIENTO_x000a_CON ORGANISMOS DE CONTROL"/>
    <s v="Que un Colaborador del IDU ofrezca o entregue dádivas a un colaborador del organismo del control, para alterar los informes de auditoria y no redactar los hallazgos encontrados en el proceso de auditoria conforme a lo evidenciado."/>
    <x v="1"/>
    <s v="Afectación de la cultura del IDU y la credibilidad en los Colaboradores del IDU "/>
    <s v="1. Informe preliminar radicado a la Dirección General, mediante el canal oficial._x000a_2. Mesas de trabajo internas para asignación de responsabilidades e la respuesta al informe._x000a_3. Respuestas a observaciones administrativas únicamente por parte de jefes de dependencia. _x000a_"/>
    <n v="1"/>
    <n v="5"/>
    <n v="5"/>
    <s v="BAJO"/>
    <s v="El nivel de riesgo es bajo y no se requieren controles adicionales"/>
    <n v="0.1"/>
  </r>
  <r>
    <s v="RESPUESTA AL INFORME DE AUDITORIA Y GESTION DEL PLAN DE MEJORAMIENTO_x000a_CON ORGANISMOS DE CONTROL"/>
    <s v="Un colaborador del organismo de control solicite o reciba dadivas de un Colaborador del IDU, para el cierre de una acción incumplida o inefectiva."/>
    <x v="0"/>
    <s v="Afectación de la cultura del IDU y la credibilidad en los Colaboradores del IDU "/>
    <s v="1. Informes de Monitoreo trimestrales de la OCI._x000a_2. Trazabilidad de la información relacionada con el plan de mejoramiento a través de un sistema de información._x000a_3. La respuesta al cumplimiento de las acciones se recibe mediante  comunicación formal del organismo de control  a través del medio oficial."/>
    <n v="1"/>
    <n v="5"/>
    <n v="5"/>
    <s v="BAJO"/>
    <s v="El nivel de riesgo es bajo y no se requieren controles adicionales"/>
    <n v="0.1"/>
  </r>
  <r>
    <s v="RESPUESTA AL INFORME DE AUDITORIA Y GESTION DEL PLAN DE MEJORAMIENTO_x000a_CON ORGANISMOS DE CONTROL"/>
    <s v="Un Colaborador del IDU entregue u ofrezca dádivas a un colaborador del organismo de control, para el cierre de una acción incumplida o inefectiva."/>
    <x v="1"/>
    <s v="Afectación de la cultura del IDU y la credibilidad en los Colaboradores del IDU "/>
    <s v="1. Informes de Monitoreo trimestrales de la OCI._x000a_2. Trazabilidad de la información relacionada con el plan de mejoramiento a través de un sistema de información._x000a_3. La respuesta al cumplimiento de las acciones se recibe mediante  comunicación formal del organismo de control  a través del medio oficial."/>
    <n v="1"/>
    <n v="5"/>
    <n v="5"/>
    <s v="BAJO"/>
    <s v="El nivel de riesgo es bajo y no se requieren controles adicionales"/>
    <n v="0.1"/>
  </r>
</pivotCacheRecords>
</file>

<file path=xl/pivotCache/pivotCacheRecords17.xml><?xml version="1.0" encoding="utf-8"?>
<pivotCacheRecords xmlns="http://schemas.openxmlformats.org/spreadsheetml/2006/main" xmlns:r="http://schemas.openxmlformats.org/officeDocument/2006/relationships" count="1">
  <r>
    <s v="Modificaciones Presupuestales"/>
    <s v="El Colaborador del IDU encargado(s) de modificar el presupuesto anual, lo modifique o altere a cambio de una satifcacción, beneficio, o reconocimiento personal, o por una supuesta solidaridad. "/>
    <x v="0"/>
    <s v="Sobrecostos, deficiencias en alcance y calidad en la ejecución en los proyectos, que reducen la capacidad de lograr objetivos."/>
    <s v="*Verificación, aprobación o devolución de las solicitudes mediante el procedimiento &quot;PRPE01 Modificaciones Presupuestales&quot;    _x000a_*Validaciones POAI y modificaciones presupuestales usando el formato &quot;FOGF25 Ajuste entre centros de costos&quot;_x000a_*Solicitud de conceptos favorables de SDP y SDH._x000a_*Acto administrativo que aprueba o rechaza la modificación presupuestal."/>
    <n v="1"/>
    <n v="4"/>
    <n v="4"/>
    <s v="BAJO"/>
    <s v="El nivel de riesgo bajo no requiere controles adicionales"/>
    <n v="0.1"/>
  </r>
</pivotCacheRecords>
</file>

<file path=xl/pivotCache/pivotCacheRecords18.xml><?xml version="1.0" encoding="utf-8"?>
<pivotCacheRecords xmlns="http://schemas.openxmlformats.org/spreadsheetml/2006/main" xmlns:r="http://schemas.openxmlformats.org/officeDocument/2006/relationships" count="70">
  <r>
    <s v="PR-GC-01_x000a_MINIMA CUANTÍA CONTRATACIÓN HASTA EL_x000a_10% DE LA MENOR CUANTÍA"/>
    <s v="Interesados ofrecen o entregan dádivas a un Colaborador del IDU  para realizar la estructuración del proceso y/o incluir en el componente técnico de los estudios o documentos previos un requisito,que pueda favorecer a un tercero en un proceso de contratación afectando los intereses del IDU. "/>
    <x v="0"/>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Programa de comunicación pública &quot;cero tolerancia al soborno y a la corrupción&quot; hacia la comunidad, los socios de negocios y demás partes interesadas del IDU."/>
    <n v="5"/>
  </r>
  <r>
    <s v="PR-GC-01_x000a_MINIMA CUANTÍA CONTRATACIÓN HASTA EL_x000a_10% DE LA MENOR CUANTÍA"/>
    <s v="Un Colaborador del IDU solicita una dádiva o una comisión para realizar la estructuración del proceso  y/o incluir en el componente técnico de los estudios o documentos previos un requisito,que pueda favorecer a un tercero en un proceso de contratación afectando los intereses del IDU. "/>
    <x v="1"/>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Favor establezca acá controles adicionales requeridos"/>
    <n v="5"/>
  </r>
  <r>
    <s v="PR-GC-01_x000a_MINIMA CUANTÍA CONTRATACIÓN HASTA EL_x000a_10% DE LA MENOR CUANTÍA"/>
    <s v="Un Colaborador del IDU solicita una dádiva o una comisión para realizar la estructuración del proceso  y/o incluir en el componente técnico de los estudios o documentos previos un requisito,que pueda favorecer a un tercero en un proceso de contratación afectando los intereses del IDU. "/>
    <x v="2"/>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Favor establezca acá controles adicionales requeridos"/>
    <n v="5"/>
  </r>
  <r>
    <s v="PR-GC-01_x000a_MINIMA CUANTÍA CONTRATACIÓN HASTA EL_x000a_10% DE LA MENOR CUANTÍA"/>
    <s v="Interesados ofrecen o entregan dádivas a un Colaborador del IDU  para generar la Modificación/Adenda del proceso y/o respuesta a Observaciones en favor de un tercero, que puede afectar los intereses del IDU"/>
    <x v="0"/>
    <s v="Pérdida de confianza en la capacidad de gestión del IDU frente a la comunidad."/>
    <s v="Revisiones internas _x000a_Procedimiento"/>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generar la Modificación/Adenda del proceso y/o respuesta a Observaciones en favor de un tercero, que puede afectar los intereses del IDU"/>
    <x v="1"/>
    <s v="Pérdida de confianza en la capacidad de gestión del IDU frente a la comunidad."/>
    <s v="Revisiones internas con base en las actividades y puntos de control establecidos en los Procedimientos"/>
    <n v="2"/>
    <n v="5"/>
    <n v="10"/>
    <s v="BAJO"/>
    <s v="El nivel de riesgo es bajo y no se requieren controles adicionales"/>
    <n v="0.1"/>
  </r>
  <r>
    <s v="PR-GC-01_x000a_MINIMA CUANTÍA CONTRATACIÓN HASTA EL_x000a_10% DE LA MENOR CUANTÍA"/>
    <s v="Un Colaborador del IDU solicita una dádiva o una comisión para generar la Modificación/Adenda del proceso y/o respuesta a Observaciones en favor de un tercero, que puede afectar los intereses del IDU"/>
    <x v="2"/>
    <s v="Pérdida de confianza en la capacidad de gestión del IDU frente a la comunidad."/>
    <s v="Revisiones internas con base en las actividades y puntos de control establecidos en los Procedimientos"/>
    <n v="2"/>
    <n v="5"/>
    <n v="10"/>
    <s v="BAJO"/>
    <s v="El nivel de riesgo es bajo y no se requieren controles adicionales"/>
    <n v="0.1"/>
  </r>
  <r>
    <s v="PR-GC-01_x000a_MINIMA CUANTÍA CONTRATACIÓN HASTA EL_x000a_10% DE LA MENOR CUANTÍA"/>
    <s v="Un Colaborador del IDU solicita una dádiva o una comisión para generar la Modificación/Adenda del proceso y/o respuesta a Observaciones en favor de un tercero, que puede afectar los intereses del IDU"/>
    <x v="3"/>
    <s v="Pérdida de confianza en la capacidad de gestión del IDU frente a la comunidad."/>
    <s v="Revisiones internas con base en las actividades y puntos de control establecidos en los Procedimientos"/>
    <n v="2"/>
    <n v="5"/>
    <n v="10"/>
    <s v="BAJO"/>
    <s v="El nivel de riesgo es bajo y no se requieren controles adicionales"/>
    <n v="0.1"/>
  </r>
  <r>
    <s v="PR-GC-01_x000a_MINIMA CUANTÍA CONTRATACIÓN HASTA EL_x000a_10% DE LA MENOR CUANTÍA"/>
    <s v="Un Colaborador del IDU solicita una dádiva o una comisión para generar la Modificación/Adenda del proceso y/o respuesta a Observaciones en favor de un tercero, que puede afectar los intereses del IDU"/>
    <x v="4"/>
    <s v="Pérdida de confianza en la capacidad de gestión del IDU frente a la comunidad."/>
    <s v="Revisiones internas con base en las actividades y puntos de control establecidos en los Procedimientos"/>
    <n v="2"/>
    <n v="5"/>
    <n v="10"/>
    <s v="BAJO"/>
    <s v="El nivel de riesgo es bajo y no se requieren controles adicionales"/>
    <n v="0.1"/>
  </r>
  <r>
    <s v="PR-GC-01_x000a_MINIMA CUANTÍA CONTRATACIÓN HASTA EL_x000a_10% DE LA MENOR CUANTÍA"/>
    <s v="Proponentes ofrecen o entregan dádivas a un Colaborador del IDU  para elaborar, suscribir y publicar la resolución de declaratoria de desierto del proceso o que puede afectar los intereses del IDU"/>
    <x v="0"/>
    <s v="Deterioro reputacional del IDU frente a la comunidad, organismos de control y oferentes."/>
    <s v="- Revisiones internas_x000a_- Procedimientos_x000a_- Aprobaciones AOG, DTPS"/>
    <n v="3"/>
    <n v="3"/>
    <n v="9"/>
    <s v="BAJO"/>
    <s v="El nivel de riesgo es bajo y no se requieren controles adicionales"/>
    <n v="0.1"/>
  </r>
  <r>
    <s v="PR-GC-01_x000a_MINIMA CUANTÍA CONTRATACIÓN HASTA EL_x000a_10% DE LA MENOR CUANTÍA"/>
    <s v="Un Colaborador del IDU solicita una dádiva o una comisión para elaborar, suscribir y publicar la resolución de declaratoria de desierto del proceso, Cancelar proceso de selección en plataforma en favor de un tercero, o que puede afectar los intereses del IDU"/>
    <x v="3"/>
    <s v="Deterioro reputacional del IDU frente a la comunidad, organismos de control y oferentes."/>
    <s v="- Revisiones internas_x000a_- Procedimientos_x000a_- Aprobaciones"/>
    <n v="2"/>
    <n v="3"/>
    <n v="6"/>
    <s v="BAJO"/>
    <s v="El nivel de riesgo es bajo y no se requieren controles adicionales"/>
    <n v="0.1"/>
  </r>
  <r>
    <s v="PR-GC-01_x000a_MINIMA CUANTÍA CONTRATACIÓN HASTA EL_x000a_10% DE LA MENOR CUANTÍA"/>
    <s v="Un Colaborador del IDU solicita una dádiva o una comisión para elaborar, suscribir y publicar la resolución de declaratoria de desierto del proceso, Cancelar proceso de selección en plataforma en favor de un tercero, o que puede afectar los intereses del IDU"/>
    <x v="4"/>
    <s v="Deterioro reputacional del IDU frente a la comunidad, organismos de control y oferentes."/>
    <s v="- Revisiones internas_x000a_- Procedimientos_x000a_- Aprobaciones"/>
    <n v="2"/>
    <n v="3"/>
    <n v="6"/>
    <s v="BAJO"/>
    <s v="El nivel de riesgo es bajo y no se requieren controles adicionales"/>
    <n v="0.1"/>
  </r>
  <r>
    <s v="PR-GC-01_x000a_MINIMA CUANTÍA CONTRATACIÓN HASTA EL_x000a_10% DE LA MENOR CUANTÍA"/>
    <s v="Proponentes ofrecen o entregan dádivas a un Colaborador del IDU  para que al verificar la Propuesta Económica, en caso de evidenciar posibles precios artificialmente bajos, no se informe a las áreas solicitantes y ordenadora del gasto, para que ellos no soliciten  información al proponente y se decida que no es artificialmente bajo."/>
    <x v="0"/>
    <s v="Deterioro reputacional del IDU frente a la comunidad, organismos de control y oferentes."/>
    <s v="- Revisiones internas_x000a_- Procedimientos_x000a_- Aprobaciones_x000a_- Plataforma transaccional SECOP II_x000a_- Acuerdo de confidencialidad contractual para PSP de la DTPS"/>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que al verificar la Propuesta Económica y en caso de evidenciar posibles precios artificialmente bajos, no se informe a las áreas solicitantes y ordenadora del gasto, para que ellos soliciten  información al proponente y se decida que no es artificialmente bajo."/>
    <x v="3"/>
    <s v="Pérdida de confianza en la capacidad de gestión del IDU frente a la comunidad."/>
    <s v="- Revisiones internas_x000a_- Procedimientos_x000a_- Aprobaciones_x000a_- Plataforma transaccional SECOP II_x000a_- Acuerdo de confidencialidad contractual para PSP de la DTPS"/>
    <s v="3"/>
    <n v="5"/>
    <n v="15"/>
    <s v="MEDIO"/>
    <s v="Programa de Fortalecimiento de la Cultura Ética para Directivos en el IDU (incluyendo protocolos desde el proceso de selección, vinculación, desempeño periódico y retiro)."/>
    <n v="3"/>
  </r>
  <r>
    <s v="PR-GC-01_x000a_MINIMA CUANTÍA CONTRATACIÓN HASTA EL_x000a_10% DE LA MENOR CUANTÍA"/>
    <s v="Un Colaborador del IDU solicita una dádiva o una comisión para que al verificar la Propuesta Económica y en caso de evidenciar posibles precios artificialmente bajos, no se informe a las áreas solicitantes y ordenadora del gasto, para que ellos soliciten  información al proponente y se decida que no es artificialmente bajo."/>
    <x v="4"/>
    <s v="Pérdida de confianza en la capacidad de gestión del IDU frente a la comunidad."/>
    <s v="- Revisiones internas_x000a_- Procedimientos_x000a_- Aprobaciones_x000a_- Plataforma transaccional SECOP II_x000a_- Acuerdo de confidencialidad contractual para PSP de la DTPS"/>
    <s v="3"/>
    <n v="5"/>
    <n v="15"/>
    <s v="MEDIO"/>
    <s v="Programa de Fortalecimiento de la Cultura Ética para Colaboradores del IDU no Directivos (incluyendo protocolos desde el proceso de selección, vinculación, desempeño periódico y retiro)."/>
    <n v="3"/>
  </r>
  <r>
    <s v="PR-GC-01_x000a_MINIMA CUANTÍA CONTRATACIÓN HASTA EL_x000a_10% DE LA MENOR CUANTÍA"/>
    <s v="Proponentes ofrecen o entregan dádivas a un Colaborador del IDU  para no verificar en debida forma los requisitos habilitantes, y asi favorecer a un tercero"/>
    <x v="0"/>
    <s v="Deterioro reputacional del IDU frente a la comunidad, organismos de control y oferentes."/>
    <s v="- Revisiones internas_x000a_- Procedimientos_x000a_- Aprobaciones_x000a_- Plataforma transaccional SECOP II_x000a_- Acuerdo de confidencialidad contractual para PSP de la DTPS"/>
    <n v="2"/>
    <n v="4"/>
    <n v="8"/>
    <s v="BAJO"/>
    <s v="El nivel de riesgo es bajo y no se requieren controles adicionales"/>
    <n v="0.1"/>
  </r>
  <r>
    <s v="PR-GC-01_x000a_MINIMA CUANTÍA CONTRATACIÓN HASTA EL_x000a_10% DE LA MENOR CUANTÍA"/>
    <s v="Un Colaborador del IDU solicita una dádiva o una comisión para no verificar en debida forma los requisitos habilitantes, y asi favorecer a un tercero"/>
    <x v="3"/>
    <s v="Pérdida de confianza en la capacidad de gestión del IDU frente a la comunidad."/>
    <s v="- Revisiones internas_x000a_- Procedimientos_x000a_- Aprobaciones_x000a_- Plataforma transaccional SECOP II_x000a_- Acuerdo de confidencialidad contractual para PSP de la DTPS"/>
    <n v="2"/>
    <n v="4"/>
    <n v="8"/>
    <s v="BAJO"/>
    <s v="El nivel de riesgo es bajo y no se requieren controles adicionales"/>
    <n v="0.1"/>
  </r>
  <r>
    <s v="PR-GC-01_x000a_MINIMA CUANTÍA CONTRATACIÓN HASTA EL_x000a_10% DE LA MENOR CUANTÍA"/>
    <s v="Un Colaborador del IDU solicita una dádiva o una comisión para no verificar en debida forma los requisitos habilitantes, y asi favorecer a un tercero"/>
    <x v="4"/>
    <s v="Pérdida de confianza en la capacidad de gestión del IDU frente a la comunidad."/>
    <s v="- Revisiones internas_x000a_- Procedimientos_x000a_- Aprobaciones_x000a_- Plataforma transaccional SECOP II_x000a_- Acuerdo de confidencialidad contractual para PSP de la DTPS"/>
    <n v="2"/>
    <n v="4"/>
    <n v="8"/>
    <s v="BAJO"/>
    <s v="El nivel de riesgo es bajo y no se requieren controles adicionales"/>
    <n v="0.1"/>
  </r>
  <r>
    <s v="PR-GC-01_x000a_MINIMA CUANTÍA CONTRATACIÓN HASTA EL_x000a_10% DE LA MENOR CUANTÍA"/>
    <s v="Proponentes ofrecen o entregan dádivas a un Colaborador del IDU  para Tramitar los oficios de solicitud de aclaraciones o subsanes en contratos en beneficio de un tercero"/>
    <x v="0"/>
    <s v="Deterioro reputacional del IDU frente a la comunidad, organismos de control y oferentes."/>
    <s v="- Revisiones internas_x000a_- Procedimientos_x000a_- Aprobaciones_x000a_- Plataforma transaccional SECOP II"/>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Tramitar los oficios de solicitud de aclaraciones o subsanes en contratos en beneficio de un tercero"/>
    <x v="3"/>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Directivos en el IDU (incluyendo protocolos desde el proceso de selección, vinculación, desempeño periódico y retiro)."/>
    <n v="3"/>
  </r>
  <r>
    <s v="PR-GC-01_x000a_MINIMA CUANTÍA CONTRATACIÓN HASTA EL_x000a_10% DE LA MENOR CUANTÍA"/>
    <s v="Un Colaborador del IDU solicita una dádiva o una comisión para  Tramitar los oficios de solicitud de aclaraciones o subsanes en contratos en beneficio de un tercero"/>
    <x v="4"/>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Colaboradores del IDU no Directivos (incluyendo protocolos desde el proceso de selección, vinculación, desempeño periódico y retiro)."/>
    <n v="3"/>
  </r>
  <r>
    <s v="PR-GC-01_x000a_MINIMA CUANTÍA CONTRATACIÓN HASTA EL_x000a_10% DE LA MENOR CUANTÍA"/>
    <s v="Proponentes ofrecen o entregan dádivas a un Colaborador del IDU  para  no Verificar el contenido de los documentos de aclaraciones o subsanes en contratos en beneficio de un tercero"/>
    <x v="0"/>
    <s v="Deterioro reputacional del IDU frente a la comunidad, organismos de control y oferentes."/>
    <s v="- Revisiones internas_x000a_- Procedimientos_x000a_- Aprobaciones_x000a_- Plataforma transaccional SECOP II_x000a_- Acuerdo de confidencialidad contractual para PSP de la DTPS"/>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no Verificar el contenido de los documentos de aclaraciones o subsanes en contratos en beneficio de un tercero"/>
    <x v="3"/>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Directivos en el IDU (incluyendo protocolos desde el proceso de selección, vinculación, desempeño periódico y retiro)."/>
    <n v="3"/>
  </r>
  <r>
    <s v="PR-GC-01_x000a_MINIMA CUANTÍA CONTRATACIÓN HASTA EL_x000a_10% DE LA MENOR CUANTÍA"/>
    <s v="Un Colaborador del IDU solicita una dádiva o una comisión para   no Verificar el contenido de los documentos de aclaraciones o subsanes en contratos en beneficio de un tercero"/>
    <x v="4"/>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Colaboradores del IDU no Directivos (incluyendo protocolos desde el proceso de selección, vinculación, desempeño periódico y retiro)."/>
    <n v="3"/>
  </r>
  <r>
    <s v="PR-GC-01_x000a_MINIMA CUANTÍA CONTRATACIÓN HASTA EL_x000a_10% DE LA MENOR CUANTÍA"/>
    <s v="Proponentes ofrecen o entregan dádivas a un Colaborador del IDU  para Proyectar y  Publicar respuesta a las observaciones y/ o modificar la evaluación en beneficio de un tercero"/>
    <x v="0"/>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comunicación pública &quot;cero tolerancia al soborno y a la corrupción&quot; hacia la comunidad, los socios de negocios y demás partes interesadas del IDU."/>
    <n v="3"/>
  </r>
  <r>
    <s v="PR-GC-01_x000a_MINIMA CUANTÍA CONTRATACIÓN HASTA EL_x000a_10% DE LA MENOR CUANTÍA"/>
    <s v="Un Colaborador del IDU solicita una dádiva o una comisión para    Proyectar y  Publicar respuesta a las observaciones y/ o modificar la evaluación en beneficio de un tercero"/>
    <x v="3"/>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Directivos en el IDU (incluyendo protocolos desde el proceso de selección, vinculación, desempeño periódico y retiro)."/>
    <n v="3"/>
  </r>
  <r>
    <s v="PR-GC-01_x000a_MINIMA CUANTÍA CONTRATACIÓN HASTA EL_x000a_10% DE LA MENOR CUANTÍA"/>
    <s v="Un Colaborador del IDU solicita una dádiva o una comisión para    Proyectar y  Publicar respuesta a las observaciones y/ o modificar la evaluación en beneficio de un tercero"/>
    <x v="4"/>
    <s v="Pérdida de confianza en la capacidad de gestión del IDU frente a la comunidad."/>
    <s v="- Revisiones internas_x000a_- Procedimientos_x000a_- Aprobaciones_x000a_- Plataforma transaccional SECOP II_x000a_- Acuerdo de confidencialidad contractual para PSP de la DTPS"/>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Interesados ofrecen o entregan dádivas a un Colaborador del IDU  para realizar la estructuración del proceso y/o incluir en el componente técnico de los estudios o documentos previos un requisito,que pueda favorecer a un tercero en un proceso de contratación afectando los intereses del IDU. "/>
    <x v="0"/>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Programa de comunicación pública &quot;cero tolerancia al soborno y a la corrupción&quot; hacia la comunidad, los socios de negocios y demás partes interesadas del IDU."/>
    <n v="5"/>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realizar la estructuración del proceso  y/o incluir en el componente técnico de los estudios o documentos previos un requisito,que pueda favorecer a un tercero en un proceso de contratación afectando los intereses del IDU. "/>
    <x v="1"/>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Programa de monitoreo de situación patrimonial de Colaboradores del IDU con alta exposición al soborno, incluyendo familiares en primero y segundo grado de consanguinidad y afinidad."/>
    <n v="5"/>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realizar la estructuración del proceso  y/o incluir en el componente técnico de los estudios o documentos previos un requisito,que pueda favorecer a un tercero en un proceso de contratación afectando los intereses del IDU. "/>
    <x v="2"/>
    <s v="Pérdida de confianza en la capacidad de gestión del IDU frente a la comunidad."/>
    <s v="Revisiones internas con base en las actividades y puntos de control establecidos en los Procedimientos._x000a_Políticas y/o aprobaciones por parte del Comité de Contratación en el que participan diversas áreas. "/>
    <n v="4"/>
    <n v="5"/>
    <n v="20"/>
    <s v="ALTO"/>
    <s v="Programa de seguimiento poligráfico a Colaboradores del IDU con alta exposición al soborno (plan de seguimiento poligráfico)."/>
    <n v="5"/>
  </r>
  <r>
    <s v="PR-GC-02_x000a_LICITACION PUBLICA_x000a_PR-GC-03_x000a_SELECCIÓN ABREVIADA MENOR CUANTIA_x000a_PRGC04_CONCURSO_DE_MERITOS_ABIERTO_O_CON_PRECALIFICACION_V_9_x000a_PRGC07_SELECCION_ABREVIADA_SUBASTA_INVERSA_V_6.0"/>
    <s v="Interesados ofrecen o entregan dádivas a un Colaborador del IDU  para no revisar los documentos iniciales en beneficio de un tercero"/>
    <x v="0"/>
    <s v="Pérdida de confianza en la capacidad de gestión del IDU frente a la comunidad."/>
    <s v="- Revisiones internas_x000a_- Procedimientos_x000a_- Aprobaciones"/>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no revisar los documentos iniciales en beneficio de un tercero"/>
    <x v="3"/>
    <s v="Pérdida de confianza en la capacidad de gestión del IDU frente a la comunidad."/>
    <s v="- Revisiones internas_x000a_- Procedimientos_x000a_- Aprobaciones_x000a_- Bases de Datos de seguimiento y control de procesos con roles definidos de ingreso y de revisión de información_x000a_- Políticas Comité de contratación_x000a_- Mesas de Trabajo con las áreas"/>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no revisar los documentos iniciales en beneficio de un tercero"/>
    <x v="4"/>
    <s v="Pérdida de confianza en la capacidad de gestión del IDU frente a la comunidad."/>
    <s v="- Revisiones internas_x000a_- Procedimientos_x000a_- Aprobaciones_x000a_- Bases de Datos de seguimiento y control de procesos con roles definidos de ingreso y de revisión de información_x000a_- Políticas Comité de contratación_x000a_- Mesas de Trabajo con las áreas"/>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Interesados ofrecen o entregan dádivas a un Colaborador del IDU  para ajustar el Proyecto de pliego electrónico y aviso de convocatoria en beneficio de un tercero"/>
    <x v="0"/>
    <s v="Pérdida de confianza en la capacidad de gestión del IDU frente a la comunidad."/>
    <s v="- Revisiones internas_x000a_- Procedimientos_x000a_- Aprobaciones"/>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ajustar el Proyecto de pliego electrónico y aviso de convocatoria en beneficio de un tercero"/>
    <x v="5"/>
    <s v="Pérdida de confianza en la capacidad de gestión del IDU frente a la comunidad."/>
    <s v="- Revisiones internas_x000a_- Procedimientos_x000a_- Aprobaciones_x000a_- Actas de Comité de Contratación_x000a_- Uso de pliegos tipo Colombia Compra Eficiente"/>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ajustar el Proyecto de pliego electrónico y aviso de convocatoria en beneficio de un tercero"/>
    <x v="3"/>
    <s v="Pérdida de confianza en la capacidad de gestión del IDU frente a la comunidad."/>
    <s v="- Revisiones internas_x000a_- Procedimientos_x000a_- Aprobaciones_x000a_- Flujo de aprobación SECOP II (profesional DTPS, Director DTPS, Ordenador del Gasto)_x000a_- Actas de Comité de Contratación_x000a_- Uso de pliegos tipo Colombia Compra Eficiente"/>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2"/>
    <s v="Un Colaborador del IDU solicita una dádiva o una comisión para ajustar el Proyecto de pliego electrónico y aviso de convocatoria en beneficio de un tercero"/>
    <x v="4"/>
    <s v="Pérdida de confianza en la capacidad de gestión del IDU frente a la comunidad."/>
    <s v="- Revisiones internas_x000a_- Procedimientos_x000a_- Aprobaciones_x000a_- Flujo de aprobación SECOP II (profesional DTPS, Director DTPS, Ordenador del Gasto)_x000a_- Actas de Comité de Contratación_x000a_- Uso de pliegos tipo Colombia Compra Eficiente"/>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Interesados ofrecen o entregan dádivas a un Colaborador del IDU  para modificar el Pliego definitivo y acto que ordena apertura en beneficio de un tercero "/>
    <x v="0"/>
    <s v="Pérdida de confianza en la capacidad de gestión del IDU frente a la comunidad."/>
    <s v="- Revisiones internas_x000a_- Procedimientos_x000a_- Aprobaciones"/>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modificar el Pliego definitivo y acto que ordena apertura en beneficio de un tercero"/>
    <x v="5"/>
    <s v="Pérdida de confianza en la capacidad de gestión del IDU frente a la comunidad."/>
    <s v="- Revisiones internas_x000a_- Procedimientos_x000a_- Aprobaciones_x000a_- Actas de Comité de Contratación_x000a_- Pliegos tipo Colombia Compra Eficiente"/>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modificar el Pliego definitivo y acto que ordena apertura en beneficio de un tercero"/>
    <x v="3"/>
    <s v="Pérdida de confianza en la capacidad de gestión del IDU frente a la comunidad."/>
    <s v="- Revisiones internas_x000a_- Procedimientos_x000a_- Aprobaciones_x000a_- Flujo de aprobación SECOP II (profesional DTPS, Director DTPS, Ordenador del Gasto)_x000a_- Actas de Comité de Contratación_x000a_- Uso de pliegos tipo Colombia Compra Eficiente"/>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2"/>
    <s v="Un Colaborador del IDU solicita una dádiva o una comisión para modificar el Pliego definitivo y acto que ordena apertura en beneficio de un tercero"/>
    <x v="4"/>
    <s v="Pérdida de confianza en la capacidad de gestión del IDU frente a la comunidad."/>
    <s v="- Revisiones internas_x000a_- Procedimientos_x000a_- Aprobaciones_x000a_- Flujo de aprobación SECOP II (profesional DTPS, Director DTPS, Ordenador del Gasto)_x000a_- Actas de Comité de Contratación_x000a_- Uso de pliegos tipo Colombia Compra Eficiente"/>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Proponentes ofrecen o entregan dádivas a un Colaborador del IDU  para evaluar las propuestas en beneficio de un tercero"/>
    <x v="0"/>
    <s v="Pérdida de confianza en la capacidad de gestión del IDU frente a la comunidad."/>
    <s v="- Revisiones internas_x000a_- Procedimientos_x000a_"/>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evaluar las propuestas en beneficio de un tercero"/>
    <x v="3"/>
    <s v="Pérdida de confianza en la capacidad de gestión del IDU frente a la comunidad."/>
    <s v="- Revisiones internas_x000a_- Procedimientos_x000a_- Plataforma transaccional SECOP II"/>
    <n v="3"/>
    <n v="5"/>
    <n v="15"/>
    <s v="MEDIO"/>
    <s v="Programa de Fortalecimiento de la Cultura Ética para Directivos en el IDU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evaluar las propuestas en beneficio de un tercero"/>
    <x v="4"/>
    <s v="Pérdida de confianza en la capacidad de gestión del IDU frente a la comunidad."/>
    <s v="- Revisiones internas_x000a_- Procedimientos_x000a_- Plataforma transaccional SECOP II"/>
    <n v="3"/>
    <n v="5"/>
    <n v="15"/>
    <s v="MEDIO"/>
    <s v="Programa de Fortalecimiento de la Cultura Ética para Colaboradores del IDU no Directivos (incluyendo protocolos desde el proceso de selección, vinculación, desempeño periódico y retiro)."/>
    <n v="3"/>
  </r>
  <r>
    <s v="PR-GC-02_x000a_LICITACION PUBLICA_x000a_PR-GC-03_x000a_SELECCIÓN ABREVIADA MENOR CUANTIA_x000a_PRGC04_CONCURSO_DE_MERITOS_ABIERTO_O_CON_PRECALIFICACION_V_9_x000a_PRGC07_SELECCION_ABREVIADA_SUBASTA_INVERSA_V_6.0"/>
    <s v="Proponentes ofrecen o entregan dádivas a un Colaborador del IDU  para favorecer la Adjudicación en beneficio de un tercero"/>
    <x v="0"/>
    <s v="Deterioro reputacional del IDU frente a los oferentes locales, nacionales e internacionales."/>
    <s v="- Revisiones internas_x000a_- Procedimientos_x000a_- Reunión con el Ordenador del Gasto_x000a_- Plataforma transaccional SECOP II"/>
    <n v="3"/>
    <n v="5"/>
    <n v="15"/>
    <s v="MEDIO"/>
    <s v="Programa de comunicación pública &quot;cero tolerancia al soborno y a la corrupción&quot; hacia la comunidad, los socios de negocios y demás partes interesadas del IDU."/>
    <n v="3"/>
  </r>
  <r>
    <s v="PR-GC-02_x000a_LICITACION PUBLICA_x000a_PR-GC-03_x000a_SELECCIÓN ABREVIADA MENOR CUANTIA_x000a_PRGC04_CONCURSO_DE_MERITOS_ABIERTO_O_CON_PRECALIFICACION_V_9_x000a_PRGC07_SELECCION_ABREVIADA_SUBASTA_INVERSA_V_6.0"/>
    <s v="Un Colaborador del IDU solicita una dádiva o una comisión para favorecer la Adjudicación en beneficio de un tercero"/>
    <x v="1"/>
    <s v="Deterioro reputacional del IDU frente a los oferentes locales, nacionales e internacionales."/>
    <s v="- Revisiones internas_x000a_- Procedimientos_x000a_- Reunión con el Ordenador del Gasto_x000a_- Plataforma transaccional SECOP II"/>
    <n v="3"/>
    <n v="5"/>
    <n v="15"/>
    <s v="MEDIO"/>
    <s v="Programa de monitoreo de situación patrimonial de Colaboradores del IDU con alta exposición al soborno, incluyendo familiares en primero y segundo grado de consanguinidad y afinidad."/>
    <n v="3"/>
  </r>
  <r>
    <s v="PR-GC-02_x000a_LICITACION PUBLICA_x000a_PR-GC-03_x000a_SELECCIÓN ABREVIADA MENOR CUANTIA_x000a_PRGC04_CONCURSO_DE_MERITOS_ABIERTO_O_CON_PRECALIFICACION_V_9_x000a_PRGC07_SELECCION_ABREVIADA_SUBASTA_INVERSA_V_6.1"/>
    <s v="Un Colaborador del IDU solicita una dádiva o una comisión para favorecer la Adjudicación en beneficio de un tercero"/>
    <x v="3"/>
    <s v="Deterioro reputacional del IDU frente a los oferentes locales, nacionales e internacionales."/>
    <s v="- Revisiones internas_x000a_- Procedimientos_x000a_- Reunión con el Ordenador del Gasto_x000a_- Plataforma transaccional SECOP II"/>
    <n v="3"/>
    <n v="5"/>
    <n v="15"/>
    <s v="MEDIO"/>
    <s v="Programa de seguimiento poligráfico a Colaboradores del IDU con alta exposición al soborno (plan de seguimiento poligráfico)."/>
    <n v="3"/>
  </r>
  <r>
    <s v="PR-GC-02_x000a_LICITACION PUBLICA_x000a_PR-GC-03_x000a_SELECCIÓN ABREVIADA MENOR CUANTIA_x000a_PRGC04_CONCURSO_DE_MERITOS_ABIERTO_O_CON_PRECALIFICACION_V_9_x000a_PRGC07_SELECCION_ABREVIADA_SUBASTA_INVERSA_V_6.2"/>
    <s v="Un Colaborador del IDU solicita una dádiva o una comisión para favorecer la Adjudicación en beneficio de un tercero"/>
    <x v="4"/>
    <s v="Deterioro reputacional del IDU frente a los oferentes locales, nacionales e internacionales."/>
    <s v="- Revisiones internas_x000a_- Procedimientos_x000a_- Reunión con el Ordenador del Gasto_x000a_- Plataforma transaccional SECOP II"/>
    <n v="3"/>
    <n v="5"/>
    <n v="15"/>
    <s v="MEDIO"/>
    <s v="Programa de seguimiento poligráfico a Colaboradores del IDU con alta exposición al soborno (plan de seguimiento poligráfico)."/>
    <n v="3"/>
  </r>
  <r>
    <s v="PRGC04_CONCURSO_DE_MERITOS_ABIERTO_O_CON_PRECALIFICACION_V_9"/>
    <s v="Proponentes ofrecen o entregan dádivas a un Colaborador del IDU  para  ser favorecido en la Precalificación de su propuesta"/>
    <x v="0"/>
    <s v="Deterioro reputacional del IDU frente a los oferentes locales, nacionales e internacionales."/>
    <s v="- Revisiones internas_x000a_- Procedimientos_x000a_- Reunión con el Ordenador del Gasto_x000a_- Plataforma transaccional SECOP II"/>
    <n v="3"/>
    <n v="5"/>
    <n v="15"/>
    <s v="MEDIO"/>
    <s v="Programa de comunicación pública &quot;cero tolerancia al soborno y a la corrupción&quot; hacia la comunidad, los socios de negocios y demás partes interesadas del IDU."/>
    <n v="3"/>
  </r>
  <r>
    <s v="PRGC04_CONCURSO_DE_MERITOS_ABIERTO_O_CON_PRECALIFICACION_V_9"/>
    <s v="Un Colaborador del IDU solicita una dádiva o una comisión para  ser favorecido en la Precalificación de su propuesta"/>
    <x v="1"/>
    <s v="Deterioro reputacional del IDU frente a los oferentes locales, nacionales e internacionales."/>
    <s v="- Revisiones internas_x000a_- Procedimientos_x000a_- Reunión con el Ordenador del Gasto_x000a_- Plataforma transaccional SECOP II"/>
    <n v="3"/>
    <n v="5"/>
    <n v="15"/>
    <s v="MEDIO"/>
    <s v="Programa de Fortalecimiento de la Cultura Ética para Directivos en el IDU (incluyendo protocolos desde el proceso de selección, vinculación, desempeño periódico y retiro)."/>
    <n v="3"/>
  </r>
  <r>
    <s v="PRGC04_CONCURSO_DE_MERITOS_ABIERTO_O_CON_PRECALIFICACION_V_10"/>
    <s v="Un Colaborador del IDU solicita una dádiva o una comisión para  ser favorecido en la Precalificación de su propuesta"/>
    <x v="3"/>
    <s v="Deterioro reputacional del IDU frente a los oferentes locales, nacionales e internacionales."/>
    <s v="- Revisiones internas_x000a_- Procedimientos_x000a_- Reunión con el Ordenador del Gasto_x000a_- Plataforma transaccional SECOP II"/>
    <n v="3"/>
    <n v="5"/>
    <n v="15"/>
    <s v="MEDIO"/>
    <s v="Programa de Fortalecimiento de la Cultura Ética para Directivos en el IDU (incluyendo protocolos desde el proceso de selección, vinculación, desempeño periódico y retiro)."/>
    <n v="3"/>
  </r>
  <r>
    <s v="PRGC04_CONCURSO_DE_MERITOS_ABIERTO_O_CON_PRECALIFICACION_V_11"/>
    <s v="Un Colaborador del IDU solicita una dádiva o una comisión para  ser favorecido en la Precalificación de su propuesta"/>
    <x v="4"/>
    <s v="Deterioro reputacional del IDU frente a los oferentes locales, nacionales e internacionales."/>
    <s v="- Revisiones internas_x000a_- Procedimientos_x000a_- Reunión con el Ordenador del Gasto_x000a_- Plataforma transaccional SECOP II"/>
    <n v="3"/>
    <n v="5"/>
    <n v="15"/>
    <s v="MEDIO"/>
    <s v="Programa de Fortalecimiento de la Cultura Ética para Colaboradores del IDU no Directivos (incluyendo protocolos desde el proceso de selección, vinculación, desempeño periódico y retiro)."/>
    <n v="3"/>
  </r>
  <r>
    <s v="PRGC05 -  PRGC09 - SUSCRIPCIÓN DE CONTRATOS"/>
    <s v="Adjudicatarios ofrecen o entregan dádivas a un Colaborador del IDU  para que se aprueben las polizas sin el lleno de requisitos"/>
    <x v="6"/>
    <s v="No logro total o parcial de los Objetivos del Instituto por falta de compromiso o apropiación de los Colaboradores del IDU."/>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Programa de comunicación pública &quot;cero tolerancia al soborno y a la corrupción&quot; hacia la comunidad, los socios de negocios y demás partes interesadas del IDU."/>
    <n v="0.1"/>
  </r>
  <r>
    <s v="PRGC05 -  PRGC09 - SUSCRIPCIÓN DE CONTRATOS"/>
    <s v="Un Colaborador del IDU solicita una dádiva o una comisión para para que se aprueben las polizas sin el lleno de requisitos"/>
    <x v="7"/>
    <s v="Sobrecostos, deficiencias en alcance y calidad en la ejecución en los proyectos, que reducen la capacidad de lograr objetivos."/>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Programa de Fortalecimiento de la Cultura Ética para Directivos en el IDU (incluyendo protocolos desde el proceso de selección, vinculación, desempeño periódico y retiro)."/>
    <n v="0.1"/>
  </r>
  <r>
    <s v="PRGC05 -  PRGC09 - SUSCRIPCIÓN DE CONTRATOS"/>
    <s v="Un Colaborador del IDU solicita una dádiva o una comisión para para que se aprueben las polizas sin el lleno de requisitos"/>
    <x v="8"/>
    <s v="Sobrecostos, deficiencias en alcance y calidad en la ejecución en los proyectos, que reducen la capacidad de lograr objetivos."/>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Programa de Fortalecimiento de la Cultura Ética para Colaboradores del IDU no Directivos (incluyendo protocolos desde el proceso de selección, vinculación, desempeño periódico y retiro)."/>
    <n v="0.1"/>
  </r>
  <r>
    <s v="PRGC13_LIQUIDACION_CONTRATOS_CONVENIOS_V 3 0"/>
    <s v="Contratistas ofrecen o entregan dádivas a un Colaborador del IDU  para  ajustar el acta de liquidación en favor de un tercero en perjuicio de IDU."/>
    <x v="9"/>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n v="3"/>
    <n v="5"/>
    <n v="15"/>
    <s v="MEDIO"/>
    <s v="Programa de comunicación pública &quot;cero tolerancia al soborno y a la corrupción&quot; hacia la comunidad, los socios de negocios y demás partes interesadas del IDU."/>
    <n v="3"/>
  </r>
  <r>
    <s v="PRGC13_LIQUIDACION_CONTRATOS_CONVENIOS_V 3 0"/>
    <s v="Un Colaborador del IDU solicita una dádiva o una comisión para  ajustar el acta de liquidación en favor de un tercero en perjuicio de IDU."/>
    <x v="10"/>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s v="3"/>
    <n v="5"/>
    <n v="15"/>
    <s v="MEDIO"/>
    <s v="Programa de Fortalecimiento de la Cultura Ética para Colaboradores del IDU no Directivos (incluyendo protocolos desde el proceso de selección, vinculación, desempeño periódico y retiro)."/>
    <n v="3"/>
  </r>
  <r>
    <s v="PRGC13_LIQUIDACION_CONTRATOS_CONVENIOS_V 3 1"/>
    <s v="Un Colaborador del IDU solicita una dádiva o una comisión para  ajustar el acta de liquidación en favor de un tercero en perjuicio de IDU."/>
    <x v="11"/>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s v="3"/>
    <n v="5"/>
    <n v="15"/>
    <s v="MEDIO"/>
    <s v="Programa de Fortalecimiento de la Cultura Ética para Colaboradores del IDU no Directivos (incluyendo protocolos desde el proceso de selección, vinculación, desempeño periódico y retiro)."/>
    <n v="3"/>
  </r>
  <r>
    <s v="PRGC13_LIQUIDACION_CONTRATOS_CONVENIOS_V 3 0"/>
    <s v="Un Colaborador del IDU solicita una dádiva o una comisión para no realizar la solicitud de liquidación unilateral en beneficio de un tercero"/>
    <x v="10"/>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n v="1"/>
    <n v="5"/>
    <n v="5"/>
    <s v="BAJO"/>
    <s v="El nivel de riesgo es bajo y no se requieren controles adicionales"/>
    <n v="0.1"/>
  </r>
  <r>
    <s v="PRGC13_LIQUIDACION_CONTRATOS_CONVENIOS_V 3 1"/>
    <s v="Un Colaborador del IDU solicita una dádiva o una comisión para no realizar la solicitud de liquidación unilateral en beneficio de un tercero"/>
    <x v="11"/>
    <s v="Deterioro reputacional del IDU frente a la comunidad, organismos de control y oferentes."/>
    <s v="1. Equipos Interdisciplinarios conformados en las Subdirecciones Generales de Infraestructura y Desarrollo Urbano, los cuales cuentan con el acompañamiento jurídico de la Dirección Técnica de Gestión Contractual, en los cuales se revisan las actas de liquidación de los contratos en cada uno de los componentes del mismo. _x000a_2. Aprobación por parte del supervisor, ordenador del gasto, contratista y en los casos que aplique el interventor. "/>
    <n v="1"/>
    <n v="5"/>
    <n v="5"/>
    <s v="BAJO"/>
    <s v="El nivel de riesgo es bajo y no se requieren controles adicionales"/>
    <n v="0.1"/>
  </r>
  <r>
    <s v="PRGC14_MODIFICACION_Y_CESION_A_CONTRATOS_ESTATALES_V_5.0"/>
    <s v="Contratistas ofrecen o entregan dádivas a un Colaborador del IDU  para   gestionar la solicitud de modificación del contrato (adición, prórroga, cesión, etc.) en beneficio del contratista, sin el lleno de los requisitos legales."/>
    <x v="9"/>
    <s v="Deterioro de la reputación institucional que afecta su capacidad y gobernanza."/>
    <s v="1. Lista de Chequeo para la verificación de la documentación soporte de la modificación. _x000a_2. Revisión por parte de un contratista asesor designado por el jefe, tanto del documento de modificación como de los documentos soporte del mismo. "/>
    <n v="3"/>
    <n v="5"/>
    <n v="15"/>
    <s v="MEDIO"/>
    <s v="Programa de comunicación pública &quot;cero tolerancia al soborno y a la corrupción&quot; hacia la comunidad, los socios de negocios y demás partes interesadas del IDU."/>
    <n v="3"/>
  </r>
  <r>
    <s v="PRGC14_MODIFICACION_Y_CESION_A_CONTRATOS_ESTATALES_V_5.0"/>
    <s v="Un Colaborador del IDU solicita una dádiva o una comisión para gestionar la solicitud de modificación del contrato (adición, prórroga, cesión, etc.) en beneficio del contratista, sin el lleno de los requisitos legales."/>
    <x v="10"/>
    <s v="No logro total o parcial de los Objetivos del Instituto por falta de compromiso o apropiación de los Colaboradores del IDU."/>
    <s v="1. Lista de Chequeo para la verificación de la documentación soporte de la modificación. _x000a_2. Revisión por parte de un contratista asesor designado por el jefe, tanto del documento de modificación como de los documentos soporte del mismo. "/>
    <s v="2"/>
    <n v="5"/>
    <n v="10"/>
    <s v="BAJO"/>
    <s v="Programa de monitoreo de situación patrimonial de Colaboradores del IDU con alta exposición al soborno, incluyendo familiares en primero y segundo grado de consanguinidad y afinidad."/>
    <n v="0.1"/>
  </r>
  <r>
    <s v="PRGC14_MODIFICACION_Y_CESION_A_CONTRATOS_ESTATALES_V_5.0"/>
    <s v="Contratistas ofrecen o entregan dádivas a un Colaborador del IDU  para aprobar las garantías sin el lleno de los requisitos"/>
    <x v="9"/>
    <s v="Reducción de la capacidad institucional de mejorar la calidad de vida de los habitantes de Bogotá."/>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El nivel de riesgo es bajo y no se requieren controles adicionales"/>
    <n v="0.1"/>
  </r>
  <r>
    <s v="PRGC14_MODIFICACION_Y_CESION_A_CONTRATOS_ESTATALES_V_5.0"/>
    <s v="Un Colaborador del IDU solicita una dádiva o una comisión para aprobar las garantías sin el lleno de los requisitos"/>
    <x v="12"/>
    <s v="Reducción de la capacidad institucional de mejorar la calidad de vida de los habitantes de Bogotá."/>
    <s v="1. Revisión por parte de un asesor (a) (contratista) del acta de aprobación de pólizas, para lo cual revisa el contenido de la garantía, frente a la cobertura y los amparos de acuerdo al objeto de la póliza (Contrato, Acta de inicio, Modificaciones, Adiciones, prorrogas, etc.) para lo cual se tiene en cuenta cada uno de los anexos de las garantías. _x000a_2. - Plataforma transaccional SECOP II"/>
    <n v="2"/>
    <n v="5"/>
    <n v="10"/>
    <s v="BAJO"/>
    <s v="El nivel de riesgo es bajo y no se requieren controles adicionales"/>
    <n v="0.1"/>
  </r>
  <r>
    <s v="PRGC06_DECLARATORIA_DE_INCUMPLIMIENTO_PARA_LA_IMPOSICION_DE_MULTA_CLAUSULA_PENAL"/>
    <s v="Un contratista o interventor ofrece una dádiva a un colaborador del IDU, para que no se inicie, se dilate o se cierre el proceso sancionatorio"/>
    <x v="9"/>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comunicación pública &quot;cero tolerancia al soborno y a la corrupción&quot; hacia la comunidad, los socios de negocios y demás partes interesadas del IDU."/>
    <n v="5"/>
  </r>
  <r>
    <s v="PRGC06_DECLARATORIA_DE_INCUMPLIMIENTO_PARA_LA_IMPOSICION_DE_MULTA_CLAUSULA_PENAL"/>
    <s v="Un contratista o interventor ofrece una dádiva a un colaborador del IDU, para que no se inicie, se dilate o se cierre el proceso sancionatorio"/>
    <x v="13"/>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comunicación pública &quot;cero tolerancia al soborno y a la corrupción&quot; hacia la comunidad, los socios de negocios y demás partes interesadas del IDU."/>
    <n v="5"/>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1"/>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monitoreo de situación patrimonial de Colaboradores del IDU con alta exposición al soborno, incluyendo familiares en primero y segundo grado de consanguinidad y afinidad."/>
    <n v="5"/>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10"/>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monitoreo de situación patrimonial de Colaboradores del IDU con alta exposición al soborno, incluyendo familiares en primero y segundo grado de consanguinidad y afinidad."/>
    <n v="5"/>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11"/>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4"/>
    <n v="5"/>
    <n v="20"/>
    <s v="ALTO"/>
    <s v="Programa de monitoreo de situación patrimonial de Colaboradores del IDU con alta exposición al soborno, incluyendo familiares en primero y segundo grado de consanguinidad y afinidad."/>
    <n v="5"/>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7"/>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3"/>
    <n v="5"/>
    <n v="15"/>
    <s v="MEDIO"/>
    <s v="Programa de Fortalecimiento de la Cultura Ética para Directivos en el IDU (incluyendo protocolos desde el proceso de selección, vinculación, desempeño periódico y retiro)."/>
    <n v="3"/>
  </r>
  <r>
    <s v="PRGC06_DECLARATORIA_DE_INCUMPLIMIENTO_PARA_LA_IMPOSICION_DE_MULTA_CLAUSULA_PENAL"/>
    <s v="Un colaborador del IDU solicita o recibe una dádiva a un contrastista o interventor, para que  no se inicie, se dilate o se cierre el proceso sancionatorio a favor del contratista y/o interventor"/>
    <x v="14"/>
    <s v="Reducción de la capacidad institucional de mejorar la calidad de vida de los habitantes de Bogotá."/>
    <s v="1. Informe técnico de presunto incumplimiiento_x000a_2. Revisión que realiza la DTGC por parte del grupo de sancionatorios_x000a_3. Seguimiento periódico de la DTGC a las solicitudes radicadas"/>
    <n v="3"/>
    <n v="5"/>
    <n v="15"/>
    <s v="MEDIO"/>
    <s v="Programa de Fortalecimiento de la Cultura Ética para Colaboradores del IDU no Directivos (incluyendo protocolos desde el proceso de selección, vinculación, desempeño periódico y retiro)."/>
    <n v="3"/>
  </r>
</pivotCacheRecords>
</file>

<file path=xl/pivotCache/pivotCacheRecords19.xml><?xml version="1.0" encoding="utf-8"?>
<pivotCacheRecords xmlns="http://schemas.openxmlformats.org/spreadsheetml/2006/main" xmlns:r="http://schemas.openxmlformats.org/officeDocument/2006/relationships" count="26">
  <r>
    <s v="TRÁMITE DE RECLAMACIONES_x000a_INTERPUESTAS CON OCASIÓN DE LA ASIGNACIÓN DE LA_x000a_CONTRIBUCIÓN DE VALORIZACIÓN"/>
    <s v="Un contribuyente ofrece o entrega dádivas a un Colaborador del IDU, para que proyecte un acto administrativo que reduzca o elimine una contribución por valorización."/>
    <x v="0"/>
    <s v="Afectaría la imagen del Instituto y a su vez los objetivos institucionales"/>
    <s v="Firma de compromisos de los Colaboradores del IDU sobre la transparencia y denuncias de actos indebidos._x000a_5 verificaciones del acto administrativo"/>
    <n v="3"/>
    <n v="4"/>
    <n v="12"/>
    <s v="MEDIO"/>
    <s v="Programa de comunicación pública &quot;cero tolerancia al soborno y a la corrupción&quot; hacia la comunidad, los socios de negocios y demás partes interesadas del IDU."/>
    <n v="3"/>
  </r>
  <r>
    <s v="TRÁMITE DE RECLAMACIONES_x000a_INTERPUESTAS CON OCASIÓN DE LA ASIGNACIÓN DE LA_x000a_CONTRIBUCIÓN DE VALORIZACIÓN"/>
    <s v="Que un Colaborador del IDU solicite o reciba una dádiva de un contribuyente para proyectar un acto administrativo que reduzca o elimine una contribución por valorización."/>
    <x v="1"/>
    <s v="Afectaría la imagen del Instituto y a su vez los objetivos institucionales"/>
    <s v="Firma de compromisos de los Colaboradores del IDU sobre la transparencia y denuncias de actos indebidos._x000a_5 verificaciones del acto administrativo"/>
    <n v="3"/>
    <n v="4"/>
    <n v="12"/>
    <s v="MEDIO"/>
    <s v="Programa de Fortalecimiento de la Cultura Ética para Colaboradores del IDU no Directivos (incluyendo protocolos desde el proceso de selección, vinculación, desempeño periódico y retiro)."/>
    <n v="3"/>
  </r>
  <r>
    <s v="TRÁMITE DE RECLAMACIONES_x000a_INTERPUESTAS CON OCASIÓN DE LA ASIGNACIÓN DE LA_x000a_CONTRIBUCIÓN DE VALORIZACIÓN"/>
    <s v="Un contribuyente ofrezca o entregue dádivas a un Colaborador del IDU para que demorar el tramite de notificación por edicto o aviso, con respecto a un acto administrativo."/>
    <x v="0"/>
    <s v="Afectaría la imagen del Instituto y a su vez los objetivos institucionales"/>
    <s v="Firma de compromisos de los Colaboradores del IDU sobre la transparencia y denuncias de actos indebidos_x000a_La revisión es realizada por varias personas del área"/>
    <n v="1"/>
    <n v="2"/>
    <n v="2"/>
    <s v="BAJO"/>
    <s v="Programa de comunicación pública &quot;cero tolerancia al soborno y a la corrupción&quot; hacia la comunidad, los socios de negocios y demás partes interesadas del IDU."/>
    <n v="0.1"/>
  </r>
  <r>
    <s v="TRÁMITE DE RECLAMACIONES_x000a_INTERPUESTAS CON OCASIÓN DE LA ASIGNACIÓN DE LA_x000a_CONTRIBUCIÓN DE VALORIZACIÓN"/>
    <s v="Un Colaborador del IDU reciba o solicite dádivas de un contribuyente, para que demore el tramite de notificación por edicto o aviso, con respecto a un acto administrativo."/>
    <x v="1"/>
    <s v="Afectaría la imagen del Instituto y a su vez los objetivos institucionales"/>
    <s v="Firma de compromisos de los Colaboradores del IDU sobre la transparencia y denuncias de actos indebidos_x000a_La revisión es realizada por varias personas del área"/>
    <n v="1"/>
    <n v="2"/>
    <n v="2"/>
    <s v="BAJO"/>
    <s v="Programa de Fortalecimiento de la Cultura Ética para Colaboradores del IDU no Directivos (incluyendo protocolos desde el proceso de selección, vinculación, desempeño periódico y retiro)."/>
    <n v="0.1"/>
  </r>
  <r>
    <s v="TRÁMITE DE RECLAMACIONES_x000a_INTERPUESTAS CON OCASIÓN DE LA ASIGNACIÓN DE LA_x000a_CONTRIBUCIÓN DE VALORIZACIÓN"/>
    <s v="Un contribuyente ofrezca o entregue una dádiva a un Colaborador del IDU, para que altere la información recolectada en visita a terreno para favorecer al contribuyente."/>
    <x v="0"/>
    <s v="Afectaría la imagen del Instituto y a su vez los objetivos institucionales"/>
    <s v="Planillas de control a las visitas realizadas, registro fotográfico y topográfico"/>
    <n v="2"/>
    <n v="4"/>
    <n v="8"/>
    <s v="BAJO"/>
    <s v="Programa de comunicación pública &quot;cero tolerancia al soborno y a la corrupción&quot; hacia la comunidad, los socios de negocios y demás partes interesadas del IDU."/>
    <n v="0.1"/>
  </r>
  <r>
    <s v="TRÁMITE DE RECLAMACIONES_x000a_INTERPUESTAS CON OCASIÓN DE LA ASIGNACIÓN DE LA_x000a_CONTRIBUCIÓN DE VALORIZACIÓN"/>
    <s v="Que un Colaborador del IDU solicite o reciba dádivas de un contribuyente, para alterar la información recolectada en visita a terreno para favorecerlo."/>
    <x v="1"/>
    <s v="Afectaría la imagen del Instituto y a su vez los objetivos institucionales"/>
    <s v="Planillas de control a las visitas realizadas, registro fotográfico y topográfico"/>
    <n v="2"/>
    <n v="4"/>
    <n v="8"/>
    <s v="BAJO"/>
    <s v="Programa de Fortalecimiento de la Cultura Ética para Colaboradores del IDU no Directivos (incluyendo protocolos desde el proceso de selección, vinculación, desempeño periódico y retiro)."/>
    <n v="0.1"/>
  </r>
  <r>
    <s v="PROCEDIMIENTO SOLUCIÓN POR CONCEPTO DE CONFUSIONES"/>
    <s v="Un ciudadano ofrece o entrega dádivas a un Colaborador del IDU, para que modifique datos del predio o pagos por confusión en los aplicativos del IDU. "/>
    <x v="2"/>
    <s v="Afectaría el monto distribuible"/>
    <s v="Cualquier movimiento queda registrado en el sistema valoricemos_x000a_Parametrización en el sistema valoricemos para realizar la figura de confusión, como el requerimiento de que el predio debió ser adquirido por el IDU antes de la fecha de exigibilidad de la deuda_x000a_El trámite solo se realiza a solicitud por escrito y en el sistema orfeo, de las áreas encargadas de adquirir predios o áreas jurídicas"/>
    <n v="3"/>
    <n v="4"/>
    <n v="12"/>
    <s v="MEDIO"/>
    <s v="Programa de comunicación pública &quot;cero tolerancia al soborno y a la corrupción&quot; hacia la comunidad, los socios de negocios y demás partes interesadas del IDU."/>
    <n v="3"/>
  </r>
  <r>
    <s v="PROCEDIMIENTO SOLUCIÓN POR CONCEPTO DE CONFUSIONES"/>
    <s v="Que un Colaborador del IDU reciba o solicite dádivas de un ciudadano, para que modifique datos del predio o pagos por confusión en los aplicativos del IDU."/>
    <x v="1"/>
    <s v="Afectaría el monto distribuible"/>
    <s v="Cualquier movimiento queda registrado en el sistema valoricemos_x000a_Parametrización en el sistema valoricemos para realizar la figura de confusión, como el requerimiento de que el predio debió ser adquirido por el IDU antes de la fecha de exigibilidad de la deuda_x000a_El trámite solo se realiza a solicitud por escrito y en el sistema orfeo, de las áreas encargadas de adquirir predios o áreas jurídicas"/>
    <n v="3"/>
    <n v="4"/>
    <n v="12"/>
    <s v="MEDIO"/>
    <s v="Programa de Fortalecimiento de la Cultura Ética para Colaboradores del IDU no Directivos (incluyendo protocolos desde el proceso de selección, vinculación, desempeño periódico y retiro)."/>
    <n v="3"/>
  </r>
  <r>
    <s v="COMPENSACIONES"/>
    <s v="Que un ciudadadano ofrezca o entregue una dádiva a un Colaborador del IDU para que altere la información de estado de deuda de un predio y lo haga aparecer sin deuda por concepto de valorización."/>
    <x v="2"/>
    <s v="Afecta la recuperación de cartera"/>
    <s v="Parametrización del sistema Valoricemos para que el valor de la contirbución no se pueda eliminar o modificar._x000a_Para realizar la compensación el predio debe estar con estado de cartera activo y con estado de gestión ejecutoriado"/>
    <n v="4"/>
    <n v="4"/>
    <n v="16"/>
    <s v="MEDIO"/>
    <s v="Programa de comunicación pública &quot;cero tolerancia al soborno y a la corrupción&quot; hacia la comunidad, los socios de negocios y demás partes interesadas del IDU."/>
    <n v="3"/>
  </r>
  <r>
    <s v="COMPENSACIONES"/>
    <s v="Que un Colaborador del IDU solicite o reciba una dádiva para alterar la información de estado de deuda de un predio y lo haga aparecer sin deuda por concepto de valorización."/>
    <x v="1"/>
    <s v="Afecta la recuperación de cartera"/>
    <s v="Parametrización del sistema Valoricemos para que el valor de la contirbución no se pueda eliminar o modificar._x000a_Para realizar la compensación el predio debe estar con estado de cartera activo y con estado de gestión ejecutoriado"/>
    <n v="4"/>
    <n v="4"/>
    <n v="16"/>
    <s v="MEDIO"/>
    <s v="Programa de Fortalecimiento de la Cultura Ética para Colaboradores del IDU no Directivos (incluyendo protocolos desde el proceso de selección, vinculación, desempeño periódico y retiro)."/>
    <n v="3"/>
  </r>
  <r>
    <s v="COMPENSACIONES"/>
    <s v="Que un ciudadadano ofrezca o entregue una dádiva a un Colaborador del IDU para que aplique una compensación indebida a un predio."/>
    <x v="2"/>
    <s v="Afecta la recuperación de cartera"/>
    <s v="La aplicación de la compensación es realizada por la STTR._x000a_La revisión y solicitud de congelar la deuda para un posterior pago por compensación, es dada por la Dirección Técnica de Predios, mediante memorando orfeo y con los debidos soportes a los cuales se les realiza un estudio técnico."/>
    <n v="3"/>
    <n v="4"/>
    <n v="12"/>
    <s v="MEDIO"/>
    <s v="Programa de comunicación pública &quot;cero tolerancia al soborno y a la corrupción&quot; hacia la comunidad, los socios de negocios y demás partes interesadas del IDU."/>
    <n v="3"/>
  </r>
  <r>
    <s v="COMPENSACIONES"/>
    <s v="Que un Colaborador del IDU solicite o reciba una dádiva para aplicar una compensación indebida a un predio."/>
    <x v="1"/>
    <s v="Afecta la recuperación de cartera"/>
    <s v="La aplicación de la compensación es realizada por la STTR._x000a_La revisión y solicitud de congelar la deuda para un posterior pago por compensación, es dada por la Dirección Técnica de Predios, mediante memorando orfeo y con los debidos soportes a los cuales se les realiza un estudio técnico"/>
    <n v="3"/>
    <n v="4"/>
    <n v="12"/>
    <s v="MEDIO"/>
    <s v="Programa de Fortalecimiento de la Cultura Ética para Colaboradores del IDU no Directivos (incluyendo protocolos desde el proceso de selección, vinculación, desempeño periódico y retiro)."/>
    <n v="3"/>
  </r>
  <r>
    <s v="RECUPERACIÓN DE CARTERA"/>
    <s v="Un contribuyente moroso ofrece o entrega una dádiva a un Colaborador del IDU para dilatar el inicio de cobro coactivo en deudas por concepto de valorización."/>
    <x v="0"/>
    <s v="Afecta la recuperación de cartera"/>
    <s v="Mensualmente se descarga la base de procesos coactivos y se realiza seguimiento a las gestiones _x000a_Cada grupo de abogados tiene asignado un revisor que realiza un seguimiento directo a los expedientes a cargo de cada abogado de su grupo "/>
    <n v="3"/>
    <n v="4"/>
    <n v="12"/>
    <s v="MEDIO"/>
    <s v="Programa de comunicación pública &quot;cero tolerancia al soborno y a la corrupción&quot; hacia la comunidad, los socios de negocios y demás partes interesadas del IDU."/>
    <n v="3"/>
  </r>
  <r>
    <s v="RECUPERACIÓN DE CARTERA"/>
    <s v="Un Colaborador del IDU solicita o recibe una dádiva de un contribuyente para dilatar el inicio de cobro coactivo en deudas por concepto de valorización."/>
    <x v="1"/>
    <s v="Afecta la recuperación de cartera"/>
    <s v="Mensualmente se descarga la base de procesos coactivos y se realiza seguimiento a las gestiones _x000a_Cada grupo de abogados tiene asignado un revisor que realiza un seguimiento directo a los expedientes a cargo de cada abogado de su grupo "/>
    <n v="3"/>
    <n v="4"/>
    <n v="12"/>
    <s v="MEDIO"/>
    <s v="Programa de Fortalecimiento de la Cultura Ética para Colaboradores del IDU no Directivos (incluyendo protocolos desde el proceso de selección, vinculación, desempeño periódico y retiro)."/>
    <n v="3"/>
  </r>
  <r>
    <s v="GESTIÓN DEL COBRO COACTIVO"/>
    <s v="Un ciudadano ofrezca o entregue dádivas a un Colaborador del IDU para que altere la información en el aplicativo Valoricemos que genera el Certificado de Deuda Actual."/>
    <x v="2"/>
    <s v="Deterioro de la reputación institucional que afecta su capacidad de gestión."/>
    <s v="El sistema Valoricemos  no permite que se modifique el valor de la deuda en el CDA._x000a_El CDA tiene revisiones de STOP y STJEF y estudio de títulos de los predios_x000a_Solicitud de modificación al CDA por memo en Orfeo y STOP valida mediante estudio técnico su pertinencia"/>
    <n v="3"/>
    <n v="4"/>
    <n v="12"/>
    <s v="MEDIO"/>
    <s v="Programa de comunicación pública &quot;cero tolerancia al soborno y a la corrupción&quot; hacia la comunidad, los socios de negocios y demás partes interesadas del IDU."/>
    <n v="3"/>
  </r>
  <r>
    <s v="GESTIÓN DEL COBRO COACTIVO"/>
    <s v="Un Colaborador del IDU solicita o recibe dádivas de un ciudadano para alterar la información en el aplicativo Valoricemos que altera el Certificado de Deuda Actual."/>
    <x v="1"/>
    <s v="No logro total o parcial de los Objetivos del Instituto por falta de compromiso o apropiación de los Colaboradores del IDU."/>
    <s v="El sistema Valoricemos  no permite que se modifique el valor de la deuda en el CDA._x000a_El CDA tiene revisiones de las dos áreas y estudio de títulos de los predios_x000a_Solicitud de modificación al CDA por memo en Orfeo y STOP valida mediante estudio técnico su pertinencia"/>
    <n v="3"/>
    <n v="4"/>
    <n v="12"/>
    <s v="MEDIO"/>
    <s v="Programa de Fortalecimiento de la Cultura Ética para Colaboradores del IDU no Directivos (incluyendo protocolos desde el proceso de selección, vinculación, desempeño periódico y retiro)."/>
    <n v="3"/>
  </r>
  <r>
    <s v="GESTIÓN DEL COBRO COACTIVO"/>
    <s v="Un ciudadano ofrezca o entregue dádivas a un Colaborador del IDU para que altere el mandamiento de pago."/>
    <x v="2"/>
    <s v="Deterioro de la reputación institucional que afecta su gobernanza"/>
    <s v="Tiene controles de calidad por parte de un revisor y por parte de un abogado ejecutor_x000a_La trazabilidad de la actividad procesal queda registrada en el sistema valoricemos"/>
    <n v="2"/>
    <n v="4"/>
    <n v="8"/>
    <s v="BAJO"/>
    <s v="El nivel de riesgo es bajo y no se requieren controles adicionales"/>
    <n v="0.1"/>
  </r>
  <r>
    <s v="GESTIÓN DEL COBRO COACTIVO"/>
    <s v="Un Colaborador del IDU solicite a reciba dádivas de un ciudadano para alterar el mandamiento de pago."/>
    <x v="1"/>
    <s v="Deterioro de la reputación institucional que afecta su capacidad de gestión."/>
    <s v="Tiene controles de calidad por parte de un revisor y por parte de un abogado ejecutor_x000a_La trazabilidad de la actividad procesal queda registrada en el sistema valoricemos"/>
    <n v="2"/>
    <n v="4"/>
    <n v="8"/>
    <s v="BAJO"/>
    <s v="El nivel de riesgo es bajo y no se requieren controles adicionales"/>
    <n v="0.1"/>
  </r>
  <r>
    <s v="GESTIÓN DEL COBRO COACTIVO"/>
    <s v="Un ciudadano ofrezca o entregue dádivas a un Colaborador del IDU para que acepte excepciones previas inválidas al mandamiento de pago."/>
    <x v="2"/>
    <s v="Deterioro de la reputación institucional que afecta su gobernanza."/>
    <s v="Tiene controles de calidad por parte de un revisor y por parte de un abogado ejecutor_x000a_La trazabilidad de la actividad procesal queda registrada en el sistema valoricemos"/>
    <n v="3"/>
    <n v="3"/>
    <n v="9"/>
    <s v="BAJO"/>
    <s v="El nivel de riesgo es bajo y no se requieren controles adicionales"/>
    <n v="0.1"/>
  </r>
  <r>
    <s v="GESTIÓN DEL COBRO COACTIVO"/>
    <s v="Un Colaborador del IDU solicite o reciba dádivas de un ciudadano para aceptar excepciones previas  inválidas al  mandamiento de pago."/>
    <x v="1"/>
    <s v="No logro total o parcial de los Objetivos del Instituto por falta de compromiso o apropiación de los Colaboradores del IDU."/>
    <s v="Tiene controles de calidad por parte de un revisor y por parte de un abogado ejecutor_x000a_La trazabilidad de la actividad procesal queda registrada en el sistema valoricemos"/>
    <n v="3"/>
    <n v="3"/>
    <n v="9"/>
    <s v="BAJO"/>
    <s v="El nivel de riesgo es bajo y no se requieren controles adicionales"/>
    <n v="0.1"/>
  </r>
  <r>
    <s v="GESTIÓN DEL COBRO COACTIVO"/>
    <s v="Un ciudadano ofrece o entregue dádivas a un Colaborador del IDU para que suministre información privilegiada en procesos de remate."/>
    <x v="2"/>
    <s v="Deterioro de la reputación institucional que afecta su gobernanza."/>
    <s v="Tiene controles de calidad por parte de un revisor, por parte de un abogado ejecutor y aprobación por parte del Subdirector Técnico_x000a_La trazabilidad de la actividad procesal queda registrada en el sistema valoricemos"/>
    <n v="3"/>
    <n v="3"/>
    <n v="9"/>
    <s v="BAJO"/>
    <s v="El nivel de riesgo es bajo y no se requieren controles adicionales"/>
    <n v="0.1"/>
  </r>
  <r>
    <s v="GESTIÓN DEL COBRO COACTIVO"/>
    <s v="Un Colaborador del IDU solicita o acepta dádivas a un ciudadano para suministrar información privilegiada en procesos de remate."/>
    <x v="1"/>
    <s v="Deterioro de la reputación institucional que afecta su gobernanza."/>
    <s v="Tiene controles de calidad por parte de un revisor, por parte de un abogado ejecutor y aprobación por parte del Subdirector Técnico_x000a_La trazabilidad de la actividad procesal queda registrada en el sistema valoricemos"/>
    <n v="3"/>
    <n v="3"/>
    <n v="9"/>
    <s v="BAJO"/>
    <s v="El nivel de riesgo es bajo y no se requieren controles adicionales"/>
    <n v="0.1"/>
  </r>
  <r>
    <s v="INTERVENCIÓN ANTEJARDINES"/>
    <s v="Un posible oferente ofrece o entrega beneficios a un Colaborador del IDU para que direccione la contratación de diagnosticos o diseños de antejardines a su favor."/>
    <x v="3"/>
    <s v="Deterioro de la reputación institucional que afecta su gobernanza."/>
    <s v="Interventorías al cumplimiento del diseño y ejecución de la obra"/>
    <n v="3"/>
    <n v="3"/>
    <n v="9"/>
    <s v="BAJO"/>
    <s v="El nivel de riesgo es bajo y no se requieren controles adicionales"/>
    <n v="0.1"/>
  </r>
  <r>
    <s v="INTERVENCIÓN ANTEJARDINES"/>
    <s v="Un Colaborador del IDU solicita o recibe beneficios ade un oferente para que se direccione la contratación de diagnosticos o diseños de antejardines a su favor."/>
    <x v="1"/>
    <s v="No logro total o parcial de los Objetivos del Instituto por falta de compromiso o apropiación de los Colaboradores del IDU."/>
    <s v="Interventorías al cumplimiento del diseño y ejecución de la obra"/>
    <n v="3"/>
    <n v="3"/>
    <n v="9"/>
    <s v="BAJO"/>
    <s v="El nivel de riesgo es bajo y no se requieren controles adicionales"/>
    <n v="0.1"/>
  </r>
  <r>
    <s v="INTERVENCIÓN ANTEJARDINES"/>
    <s v="Un ciudadano ofrece o entrega dádivas a un Colaborador del IDU para que se haga intervención  en antejardines privados."/>
    <x v="2"/>
    <s v="Deterioro de la reputación institucional que afecta su gobernanza."/>
    <s v="Interventorías al cumplimiento del diseño y ejecución de la obra"/>
    <n v="2"/>
    <n v="4"/>
    <n v="8"/>
    <s v="BAJO"/>
    <s v="El nivel de riesgo es bajo y no se requieren controles adicionales"/>
    <n v="0.1"/>
  </r>
  <r>
    <s v="INTERVENCIÓN ANTEJARDINES"/>
    <s v="Un Colaborador del IDU solicita o recibe dádivas deun ciudadano para que se haga intervención  en antejardines privados."/>
    <x v="1"/>
    <s v="No logro total o parcial de los Objetivos del Instituto por falta de compromiso o apropiación de los Colaboradores del IDU."/>
    <s v="Interventorías al cumplimiento del diseño y ejecución de la obra"/>
    <n v="2"/>
    <n v="4"/>
    <n v="8"/>
    <s v="BAJO"/>
    <s v="El nivel de riesgo es bajo y no se requieren controles adicionales"/>
    <n v="0.1"/>
  </r>
</pivotCacheRecords>
</file>

<file path=xl/pivotCache/pivotCacheRecords2.xml><?xml version="1.0" encoding="utf-8"?>
<pivotCacheRecords xmlns="http://schemas.openxmlformats.org/spreadsheetml/2006/main" xmlns:r="http://schemas.openxmlformats.org/officeDocument/2006/relationships" count="15">
  <r>
    <s v="Administración de Seguridad Social"/>
    <s v="El Colaborador del IDU a cargo de hacer las afiliaciones del personal solicite o reciba dádivas de un asesor de una entidad prestadora de servicios de seguridad social (EPS, AFP, AFC), con el pretexto de continuar vinculados con la entidad o proporcionar nuevas afiliaciones."/>
    <x v="0"/>
    <s v="Afectación negativa de la gestión del talento humano"/>
    <s v="* Revisión de la documentación de afiliación por parte de la Subdirectora Técnica de Recursos Humanos._x000a_* Divulgación masiva a través de canales institucionales de comunicación de la oferta y asesoría por parte de las entidades prestadoras de servicios de seguridad social."/>
    <n v="2"/>
    <n v="2"/>
    <n v="4"/>
    <s v="BAJO"/>
    <s v="El Nivel de  riesgo bajo y no se requieren controles adicionales"/>
    <n v="0.1"/>
  </r>
  <r>
    <s v="Administración de Seguridad Social"/>
    <s v="Un asesor de una entidad prestadora de servicio de seguridad social (EPS, AFP, AFC) entrege o ofrezca dádivas a un Colaborador del IDU, para poder recibir más afiliciones o poder continuar vinculados con la entidad"/>
    <x v="1"/>
    <s v="Afectación negativa de la gestión del talento humano"/>
    <s v="* Revisión de la documentación de afiliación por parte de la Subdirectora Técnica de Recursos Humanos._x000a_* Divulgación masiva a través de canales institucionales de comunicación de la oferta y asesoría por parte de las entidades prestadoras de servicios de seguridad social."/>
    <n v="2"/>
    <n v="2"/>
    <n v="4"/>
    <s v="BAJO"/>
    <s v="El Nivel de  riesgo bajo y no se requieren controles adicionales"/>
    <n v="0.1"/>
  </r>
  <r>
    <s v="Administración de Seguridad Social"/>
    <s v="El Colaborador del IDU a cargo de hacer los traslados de afiliación entre entidades prestadoras de servicio reciba o solicite dádivas de un asesor de una de estas entidades, para direccionar el traslado del funcionario a ese entidad . "/>
    <x v="0"/>
    <s v="Afectación negativa de la gestión del talento humano"/>
    <s v="* Revisión de la documentación de traslado  por parte de la Subdirectora Técnica de Recursos Humanos._x000a_* Divulgación masiva a través de canales institucionales de comunicación de la oferta y asesoría por parte de las entidades prestadoras de servicios de seguridad social."/>
    <n v="2"/>
    <n v="2"/>
    <n v="4"/>
    <s v="BAJO"/>
    <s v="El Nivel de  riesgo bajo y no se requieren controles adicionales"/>
    <n v="0.1"/>
  </r>
  <r>
    <s v="Administración de Seguridad Social"/>
    <s v="Que un asesor de una entidad prestadora de servicio de seguridad social, al recibir la solicitud de traslado de afiliación de un Colaborador del IDU, entregue dádivas al Colaborador del IDU a cargo de hacer los traslados, para que le direcciones el traslado de esa persona a la entidad. "/>
    <x v="1"/>
    <s v="Afectación negativa de la gestión del talento humano"/>
    <s v="* Revisión de la documentación de traslado  por parte de la Subdirectora Técnica de Recursos Humanos._x000a_* Divulgación masiva a través de canales institucionales de comunicación de la oferta y asesoría por parte de las entidades prestadoras de servicios de seguridad social."/>
    <n v="2"/>
    <n v="2"/>
    <n v="4"/>
    <s v="BAJO"/>
    <s v="El Nivel de  riesgo bajo y no se requieren controles adicionales"/>
    <n v="0.1"/>
  </r>
  <r>
    <s v="Creación y Gestión Documental de Historias Laborales"/>
    <s v="El Colaborador del IDU que presente un accidente, entregue u ofrezca dádivas a un asesor de la ARL, para que altere la calificación de origen del evento como el reporte o informe final del accidente. "/>
    <x v="2"/>
    <s v="No logro total o parcial de los Objetivos del Instituto por falta de compromiso o apropiación de los Servidores del IDU."/>
    <s v="* Reporte e investigación del accidente._x000a_* Cámaras de seguridad instaladas en las sedes del Instituto."/>
    <n v="2"/>
    <n v="2"/>
    <n v="4"/>
    <s v="BAJO"/>
    <s v="El Nivel de  riesgo bajo y no se requieren controles adicionales"/>
    <n v="0.1"/>
  </r>
  <r>
    <s v="Creación y Gestión Documental de Historias Laborales"/>
    <s v="Que el asesor de la ARL reciba o solicite dádivas de un colaborador del IDU que haya presentado un accidente, para que altere la calificación de origen del evento como el reporte o informe final del accidente."/>
    <x v="3"/>
    <s v="Deterioro de la reputación institucional que afecta su gobernanza."/>
    <s v="* Reporte e investigación del accidente._x000a_* Cámaras de seguridad instaladas en las sedes del Instituto."/>
    <n v="2"/>
    <n v="2"/>
    <n v="4"/>
    <s v="BAJO"/>
    <s v="El Nivel de  riesgo bajo y no se requieren controles adicionales"/>
    <n v="0.1"/>
  </r>
  <r>
    <s v="Bienestar Social y Desarrollo"/>
    <s v="El Colaborador del IDU a cargo de realizar los estudios previos para la contratación del Programa del Sistema de Estímulos solicite o reciba dádivas de un oferente, con el fin de que el valor de la propuesta económica sea mayor."/>
    <x v="2"/>
    <s v="Afectación negativa de la gestión del talento humano"/>
    <s v="*Política institucional (amparada en la normatividad vigente) de contratación directa con la Caja de Compensación que presta servicios al IDU."/>
    <n v="2"/>
    <n v="2"/>
    <n v="4"/>
    <s v="BAJO"/>
    <s v="El Nivel de  riesgo bajo y no se requieren controles adicionales"/>
    <n v="0.1"/>
  </r>
  <r>
    <s v="Bienestar Social y Desarrollo"/>
    <s v="El cotizante para la contratacion del  Programa del Sistema de Estímulos entregue u ofrezca dádivas al Colaborador del IDU a cargo de realizar los estudios previos, para ser favorecido"/>
    <x v="4"/>
    <s v="Afectación negativa de la gestión del talento humano"/>
    <s v="*Política institucional (amparada en la normatividad vigente) de contratación directa con la Caja de Compensación que presta servicios al IDU."/>
    <n v="2"/>
    <n v="2"/>
    <n v="4"/>
    <s v="BAJO"/>
    <s v="El Nivel de  riesgo bajo y no se requieren controles adicionales"/>
    <n v="0.1"/>
  </r>
  <r>
    <s v="Bienestar Social y Desarrollo y Capacitación "/>
    <s v="El Colaborador del IDU responsable del apoyo a la supervisón del contrato solicite o reciba dádivas del contratista, con el fin de que el valor de la factura sea mayor."/>
    <x v="5"/>
    <s v="Afectación negativa de la gestión del talento humano"/>
    <s v="* Revisión por parte de la supervisión del contrato."/>
    <n v="2"/>
    <n v="2"/>
    <n v="4"/>
    <s v="BAJO"/>
    <s v="El Nivel de  riesgo bajo y no se requieren controles adicionales"/>
    <n v="0.1"/>
  </r>
  <r>
    <s v="Bienestar Social y Desarrollo y Capacitación"/>
    <s v="El contratista entregue u ofrezca dádivas al Colaborador del IDU a cargo del apoyo a la supervisión del  contrato del Programa del Sistema de Estímulos, con el fin de que acepte una factura por un valor mayor "/>
    <x v="6"/>
    <s v="Afectación negativa de la gestión del talento humano"/>
    <s v="* Revisión por parte de la supervisión del contrato."/>
    <n v="2"/>
    <n v="2"/>
    <n v="4"/>
    <s v="BAJO"/>
    <s v="El Nivel de  riesgo bajo y no se requieren controles adicionales"/>
    <n v="0.1"/>
  </r>
  <r>
    <s v="Expedición de certificaciones"/>
    <s v="El Colaborador del IDU a cargo de elaborar las certificaciones solicite o reciba dádivas de un exfuncionario para alterar las funciones, períodos laborados o factores salariales."/>
    <x v="7"/>
    <s v="Afectación negativa de la gestión del talento humano"/>
    <s v="* Revisión de la información contenida e la certificación respecto a lo que reposa en la  historia laboral por parte de un colaborador de la Subdirección."/>
    <n v="3"/>
    <n v="4"/>
    <n v="12"/>
    <s v="MEDIO"/>
    <s v="Programa de Fortalecimiento de la Cultura Ética para Colaboradores del IDU no Directivos (incluyendo protocolos desde el proceso de selección, vinculación, desempeño periódico y retiro)."/>
    <n v="3"/>
  </r>
  <r>
    <s v="Capacitación"/>
    <s v="El Colaborador del IDU a cargo de realizar los estudios previos para la contratación del Plan Institucional de Capacitación solicite o reciba dádivas de un oferente, con el fin de direccionar la propuesta en valor o requistos"/>
    <x v="8"/>
    <s v="Afectación negativa del desarrollo de los procesos y la cultura organizacional"/>
    <s v="* Política institucional de adelantar la contratación a través de convenio interadministrativo con una institución educativa pública._x000a__x000a_"/>
    <n v="2"/>
    <n v="2"/>
    <n v="4"/>
    <s v="BAJO"/>
    <s v="El Nivel de  riesgo bajo y no se requieren controles adicionales"/>
    <n v="0.1"/>
  </r>
  <r>
    <s v="Capacitación"/>
    <s v="El Tercero entregue u ofrezca dádivas al Colaborador del IDU a cargo de realizar los estudios previos, con el fin de direccionar la propuesta en valor o requistos"/>
    <x v="9"/>
    <s v="Afectación negativa del desarrollo de los procesos y la cultura organizacional"/>
    <s v="* Política institucional de adelantar la contratación a través de convenio interadministrativo con una institución educativa pública._x000a__x000a_"/>
    <n v="2"/>
    <n v="2"/>
    <n v="4"/>
    <s v="BAJO"/>
    <s v="El Nivel de  riesgo bajo y no se requieren controles adicionales"/>
    <n v="0.1"/>
  </r>
  <r>
    <s v="Capacitación"/>
    <s v="El Colaborador del IDU responsable del apoyo a la supervisón del contrato del Plan Institucional de Capacitación solicite o reciba dádivas del contratista, con el fin de ajustar la programación de los eventos de tal forma que beneficie al Proveedor"/>
    <x v="10"/>
    <s v="Afectación negativa del desarrollo de los procesos y la cultura organizacional"/>
    <s v="* Revisión permanente por parte de la supervisión del contrato._x000a_* Soporte documental de los ajustes (acta, correo lectrónico, ORFEO, etc.)"/>
    <n v="3"/>
    <n v="4"/>
    <n v="12"/>
    <s v="MEDIO"/>
    <s v="Programa de Fortalecimiento de la Cultura Ética para Colaboradores del IDU no Directivos (incluyendo protocolos desde el proceso de selección, vinculación, desempeño periódico y retiro)."/>
    <n v="3"/>
  </r>
  <r>
    <s v="Capacitación"/>
    <s v="El Contratista del contrato del Plan Institucional de Capacitación ofrezca o entregue dádivas al Colaborador del IDU, con el fin de que ajuste la programación de los eventos de tal forma que beneficie al Contratista PIC"/>
    <x v="11"/>
    <s v="Afectación negativa del desarrollo de los procesos y la cultura organizacional"/>
    <s v="* Revisión permanente por parte de la supervisión del contrato._x000a_* Soporte documental de los ajustes (acta, correo lectrónico, ORFEO, etc.)"/>
    <n v="3"/>
    <n v="4"/>
    <n v="12"/>
    <s v="MEDIO"/>
    <s v="Programa de comunicación pública &quot;cero tolerancia al soborno y a la corrupción&quot; hacia la comunidad, los socios de negocios y demás partes interesadas del IDU."/>
    <n v="3"/>
  </r>
</pivotCacheRecords>
</file>

<file path=xl/pivotCache/pivotCacheRecords20.xml><?xml version="1.0" encoding="utf-8"?>
<pivotCacheRecords xmlns="http://schemas.openxmlformats.org/spreadsheetml/2006/main" xmlns:r="http://schemas.openxmlformats.org/officeDocument/2006/relationships" count="88">
  <r>
    <x v="0"/>
    <s v="Que el habitante o propietario de un predio ofrezca o entregue una dádiva a Colaboradores del IDU para que deje constancia en acta o formatos de censo, de que lo encontrado en terreno es diferente a lo real."/>
    <x v="0"/>
    <s v=" - Sobre costos en el proceso de reconocimientos económicos por valor no ajustado a las condiciones sociales objeto de valoración. _x000a_"/>
    <s v="Validaciones, en los recorridos de campo, por parte de articuladores de los componentes social, sociojurídico y socieconómico"/>
    <n v="5"/>
    <n v="5"/>
    <n v="25"/>
    <s v="ALTO"/>
    <s v="Programa de comunicación pública &quot;cero tolerancia al soborno y a la corrupción&quot; hacia la comunidad, los socios de negocios y demás partes interesadas del IDU."/>
    <n v="5"/>
  </r>
  <r>
    <x v="0"/>
    <s v="Que un Colaborador del IDU reciba o solicite una dádiva para alterar la información real de lo encontrado en el predio y altere el acta o formato de censo, de constancia del resultado de la visita."/>
    <x v="1"/>
    <s v="No logro total o parcial de los Objetivos del Instituto por falta de compromiso o apropiación de los Colaboradores del IDU."/>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Que un Colaborador del IDU reciba o solicite una dádiva para alterar la información real de lo encontrado en el predio y altere el acta o formato de censo, de constancia del resultado de la visita."/>
    <x v="2"/>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3"/>
    <n v="5"/>
    <n v="15"/>
    <s v="MEDIO"/>
    <s v="Programa de Fortalecimiento de la Cultura Ética para Colaboradores del IDU no Directivos (incluyendo protocolos desde el proceso de selección, vinculación, desempeño periódico y retiro)."/>
    <n v="3"/>
  </r>
  <r>
    <x v="0"/>
    <s v="Que un Colaborador del IDU solicite o reciba dádivas para realizar una actualización censal con posterioridad al cierre censal."/>
    <x v="1"/>
    <s v="Sobrecostos, deficiencias en alcance y calidad en la ejecución en los proyectos, que reducen la capacidad de lograr objetivos."/>
    <s v="Validaciones, en los recorridos de campo, por parte de articuladores de los componentes social, sociojurídico y socieconómico"/>
    <n v="2"/>
    <n v="5"/>
    <n v="10"/>
    <s v="BAJO"/>
    <s v="El nivel de riesgo es bajo y no se requieren controles adicionales"/>
    <n v="0.1"/>
  </r>
  <r>
    <x v="0"/>
    <s v="Que un Colaborador del IDU solicite o reciba dádivas para realizar una actualización censal con posterioridad al cierre censal."/>
    <x v="2"/>
    <s v="Sobrecostos, deficiencias en alcance y calidad en la ejecución en los proyectos, que reducen la capacidad de lograr objetivos."/>
    <s v="Equipo de seguimiento que revisa la totalidad de los documentos asociados a predios y la trazabilidad del proceso de adquisición, que son parte del proyecto."/>
    <n v="2"/>
    <n v="5"/>
    <n v="10"/>
    <s v="BAJO"/>
    <s v="El nivel de riesgo es bajo y no se requieren controles adicionales"/>
    <n v="0.1"/>
  </r>
  <r>
    <x v="0"/>
    <s v="Un Colaborador del IDU solicite dádivas a las personas de las Unidades Sociales con el pretexto de poder agilizar o mejorar el reconocimiento de la compensación."/>
    <x v="3"/>
    <s v="Deterioro de la reputación institucional que afecta su capacidad y gobernanza."/>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Un Colaborador del IDU solicite dádivas a las personas de las Unidades Sociales con el pretexto de poder agilizar o mejorar el reconocimiento de la compensación."/>
    <x v="4"/>
    <s v="Deterioro de la reputación institucional que afecta su capacidad y gobernanza."/>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Un ciudadano ofrece dádivas a un Colaborador del IDU para pedirle agilizar o mejorar el reconocimiento de la compensación."/>
    <x v="5"/>
    <s v="Sobrecostos, deficiencias en alcance y calidad en la ejecución en los proyectos, que reducen la capacidad de lograr objetivos."/>
    <s v="Validaciones, en los recorridos de campo, por parte de articuladores de los componentes social, sociojurídico y socieconómico"/>
    <n v="4"/>
    <n v="5"/>
    <n v="20"/>
    <s v="ALTO"/>
    <s v="Programa de comunicación pública &quot;cero tolerancia al soborno y a la corrupción&quot; hacia la comunidad, los socios de negocios y demás partes interesadas del IDU."/>
    <n v="5"/>
  </r>
  <r>
    <x v="0"/>
    <s v="Un Colaborador del IDU solicite dádivas a las personas de las Unidades Sociales con el pretexto de ayudarles a conseguir cupos escolares, atención en salud, comedores, bonos de vivienda, etc."/>
    <x v="3"/>
    <s v="No logro total o parcial de los Objetivos del Instituto por falta de compromiso o apropiación de los Colaboradores del IDU."/>
    <s v="Validaciones, en los recorridos de campo, por parte de articuladores de los componentes social, sociojurídico y socieconómico"/>
    <n v="2"/>
    <n v="2"/>
    <n v="4"/>
    <s v="BAJO"/>
    <s v="El nivel de riesgo es bajo y no se requieren controles adicionales"/>
    <n v="0.1"/>
  </r>
  <r>
    <x v="0"/>
    <s v="Un Colaborador del IDU solicite dádivas a las personas de las Unidades Sociales con el pretexto de ayudarles a conseguir cupos escolares, atención en salud, comedores, bonos de vivienda, etc."/>
    <x v="4"/>
    <s v="No logro total o parcial de los Objetivos del Instituto por falta de compromiso o apropiación de los Colaboradores del IDU."/>
    <s v="Validaciones, en los recorridos de campo, por parte de articuladores de los componentes social, sociojurídico y socieconómico"/>
    <n v="2"/>
    <n v="2"/>
    <n v="4"/>
    <s v="BAJO"/>
    <s v="El nivel de riesgo es bajo y no se requieren controles adicionales"/>
    <n v="0.1"/>
  </r>
  <r>
    <x v="0"/>
    <s v="Un ciudadano ofrece dádivas a un Colaborador del IDU para pedirle conseguir cupos escolares, atención en salud, comedores, bonos de vivienda, etc."/>
    <x v="5"/>
    <s v="Deterioro de la reputación institucional que afecta su capacidad de gestión."/>
    <s v="Validaciones, en los recorridos de campo, por parte de articuladores de los componentes social, sociojurídico y socieconómico"/>
    <n v="4"/>
    <n v="2"/>
    <n v="8"/>
    <s v="BAJO"/>
    <s v="El nivel de riesgo es bajo y no se requieren controles adicionales"/>
    <n v="0.1"/>
  </r>
  <r>
    <x v="0"/>
    <s v="Que un Colaborador del IDU solicite pagos indebidos a propietarios de predios para evitar el no reconocimiento de la compensación económica por ausencia de documentos de soporte."/>
    <x v="3"/>
    <s v="Sobrecostos, deficiencias en alcance y calidad en la ejecución en los proyectos, que reducen la capacidad de lograr objetivos."/>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Que un Colaborador del IDU solicite pagos indebidos a propietarios de predios para evitar el no reconocimiento de la compensación económica por ausencia de documentos de soporte."/>
    <x v="4"/>
    <s v="Sobrecostos, deficiencias en alcance y calidad en la ejecución en los proyectos, que reducen la capacidad de lograr objetivos."/>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Que un propietario de un predio ofrezca o entregue dádivas para que un Colaborador del IDU no le haga exigible la entrega de documentos de soporte para la compensación económica."/>
    <x v="5"/>
    <s v="Deterioro de la reputación institucional que afecta su gobernanza."/>
    <s v="Validaciones, en los recorridos de campo, por parte de articuladores de los componentes social, sociojurídico y socieconómico"/>
    <n v="3"/>
    <n v="5"/>
    <n v="15"/>
    <s v="MEDIO"/>
    <s v="Programa de comunicación pública &quot;cero tolerancia al soborno y a la corrupción&quot; hacia la comunidad, los socios de negocios y demás partes interesadas del IDU."/>
    <n v="3"/>
  </r>
  <r>
    <x v="0"/>
    <s v="Un Colaborador del IDU de asesoría jurídica, solicite o reciba dádivas para supuestamente mejorar la oferta de compra o para minimizar falsos problemas jurídicos."/>
    <x v="3"/>
    <s v="No logro total o parcial de los Objetivos del Instituto por falta de compromiso o apropiación de los Colaboradores del IDU."/>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Un Colaborador del IDU de asesoría jurídica, solicite o reciba dádivas para supuestamente mejorar la oferta de compra o para minimizar falsos problemas jurídicos."/>
    <x v="4"/>
    <s v="No logro total o parcial de los Objetivos del Instituto por falta de compromiso o apropiación de los Colaboradores del IDU."/>
    <s v="Validaciones, en los recorridos de campo, por parte de articuladores de los componentes social, sociojurídico y socieconómico"/>
    <n v="3"/>
    <n v="5"/>
    <n v="15"/>
    <s v="MEDIO"/>
    <s v="Programa de Fortalecimiento de la Cultura Ética para Colaboradores del IDU no Directivos (incluyendo protocolos desde el proceso de selección, vinculación, desempeño periódico y retiro)."/>
    <n v="3"/>
  </r>
  <r>
    <x v="0"/>
    <s v="Un propietario o poseedor de predio ofrezca a un Colaborador del IDU de la asesoría jurídica dádivas para supuestamente mejorar la oferta de compra o minimizar posibles problemas jurídicos."/>
    <x v="0"/>
    <s v="Deterioro de la reputación institucional que afecta su capacidad de gestión."/>
    <s v="Validaciones, en los recorridos de campo, por parte de articuladores de los componentes social, sociojurídico y socieconómico"/>
    <n v="3"/>
    <n v="5"/>
    <n v="15"/>
    <s v="MEDIO"/>
    <s v="Programa de comunicación pública &quot;cero tolerancia al soborno y a la corrupción&quot; hacia la comunidad, los socios de negocios y demás partes interesadas del IDU."/>
    <n v="3"/>
  </r>
  <r>
    <x v="0"/>
    <s v="Un Colaborador del IDU solicita o recibe dádivas para elaborar las Resoluciones de pago con condiciones diferentes a las obtenidas durante el proceso en beneficio ilegal del tercero."/>
    <x v="3"/>
    <s v="Deterioro de la reputación institucional que afecta su gobernanza."/>
    <s v="Validaciones, en los recorridos de campo, por parte de articuladores de los componentes social, sociojurídico y socieconómico"/>
    <n v="3"/>
    <n v="3"/>
    <n v="9"/>
    <s v="BAJO"/>
    <s v="El nivel de riesgo es bajo y no se requieren controles adicionales"/>
    <n v="0.1"/>
  </r>
  <r>
    <x v="0"/>
    <s v="Un Colaborador del IDU solicita o recibe dádivas para elaborar las Resoluciones de pago con condiciones diferentes a las obtenidas durante el proceso en beneficio ilegal del tercero."/>
    <x v="4"/>
    <s v="Deterioro de la reputación institucional que afecta su gobernanza."/>
    <s v="Validaciones, en los recorridos de campo, por parte de articuladores de los componentes social, sociojurídico y socieconómico"/>
    <n v="3"/>
    <n v="3"/>
    <n v="9"/>
    <s v="BAJO"/>
    <s v="El nivel de riesgo es bajo y no se requieren controles adicionales"/>
    <n v="0.1"/>
  </r>
  <r>
    <x v="0"/>
    <s v="Un poseedor, habitante o propietario de predio ofrezca o entregue dádivas a un Colaborador del IDU  para que elabore las Resoluciones de pago con condiciones diferentes a las obtenidas durante el proceso."/>
    <x v="0"/>
    <s v="No logro total o parcial de los Objetivos del Instituto por falta de compromiso o apropiación de los Colaboradores del IDU."/>
    <s v="Validaciones, en los recorridos de campo, por parte de articuladores de los componentes social, sociojurídico y socieconómico"/>
    <n v="3"/>
    <n v="3"/>
    <n v="9"/>
    <s v="BAJO"/>
    <s v="El nivel de riesgo es bajo y no se requieren controles adicionales"/>
    <n v="0.1"/>
  </r>
  <r>
    <x v="0"/>
    <s v="Un Colaborador del IDU solicita o recibe dádivas para elaborar informes jurídicos para aprobación de vivienda de reposición en casos donde no hay un derecho o fuera de las condiciones."/>
    <x v="3"/>
    <s v="No logro total o parcial de los Objetivos del Instituto por falta de compromiso o apropiación de los Colaboradores del IDU."/>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Colaborador del IDU solicita o recibe dádivas para elaborar informes jurídicos para aprobación de vivienda de reposición en casos donde no hay un derecho o fuera de las condiciones."/>
    <x v="4"/>
    <s v="No logro total o parcial de los Objetivos del Instituto por falta de compromiso o apropiación de los Colaboradores del IDU."/>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poseedor, habitante o propietario de predio ofrezca o entregue dádivas a un Colaborador del IDU  para que elabore informes jurídicos para aprobación de vivienda de reposición en casos donde no hay un derecho o fuera de las condiciones."/>
    <x v="0"/>
    <s v="Sobrecostos, deficiencias en alcance y calidad en la ejecución en los proyectos, que reducen la capacidad de lograr objetivos."/>
    <s v="Validaciones, en los recorridos de campo, por parte de articuladores de los componentes social, sociojurídico y socieconómico"/>
    <n v="3"/>
    <n v="4"/>
    <n v="12"/>
    <s v="MEDIO"/>
    <s v="Programa de comunicación pública &quot;cero tolerancia al soborno y a la corrupción&quot; hacia la comunidad, los socios de negocios y demás partes interesadas del IDU."/>
    <n v="3"/>
  </r>
  <r>
    <x v="0"/>
    <s v="Un Colaborador del IDU solicita o acepta dádivas de un propietario, poseedor o habitante de un predio para que supuestamente le ayude en la consecución de recursos adicionales para la reposición de vivienda."/>
    <x v="3"/>
    <s v="No logro total o parcial de los Objetivos del Instituto por falta de compromiso o apropiación de los Colaboradores del IDU."/>
    <s v="Validaciones, en los recorridos de campo, por parte de articuladores de los componentes social, sociojurídico y socieconómico"/>
    <n v="2"/>
    <n v="5"/>
    <n v="10"/>
    <s v="BAJO"/>
    <s v="El nivel de riesgo es bajo y no se requieren controles adicionales"/>
    <n v="0.1"/>
  </r>
  <r>
    <x v="0"/>
    <s v="Un Colaborador del IDU solicita o acepta dádivas de un propietario, poseedor o habitante de un predio para que supuestamente le ayude en la consecución de recursos adicionales para la reposición de vivienda."/>
    <x v="4"/>
    <s v="No logro total o parcial de los Objetivos del Instituto por falta de compromiso o apropiación de los Colaboradores del IDU."/>
    <s v="Validaciones, en los recorridos de campo, por parte de articuladores de los componentes social, sociojurídico y socieconómico"/>
    <n v="2"/>
    <n v="5"/>
    <n v="10"/>
    <s v="BAJO"/>
    <s v="El nivel de riesgo es bajo y no se requieren controles adicionales"/>
    <n v="0.1"/>
  </r>
  <r>
    <x v="0"/>
    <s v="Un propietario, poseedor o habitante de un predio  ofrece o entrega a un Colaborador del IDU dádivas para que supuestamente le ayude en la consecución de recursos adicionales para la reposición de vivienda."/>
    <x v="0"/>
    <s v="Sobrecostos, deficiencias en alcance y calidad en la ejecución en los proyectos, que reducen la capacidad de lograr objetivos."/>
    <s v="Validaciones, en los recorridos de campo, por parte de articuladores de los componentes social, sociojurídico y socieconómico"/>
    <n v="3"/>
    <n v="5"/>
    <n v="15"/>
    <s v="MEDIO"/>
    <s v="Programa de comunicación pública &quot;cero tolerancia al soborno y a la corrupción&quot; hacia la comunidad, los socios de negocios y demás partes interesadas del IDU."/>
    <n v="3"/>
  </r>
  <r>
    <x v="0"/>
    <s v="Un Colaborador del IDU puede solicitar o aceptar dádivas por parte de un propietario, poseedor o habitante de un predio para asignarle determinado predio como opción de reposición."/>
    <x v="3"/>
    <s v="Deterioro de la reputación institucional que afecta su capacidad de gestión."/>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Colaborador del IDU puede solicitar o aceptar dádivas por parte de un propietario, poseedor o habitante de un predio para asignarle determinado predio como opción de reposición."/>
    <x v="4"/>
    <s v="Deterioro de la reputación institucional que afecta su capacidad de gestión."/>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propietario, poseedor o habitante de un predio ofrece o entrega una dádiva a un Colaborador del IDU para que se le asigne determinado predio como opción de reposición."/>
    <x v="0"/>
    <s v="Reducción de la capacidad de innovación por desconfianza en la gestión del IDU."/>
    <s v="Validaciones, en los recorridos de campo, por parte de articuladores de los componentes social, sociojurídico y socieconómico"/>
    <n v="3"/>
    <n v="4"/>
    <n v="12"/>
    <s v="MEDIO"/>
    <s v="Programa de comunicación pública &quot;cero tolerancia al soborno y a la corrupción&quot; hacia la comunidad, los socios de negocios y demás partes interesadas del IDU."/>
    <n v="3"/>
  </r>
  <r>
    <x v="0"/>
    <s v="Un Colaborador del IDU solicita o acepta dádivas de un propietario, poseedor o habitante de un predio para que se declare su predio como vulnerable o crítico."/>
    <x v="3"/>
    <s v="Sobrecostos, deficiencias en alcance y calidad en la ejecución en los proyectos, que reducen la capacidad de lograr objetivos."/>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Colaborador del IDU solicita o acepta dádivas de un propietario, poseedor o habitante de un predio para que se declare su predio como vulnerable o crítico."/>
    <x v="4"/>
    <s v="Sobrecostos, deficiencias en alcance y calidad en la ejecución en los proyectos, que reducen la capacidad de lograr objetivos."/>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propietario, poseedor o habitante de un predio ofrece o entrega dádivas a un Colaborador del IDU para que se declare su predio como vulnerable o crítico."/>
    <x v="0"/>
    <s v="Deterioro de la reputación institucional que afecta su gobernanza."/>
    <s v="Validaciones, en los recorridos de campo, por parte de articuladores de los componentes social, sociojurídico y socieconómico"/>
    <n v="3"/>
    <n v="4"/>
    <n v="12"/>
    <s v="MEDIO"/>
    <s v="Programa de comunicación pública &quot;cero tolerancia al soborno y a la corrupción&quot; hacia la comunidad, los socios de negocios y demás partes interesadas del IDU."/>
    <n v="3"/>
  </r>
  <r>
    <x v="0"/>
    <s v="Un Colaborador del IDU solicita o acepta dádivas de un propietario reasentado para que le declare la necesidad de ajustes en la evaluación expost."/>
    <x v="1"/>
    <s v="No logro total o parcial de los Objetivos del Instituto por falta de compromiso o apropiación de los Colaboradores del IDU."/>
    <s v="Validaciones, en los recorridos de campo, por parte de articuladores de los componentes social, sociojurídico y socieconómico"/>
    <n v="3"/>
    <n v="4"/>
    <n v="12"/>
    <s v="MEDIO"/>
    <s v="Programa de Fortalecimiento de la Cultura Ética para Colaboradores del IDU no Directivos (incluyendo protocolos desde el proceso de selección, vinculación, desempeño periódico y retiro)."/>
    <n v="3"/>
  </r>
  <r>
    <x v="0"/>
    <s v="Un ciudadano reasentado ofrece o entrega a un Colaborador del IDU dádivas para que le declare la necesidad de ajustes en la evaluación expost."/>
    <x v="5"/>
    <s v="Deterioro de la reputación institucional que afecta su gobernanza."/>
    <s v="Validaciones, en los recorridos de campo, por parte de articuladores de los componentes social, sociojurídico y socieconómico"/>
    <n v="3"/>
    <n v="4"/>
    <n v="12"/>
    <s v="MEDIO"/>
    <s v="Programa de comunicación pública &quot;cero tolerancia al soborno y a la corrupción&quot; hacia la comunidad, los socios de negocios y demás partes interesadas del IDU."/>
    <n v="3"/>
  </r>
  <r>
    <x v="1"/>
    <s v="Proponentes ofrecen o entregan dádivas a los estrucuturadores de la contratación de servicios de demolición, mantenimiento, interventoría o vigilancia de predios para favorecer a estos oferentes en los procesos de selección."/>
    <x v="5"/>
    <s v="Deterioro de la reputación institucional que afecta su capacidad y gobernanza."/>
    <s v="Validación del proceso contractual por parte del Articulador contractual"/>
    <n v="3"/>
    <n v="5"/>
    <n v="15"/>
    <s v="MEDIO"/>
    <s v="Programa de comunicación pública &quot;cero tolerancia al soborno y a la corrupción&quot; hacia la comunidad, los socios de negocios y demás partes interesadas del IDU."/>
    <n v="3"/>
  </r>
  <r>
    <x v="1"/>
    <s v="Colaborador del IDU solicita o acepta dádivas para favorecer a un proponente en el proceso de selección para la contratación de servicios de demolición, mantenimiento, interventoría o vigilancia de predios."/>
    <x v="6"/>
    <s v="No logro total o parcial de los Objetivos del Instituto por falta de compromiso o apropiación de los Colaboradores del IDU."/>
    <s v="Validación del proceso contractual por parte del Articulador contractual"/>
    <n v="2"/>
    <n v="5"/>
    <n v="10"/>
    <s v="BAJO"/>
    <s v="El nivel de riesgo es bajo y no se requieren controles adicionales"/>
    <n v="0.1"/>
  </r>
  <r>
    <x v="1"/>
    <s v="Un Colaborador del IDU ofrezca o entregue dádivas a una persona de la entidad competente del avalúo comercial de predios para que altere el avalúo."/>
    <x v="7"/>
    <s v="No logro total o parcial de los Objetivos del Instituto por falta de compromiso o apropiación de los Colaboradores del IDU."/>
    <s v="Validación del proceso valuatorio por parte del Articulador de Avalúos"/>
    <n v="2"/>
    <n v="5"/>
    <n v="10"/>
    <s v="BAJO"/>
    <s v="El nivel de riesgo es bajo y no se requieren controles adicionales"/>
    <n v="0.1"/>
  </r>
  <r>
    <x v="1"/>
    <s v="Un contratista de mantenimiento o demolición de predios ofrece o entrega dádivas a un Colaborador del IDU para que éste declare la necesidad inexistente de mantenimiento o demolición en uno o varios predios."/>
    <x v="8"/>
    <s v=" - Sobre costos en la administración de predios por obras no existentes que generan carga en la gestión. "/>
    <s v="Validaciones por parte de articulador del componente de administración de predios"/>
    <n v="3"/>
    <n v="5"/>
    <n v="15"/>
    <s v="MEDIO"/>
    <s v="Programa de comunicación pública &quot;cero tolerancia al soborno y a la corrupción&quot; hacia la comunidad, los socios de negocios y demás partes interesadas del IDU."/>
    <n v="3"/>
  </r>
  <r>
    <x v="1"/>
    <s v="Un colaborador del IDU solicita a un contratista de mantenimiento o demolición de predios dádivas para que declarar la necesidad inexistente de mantenimiento o demolición en uno o varios predios."/>
    <x v="6"/>
    <s v=" - Sobre costos en la administración de predios por obras no existentes que generan carga en la gestión. "/>
    <s v="Validaciones por parte de articulador del componente de administración de predios"/>
    <n v="3"/>
    <n v="5"/>
    <n v="15"/>
    <s v="MEDIO"/>
    <s v="Programa de Fortalecimiento de la Cultura Ética para Colaboradores del IDU no Directivos (incluyendo protocolos desde el proceso de selección, vinculación, desempeño periódico y retiro)."/>
    <n v="3"/>
  </r>
  <r>
    <x v="1"/>
    <s v="Un tercero ofrece o entrega a un Colaborador del IDU una dádiva o beneficio para que se modifique o altere el inventario de predios"/>
    <x v="5"/>
    <s v=" - Sobre costos en la administración de predios por obras no existentes que generan carga en la gestión. "/>
    <s v="Validaciones por parte de articulador del componente de administración de predios"/>
    <n v="4"/>
    <n v="5"/>
    <n v="20"/>
    <s v="ALTO"/>
    <s v="Programa de comunicación pública &quot;cero tolerancia al soborno y a la corrupción&quot; hacia la comunidad, los socios de negocios y demás partes interesadas del IDU."/>
    <n v="5"/>
  </r>
  <r>
    <x v="1"/>
    <s v="Un colaborador del IDU solicita o acepta a un tercero una dádiva o beneficio para que modificar o alterar el inventario de predios"/>
    <x v="9"/>
    <s v=" - Sobre costos en la administración de predios por obras no existentes que generan carga en la gestión. "/>
    <s v="Validaciones por parte de articulador del componente de administración de predios"/>
    <n v="4"/>
    <n v="5"/>
    <n v="20"/>
    <s v="ALTO"/>
    <s v="Programa de seguimiento poligráfico a Colaboradores del IDU con alta exposición al soborno (plan de seguimiento poligráfico)."/>
    <n v="5"/>
  </r>
  <r>
    <x v="1"/>
    <s v="Un colaborador del IDU solicita o acepta a un tercero una dádiva o beneficio para que modificar o alterar el inventario de predios"/>
    <x v="6"/>
    <s v=" - Sobre costos en la administración de predios por obras no existentes que generan carga en la gestión. "/>
    <s v="Validaciones por parte de articulador del componente de administración de predios"/>
    <n v="4"/>
    <n v="5"/>
    <n v="20"/>
    <s v="ALTO"/>
    <s v="Programa de seguimiento poligráfico a Colaboradores del IDU con alta exposición al soborno (plan de seguimiento poligráfico)."/>
    <n v="5"/>
  </r>
  <r>
    <x v="1"/>
    <s v="Un colaborador del IDU solicita o acepta a un tercero una dádiva o beneficio para que modificar o alterar el inventario de predios"/>
    <x v="10"/>
    <s v=" - Sobre costos en la administración de predios por obras no existentes que generan carga en la gestión. "/>
    <s v="Validaciones por parte de articulador del componente de administración de predios"/>
    <n v="4"/>
    <n v="5"/>
    <n v="20"/>
    <s v="ALTO"/>
    <s v="Programa de seguimiento poligráfico a Colaboradores del IDU con alta exposición al soborno (plan de seguimiento poligráfico)."/>
    <n v="5"/>
  </r>
  <r>
    <x v="1"/>
    <s v="Un Colaborador del IDU recibe o solicita una dádiva para autorizar la entrega de un predio en comodato sin el lleno de los requisitos."/>
    <x v="6"/>
    <s v="Deterioro de la reputación institucional que afecta su capacidad de gestión."/>
    <s v="Validaciones por parte de articulador del componente de administración de predios y de la Subdirección de Gestión Corporativa."/>
    <n v="3"/>
    <n v="5"/>
    <n v="15"/>
    <s v="MEDIO"/>
    <s v="Programa de Fortalecimiento de la Cultura Ética para Colaboradores del IDU no Directivos (incluyendo protocolos desde el proceso de selección, vinculación, desempeño periódico y retiro)."/>
    <n v="3"/>
  </r>
  <r>
    <x v="1"/>
    <s v="Un Colaborador del IDU recibe o solicita una dádiva para autorizar la entrega de un predio en comodato sin el lleno de los requisitos."/>
    <x v="10"/>
    <s v="Deterioro de la reputación institucional que afecta su capacidad de gestión."/>
    <s v="Validaciones por parte de articulador del componente de administración de predios y de la Subdirección de Gestión Corporativa."/>
    <n v="3"/>
    <n v="5"/>
    <n v="15"/>
    <s v="MEDIO"/>
    <s v="Programa de Fortalecimiento de la Cultura Ética para Colaboradores del IDU no Directivos (incluyendo protocolos desde el proceso de selección, vinculación, desempeño periódico y retiro)."/>
    <n v="3"/>
  </r>
  <r>
    <x v="1"/>
    <s v="Un ciudadano o servidor de otra entidad ofrece o entrega a un Colaborador del IDU una dádiva para que autorice la entrega de un predio en comodato sin el lleno de los requisitos."/>
    <x v="5"/>
    <s v=" - Afectación transparencia del proceso contractual"/>
    <s v="Validaciones por parte de articulador del componente de administración de predios y de la Subdirección de Gestión Corporativa."/>
    <n v="3"/>
    <n v="5"/>
    <n v="15"/>
    <s v="MEDIO"/>
    <s v="Programa de comunicación pública &quot;cero tolerancia al soborno y a la corrupción&quot; hacia la comunidad, los socios de negocios y demás partes interesadas del IDU."/>
    <n v="3"/>
  </r>
  <r>
    <x v="1"/>
    <s v="Un Colaborador del IDU recibe o solicita una dádiva para dar viabilidad de transferencia de un predio donde no es viable hacerlo."/>
    <x v="6"/>
    <s v="Deterioro de la reputación institucional que afecta su gobernanza."/>
    <s v="Validaciones por parte de articulador del componente de administración de predios y de la Subdirección de Gestión Corporativa."/>
    <n v="2"/>
    <n v="5"/>
    <n v="10"/>
    <s v="BAJO"/>
    <s v="El nivel de riesgo es bajo y no se requieren controles adicionales"/>
    <n v="0.1"/>
  </r>
  <r>
    <x v="1"/>
    <s v="Un servidor público del orden distrital o nacional, incluidos de las ramas legislativas o judicial, ofrecen algún beneficio a un Colaborador del IDU para que viabilice la transferencia de un predio en calidad de convenio o comodato."/>
    <x v="11"/>
    <s v="Deterioro de la reputación institucional que afecta su capacidad y gobernanza."/>
    <s v="Validaciones por parte de articulador del componente de administración de predios y de la Subdirección de Gestión Corporativa."/>
    <n v="4"/>
    <n v="5"/>
    <n v="20"/>
    <s v="ALTO"/>
    <s v="Programa de comunicación pública &quot;cero tolerancia al soborno y a la corrupción&quot; hacia la comunidad, los socios de negocios y demás partes interesadas del IDU."/>
    <n v="5"/>
  </r>
  <r>
    <x v="1"/>
    <s v="Un Colaborador del IDU recibe o solicita una dádiva para proporcionar información privilegiada a terceros cuando hay oferta pública de predios."/>
    <x v="6"/>
    <s v="No logro total o parcial de los Objetivos del Instituto por falta de compromiso o apropiación de los Colaboradores del IDU."/>
    <s v="Validaciones por parte de articulador del componente de administración de predios y de la Subdirección de Gestión Corporativa."/>
    <n v="4"/>
    <n v="4"/>
    <n v="16"/>
    <s v="MEDIO"/>
    <s v="Programa de Fortalecimiento de la Cultura Ética para Colaboradores del IDU no Directivos (incluyendo protocolos desde el proceso de selección, vinculación, desempeño periódico y retiro)."/>
    <n v="3"/>
  </r>
  <r>
    <x v="1"/>
    <s v="Un ciudadano ofrece o entrega a un Colaborador del IDU una dádiva para recibir información privilegiada en la oferta pública de predios."/>
    <x v="5"/>
    <s v="Deterioro de la reputación institucional que afecta su capacidad y gobernanza."/>
    <s v="Validaciones por parte de articulador del componente de administración de predios y de la Subdirección de Gestión Corporativa."/>
    <n v="4"/>
    <n v="4"/>
    <n v="16"/>
    <s v="MEDIO"/>
    <s v="Programa de comunicación pública &quot;cero tolerancia al soborno y a la corrupción&quot; hacia la comunidad, los socios de negocios y demás partes interesadas del IDU."/>
    <n v="3"/>
  </r>
  <r>
    <x v="1"/>
    <s v="Un Colaborador del IDU recibe o solicita una dádiva para poner en oferta pública de predios un predio necesario para las obras futuras del IDU."/>
    <x v="6"/>
    <s v="Deterioro de la reputación institucional que afecta su capacidad de gestión."/>
    <s v="Validaciones por parte de articulador del componente de administración de predios"/>
    <n v="3"/>
    <n v="5"/>
    <n v="15"/>
    <s v="MEDIO"/>
    <s v="Programa de Fortalecimiento de la Cultura Ética para Colaboradores del IDU no Directivos (incluyendo protocolos desde el proceso de selección, vinculación, desempeño periódico y retiro)."/>
    <n v="3"/>
  </r>
  <r>
    <x v="1"/>
    <s v="Un ciudadano ofrece o entrega a un Colaborador del IDU una dádiva para que ponga en oferta pública de predios un predio necesario para las obras futuras del IDU."/>
    <x v="5"/>
    <s v="No logro total o parcial de los Objetivos del Instituto por falta de compromiso o apropiación de los Colaboradores del IDU."/>
    <s v="Validaciones por parte de articulador del componente de administración de predios"/>
    <n v="3"/>
    <n v="5"/>
    <n v="15"/>
    <s v="MEDIO"/>
    <s v="Programa de comunicación pública &quot;cero tolerancia al soborno y a la corrupción&quot; hacia la comunidad, los socios de negocios y demás partes interesadas del IDU."/>
    <n v="3"/>
  </r>
  <r>
    <x v="1"/>
    <s v="Un Colaborador del IDU registra un pago inexistente o incompleto, como completo, a cambio de un beneficio que recibe del comprador de un predio."/>
    <x v="6"/>
    <s v="Deterioro de la reputación institucional que afecta su capacidad y gobernanza."/>
    <s v="Validaciones por parte de articulador del componente de administración de predios"/>
    <n v="2"/>
    <n v="5"/>
    <n v="10"/>
    <s v="BAJO"/>
    <s v="El nivel de riesgo es bajo y no se requieren controles adicionales"/>
    <n v="0.1"/>
  </r>
  <r>
    <x v="1"/>
    <s v="Un comprador de predio ofrece o entrega a un Colaborador del IDU una dádiva para registrar un pago inexistente o incompleto, como completo del predio adquirido."/>
    <x v="12"/>
    <s v="No logro total o parcial de los Objetivos del Instituto por falta de compromiso o apropiación de los Colaboradores del IDU."/>
    <s v="Validaciones por parte de articulador del componente de administración de predios"/>
    <n v="2"/>
    <n v="5"/>
    <n v="10"/>
    <s v="BAJO"/>
    <s v="El nivel de riesgo es bajo y no se requieren controles adicionales"/>
    <n v="0.1"/>
  </r>
  <r>
    <x v="2"/>
    <s v="Que el propietario de un predio ofrezca o entregue al topógrafo una dádiva para que altere los registros topográficos"/>
    <x v="0"/>
    <s v="Reducción de la capacidad de innovación por desconfianza en la gestión del IDU."/>
    <s v="Validaciones por parte de articulador del componente  técnico"/>
    <n v="3"/>
    <n v="4"/>
    <n v="12"/>
    <s v="MEDIO"/>
    <s v="Programa de comunicación pública &quot;cero tolerancia al soborno y a la corrupción&quot; hacia la comunidad, los socios de negocios y demás partes interesadas del IDU."/>
    <n v="3"/>
  </r>
  <r>
    <x v="2"/>
    <s v="Que un topógrafo u otro Colaborador del IDU encargado del registro topográfico le solicite o reciba una dádiva a un propietario de predio para alterar la información."/>
    <x v="13"/>
    <s v="Deterioro de la reputación institucional que afecta su capacidad y gobernanza."/>
    <s v="Validaciones por parte de articulador del componente  técnico"/>
    <n v="3"/>
    <n v="4"/>
    <n v="12"/>
    <s v="MEDIO"/>
    <s v="Programa de Fortalecimiento de la Cultura Ética para Colaboradores del IDU no Directivos (incluyendo protocolos desde el proceso de selección, vinculación, desempeño periódico y retiro)."/>
    <n v="3"/>
  </r>
  <r>
    <x v="2"/>
    <s v="Que un topógrafo u otro Colaborador del IDU encargado del registro topográfico le solicite o reciba una dádiva a un propietario de predio para alterar la información."/>
    <x v="14"/>
    <s v="Deterioro de la reputación institucional que afecta su capacidad y gobernanza."/>
    <s v="Equipo de seguimiento que revisa la totalidad de los documentos asociados a predios y la trazabilidad del proceso de adquisición, que son parte del proyecto."/>
    <n v="3"/>
    <n v="4"/>
    <n v="12"/>
    <s v="MEDIO"/>
    <s v="Programa de Fortalecimiento de la Cultura Ética para Colaboradores del IDU no Directivos (incluyendo protocolos desde el proceso de selección, vinculación, desempeño periódico y retiro)."/>
    <n v="3"/>
  </r>
  <r>
    <x v="2"/>
    <s v="Que un Colaborador del IDU ofrezca o entregue una dádiva a un servidor público de Catastro Distrital para que altere la información de cabida y linderos"/>
    <x v="13"/>
    <s v=" - Sobre costos o sub valoración de costos en el proceso indemnizatorio por valor no ajustado a las condiciones físicas del predio. _x000a_"/>
    <s v="Validaciones por parte de articulador del componente  técnico"/>
    <n v="2"/>
    <n v="3"/>
    <n v="6"/>
    <s v="BAJO"/>
    <s v="El nivel de riesgo es bajo y no se requieren controles adicionales"/>
    <n v="0.1"/>
  </r>
  <r>
    <x v="2"/>
    <s v="Que un Colaborador del IDU ofrezca o entregue una dádiva a un servidor público de Catastro Distrital para que altere la información de cabida y linderos"/>
    <x v="14"/>
    <s v=" - Sobre costos o sub valoración de costos en el proceso indemnizatorio por valor no ajustado a las condiciones físicas del predio. _x000a_"/>
    <s v="Equipo de seguimiento que revisa la totalidad de los documentos asociados a predios y la trazabilidad del proceso de adquisición, que son parte del proyecto."/>
    <n v="2"/>
    <n v="3"/>
    <n v="6"/>
    <s v="BAJO"/>
    <s v="El nivel de riesgo es bajo y no se requieren controles adicionales"/>
    <n v="0.1"/>
  </r>
  <r>
    <x v="2"/>
    <s v="Que un Colaborador del IDU ofrezca o entregue una dádiva a un funcionario de la Oficina de Registros Públicos para que altere la cadena de tradición de un predio"/>
    <x v="15"/>
    <s v=" - Información social inexacta que afecta la oferta a terceros y por ende las intervenciones del IDU en el marco de los proyectos. _x000a_"/>
    <s v="Equipo de seguimiento que revisa la totalidad de los documentos asociados a predios y la trazabilidad del proceso de adquisición, que son parte del proyecto."/>
    <n v="2"/>
    <n v="5"/>
    <n v="10"/>
    <s v="BAJO"/>
    <s v="El nivel de riesgo es bajo y no se requieren controles adicionales"/>
    <n v="0.1"/>
  </r>
  <r>
    <x v="2"/>
    <s v="Que un Colaborador del IDU ofrezca o entregue una dádiva a un funcionario de la Oficina de Registros Públicos para que altere la cadena de tradición de un predio"/>
    <x v="16"/>
    <s v=" - Información social inexacta que afecta la oferta a terceros y por ende las intervenciones del IDU en el marco de los proyectos. _x000a_"/>
    <s v="Validaciones por parte de articulador jurídico"/>
    <n v="2"/>
    <n v="5"/>
    <n v="10"/>
    <s v="BAJO"/>
    <s v="El nivel de riesgo es bajo y no se requieren controles adicionales"/>
    <n v="0.1"/>
  </r>
  <r>
    <x v="2"/>
    <s v="Un Colaborador del IDU altera la información de la oferta de compra del predio para solicitar o recibir del propietario una dádiva para supuestamente mejorar la oferta de compra."/>
    <x v="15"/>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3"/>
    <n v="4"/>
    <n v="12"/>
    <s v="MEDIO"/>
    <s v="Programa de Fortalecimiento de la Cultura Ética para Colaboradores del IDU no Directivos (incluyendo protocolos desde el proceso de selección, vinculación, desempeño periódico y retiro)."/>
    <n v="3"/>
  </r>
  <r>
    <x v="2"/>
    <s v="Un Colaborador del IDU altera la información de la oferta de compra del predio para solicitar o recibir del propietario una dádiva para supuestamente mejorar la oferta de compra."/>
    <x v="16"/>
    <s v="No logro total o parcial de los Objetivos del Instituto por falta de compromiso o apropiación de los Colaboradores del IDU."/>
    <s v="Validaciones por parte de articulador jurídico"/>
    <n v="3"/>
    <n v="4"/>
    <n v="12"/>
    <s v="MEDIO"/>
    <s v="Programa de Fortalecimiento de la Cultura Ética para Colaboradores del IDU no Directivos (incluyendo protocolos desde el proceso de selección, vinculación, desempeño periódico y retiro)."/>
    <n v="3"/>
  </r>
  <r>
    <x v="2"/>
    <s v="Un propietario de predio, tenedor o habitante, ofrecen o entregan dádivas a un Colaborador del IDU para que mejora la oferta de compra o indemnización"/>
    <x v="0"/>
    <s v="Deterioro de la reputación institucional que afecta su capacidad y gobernanza."/>
    <s v="Validaciones por parte de articulador jurídico"/>
    <n v="3"/>
    <n v="4"/>
    <n v="12"/>
    <s v="MEDIO"/>
    <s v="Programa de comunicación pública &quot;cero tolerancia al soborno y a la corrupción&quot; hacia la comunidad, los socios de negocios y demás partes interesadas del IDU."/>
    <n v="3"/>
  </r>
  <r>
    <x v="2"/>
    <s v="Un Colaborador del IDU ofrece o entrega dádivas o beneficios a una empresa avaluadora contratada para alterar los avalúos comerciales de los predios."/>
    <x v="15"/>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2"/>
    <n v="4"/>
    <n v="8"/>
    <s v="BAJO"/>
    <s v="El nivel de riesgo es bajo y no se requieren controles adicionales"/>
    <n v="0.1"/>
  </r>
  <r>
    <x v="2"/>
    <s v="Un Colaborador del IDU ofrece o entrega dádivas o beneficios a una empresa avaluadora contratada para alterar los avalúos comerciales de los predios."/>
    <x v="16"/>
    <s v="No logro total o parcial de los Objetivos del Instituto por falta de compromiso o apropiación de los Colaboradores del IDU."/>
    <s v="Validaciones por parte de articulador jurídico"/>
    <n v="2"/>
    <n v="4"/>
    <n v="8"/>
    <s v="BAJO"/>
    <s v="El nivel de riesgo es bajo y no se requieren controles adicionales"/>
    <n v="0.1"/>
  </r>
  <r>
    <x v="2"/>
    <s v="Un Colaborador del IDU ofrece o entrega dádivas o beneficios a una empresa avaluadora contratada para alterar los avalúos comerciales de los predios."/>
    <x v="17"/>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2"/>
    <n v="4"/>
    <n v="8"/>
    <s v="BAJO"/>
    <s v="El nivel de riesgo es bajo y no se requieren controles adicionales"/>
    <n v="0.1"/>
  </r>
  <r>
    <x v="2"/>
    <s v="Un Colaborador del IDU ofrece o entrega dádivas o beneficios a una empresa avaluadora contratada para alterar los avalúos comerciales de los predios."/>
    <x v="18"/>
    <s v="No logro total o parcial de los Objetivos del Instituto por falta de compromiso o apropiación de los Colaboradores del IDU."/>
    <s v="Validaciones por parte de articulador de avaluos"/>
    <n v="2"/>
    <n v="4"/>
    <n v="8"/>
    <s v="BAJO"/>
    <s v="El nivel de riesgo es bajo y no se requieren controles adicionales"/>
    <n v="0.1"/>
  </r>
  <r>
    <x v="2"/>
    <s v="Un tercero ofrece o entrega a un Colaborador del IDU una dádiva o beneficio para que digite el valor de un avalúo con diferencias del valor del informe técnico de avalúo."/>
    <x v="5"/>
    <s v="Deterioro de la reputación institucional que afecta su capacidad y gobernanza."/>
    <s v="Validaciones por parte de articulador de avaluos"/>
    <n v="2"/>
    <n v="5"/>
    <n v="10"/>
    <s v="BAJO"/>
    <s v="El nivel de riesgo es bajo y no se requieren controles adicionales"/>
    <n v="0.1"/>
  </r>
  <r>
    <x v="2"/>
    <s v="Un Colaborador del IDU solciita o recibe dádivas de terceros para digitar erróneamente el avalúo en los sistemas del IDU con respecto a lo reportado en el informe técnico."/>
    <x v="17"/>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2"/>
    <n v="5"/>
    <n v="10"/>
    <s v="BAJO"/>
    <s v="El nivel de riesgo es bajo y no se requieren controles adicionales"/>
    <n v="0.1"/>
  </r>
  <r>
    <x v="2"/>
    <s v="Un Colaborador del IDU solciita o recibe dádivas de terceros para digitar erróneamente el avalúo en los sistemas del IDU con respecto a lo reportado en el informe técnico."/>
    <x v="18"/>
    <s v="No logro total o parcial de los Objetivos del Instituto por falta de compromiso o apropiación de los Colaboradores del IDU."/>
    <s v="Validaciones por parte de articulador de avaluos"/>
    <n v="2"/>
    <n v="5"/>
    <n v="10"/>
    <s v="BAJO"/>
    <s v="El nivel de riesgo es bajo y no se requieren controles adicionales"/>
    <n v="0.1"/>
  </r>
  <r>
    <x v="2"/>
    <s v="Un Colaborador del IDU ofrece dádivas o beneficios al avaluador para que modifique un avalúo luego de pedir corrección del mismo de manera irregular."/>
    <x v="17"/>
    <s v="Deterioro de la reputación institucional que afecta su gobernanza."/>
    <s v="Equipo de seguimiento que revisa la totalidad de los documentos asociados a predios y la trazabilidad del proceso de adquisición, que son parte del proyecto."/>
    <n v="3"/>
    <n v="5"/>
    <n v="15"/>
    <s v="MEDIO"/>
    <s v="Programa de Fortalecimiento de la Cultura Ética para Colaboradores del IDU no Directivos (incluyendo protocolos desde el proceso de selección, vinculación, desempeño periódico y retiro)."/>
    <n v="3"/>
  </r>
  <r>
    <x v="2"/>
    <s v="Un Colaborador del IDU ofrece dádivas o beneficios al avaluador para que modifique un avalúo luego de pedir corrección del mismo de manera irregular."/>
    <x v="18"/>
    <s v="Deterioro de la reputación institucional que afecta su gobernanza."/>
    <s v="Validaciones por parte de articulador de avaluos"/>
    <n v="3"/>
    <n v="5"/>
    <n v="15"/>
    <s v="MEDIO"/>
    <s v="Programa de Fortalecimiento de la Cultura Ética para Colaboradores del IDU no Directivos (incluyendo protocolos desde el proceso de selección, vinculación, desempeño periódico y retiro)."/>
    <n v="3"/>
  </r>
  <r>
    <x v="2"/>
    <s v="Un Colaborador del IDU solicita o recibe dádivas de un propietario de predio para proporcionar información privilegiada para incrementar reconocimientos por lucro cesante o daño emergente."/>
    <x v="19"/>
    <s v="Deterioro de la reputación institucional que afecta su capacidad y gobernanza."/>
    <s v="Equipo de seguimiento que revisa la totalidad de los documentos asociados a predios y la trazabilidad del proceso de adquisición, que son parte del proyecto."/>
    <n v="3"/>
    <n v="4"/>
    <n v="12"/>
    <s v="MEDIO"/>
    <s v="Programa de Fortalecimiento de la Cultura Ética para Colaboradores del IDU no Directivos (incluyendo protocolos desde el proceso de selección, vinculación, desempeño periódico y retiro)."/>
    <n v="3"/>
  </r>
  <r>
    <x v="2"/>
    <s v="Un Colaborador del IDU solicita o recibe dádivas de un propietario de predio para proporcionar información privilegiada para incrementar reconocimientos por lucro cesante o daño emergente."/>
    <x v="20"/>
    <s v="Deterioro de la reputación institucional que afecta su capacidad y gobernanza."/>
    <s v="Validaciones por parte de articulador socio económico"/>
    <n v="3"/>
    <n v="4"/>
    <n v="12"/>
    <s v="MEDIO"/>
    <s v="Programa de Fortalecimiento de la Cultura Ética para Colaboradores del IDU no Directivos (incluyendo protocolos desde el proceso de selección, vinculación, desempeño periódico y retiro)."/>
    <n v="3"/>
  </r>
  <r>
    <x v="2"/>
    <s v="Un propietario de predio, tenedor o habitante, ofrece o entrega dádivas a un Colaborador del IDU para que le entregue información privilegiada que permita incrementar reconocimientos por lucro cesante o daño emergente."/>
    <x v="0"/>
    <s v="Deterioro de la reputación institucional que afecta su capacidad de gestión."/>
    <s v="Validaciones por parte de articulador socio económico"/>
    <n v="3"/>
    <n v="4"/>
    <n v="12"/>
    <s v="MEDIO"/>
    <s v="Programa de comunicación pública &quot;cero tolerancia al soborno y a la corrupción&quot; hacia la comunidad, los socios de negocios y demás partes interesadas del IDU."/>
    <n v="3"/>
  </r>
  <r>
    <x v="2"/>
    <s v="Un Colaborador del IDU solicita o recibe una dádiva para alterar información que permita modificar la tasación por concepto de actividades económicas inexistentes o de menor actividad."/>
    <x v="19"/>
    <s v="Reducción de la capacidad de innovación por desconfianza en la gestión del IDU."/>
    <s v="Equipo de seguimiento que revisa la totalidad de los documentos asociados a predios y la trazabilidad del proceso de adquisición, que son parte del proyecto."/>
    <n v="3"/>
    <n v="5"/>
    <n v="15"/>
    <s v="MEDIO"/>
    <s v="Programa de Fortalecimiento de la Cultura Ética para Colaboradores del IDU no Directivos (incluyendo protocolos desde el proceso de selección, vinculación, desempeño periódico y retiro)."/>
    <n v="3"/>
  </r>
  <r>
    <x v="2"/>
    <s v="Un Colaborador del IDU solicita o recibe una dádiva para alterar información que permita modificar la tasación por concepto de actividades económicas inexistentes o de menor actividad."/>
    <x v="20"/>
    <s v="Reducción de la capacidad de innovación por desconfianza en la gestión del IDU."/>
    <s v="Validaciones por parte de articulador socio económico"/>
    <n v="3"/>
    <n v="5"/>
    <n v="15"/>
    <s v="MEDIO"/>
    <s v="Programa de Fortalecimiento de la Cultura Ética para Colaboradores del IDU no Directivos (incluyendo protocolos desde el proceso de selección, vinculación, desempeño periódico y retiro)."/>
    <n v="3"/>
  </r>
  <r>
    <x v="2"/>
    <s v="Un propietario de predio ofrece o entrega dádivas a un Colaborador del IDU para que incremente el reporte de actividades económicas para incrementar la tasación de indemnizaciones."/>
    <x v="0"/>
    <s v="Deterioro de la reputación institucional que afecta su capacidad y gobernanza."/>
    <s v="Validaciones por parte de articulador socio económico"/>
    <n v="3"/>
    <n v="5"/>
    <n v="15"/>
    <s v="MEDIO"/>
    <s v="Programa de comunicación pública &quot;cero tolerancia al soborno y a la corrupción&quot; hacia la comunidad, los socios de negocios y demás partes interesadas del IDU."/>
    <n v="3"/>
  </r>
  <r>
    <x v="2"/>
    <s v="Un Colaborador del IDU ofrece dádivas o beneficios a un servidor de Catastro Distrital para que altere la información de los avalúos por asuntos relacionados con daño emergente y lucro cesante o por complementación de la indeminización en los casos de expropiación."/>
    <x v="19"/>
    <s v="Deterioro de la reputación institucional que afecta su gobernanza."/>
    <s v="Equipo de seguimiento que revisa la totalidad de los documentos asociados a predios y la trazabilidad del proceso de adquisición, que son parte del proyecto."/>
    <n v="2"/>
    <n v="5"/>
    <n v="10"/>
    <s v="BAJO"/>
    <s v="El nivel de riesgo es bajo y no se requieren controles adicionales"/>
    <n v="0.1"/>
  </r>
  <r>
    <x v="2"/>
    <s v="Un Colaborador del IDU ofrece dádivas o beneficios a un servidor de Catastro Distrital para que altere la información de los avalúos por asuntos relacionados con daño emergente y lucro cesante o por complementación de la indeminización en los casos de expropiación."/>
    <x v="20"/>
    <s v="Deterioro de la reputación institucional que afecta su gobernanza."/>
    <s v="Validaciones por parte de articulador socio económico"/>
    <n v="2"/>
    <n v="5"/>
    <n v="10"/>
    <s v="BAJO"/>
    <s v="El nivel de riesgo es bajo y no se requieren controles adicionales"/>
    <n v="0.1"/>
  </r>
  <r>
    <x v="2"/>
    <s v="Un servidor de Catastro Distrital ofrece o entrega dádivas o beneficios a un Colaborador del IDU para que se haga alteración de condiciones económicas que incrementen el reconocimiento por lucro cesante o daño emergente o la complementación de indeminización por expropiación administrativa."/>
    <x v="21"/>
    <s v="No logro total o parcial de los Objetivos del Instituto por falta de compromiso o apropiación de los Colaboradores del IDU."/>
    <s v="Validaciones por parte de articulador socio económico y articulador de avaluos"/>
    <n v="2"/>
    <n v="5"/>
    <n v="10"/>
    <s v="BAJO"/>
    <s v="El nivel de riesgo es bajo y no se requieren controles adicionales"/>
    <n v="0.1"/>
  </r>
  <r>
    <x v="2"/>
    <s v="Un Colaborador del IDU solicite al propietario de un predio una dádiva para agilizar el proceso de compraventa de su predio."/>
    <x v="15"/>
    <s v="Deterioro de la reputación institucional que afecta su gobernanza."/>
    <s v="Equipo de seguimiento que revisa la totalidad de los documentos asociados a predios y la trazabilidad del proceso de adquisición, que son parte del proyecto."/>
    <n v="3"/>
    <n v="3"/>
    <n v="9"/>
    <s v="BAJO"/>
    <s v="El nivel de riesgo es bajo y no se requieren controles adicionales"/>
    <n v="0.1"/>
  </r>
  <r>
    <x v="2"/>
    <s v="Un Colaborador del IDU solicite al propietario de un predio una dádiva para agilizar el proceso de compraventa de su predio."/>
    <x v="16"/>
    <s v="Deterioro de la reputación institucional que afecta su gobernanza."/>
    <s v="Validaciones por parte de articulador jurídico"/>
    <n v="3"/>
    <n v="3"/>
    <n v="9"/>
    <s v="BAJO"/>
    <s v="El nivel de riesgo es bajo y no se requieren controles adicionales"/>
    <n v="0.1"/>
  </r>
  <r>
    <x v="2"/>
    <s v="Un propietario ofrece o entrega una dádiva a un Colaborador del IDU para que agilice el proceso de compraventa del predio."/>
    <x v="0"/>
    <s v="Deterioro de la reputación institucional que afecta su capacidad de gestión."/>
    <s v="Validaciones por parte de articulador jurídico"/>
    <n v="3"/>
    <n v="3"/>
    <n v="9"/>
    <s v="BAJO"/>
    <s v="El nivel de riesgo es bajo y no se requieren controles adicionales"/>
    <n v="0.1"/>
  </r>
  <r>
    <x v="2"/>
    <s v="Un Colaborador del IDU solicita o recibe dádivas o beneficios para alterar el informe de reconocimiento económico para favorecer a un propietario de un predio vía expropiación."/>
    <x v="15"/>
    <s v="No logro total o parcial de los Objetivos del Instituto por falta de compromiso o apropiación de los Colaboradores del IDU."/>
    <s v="Equipo de seguimiento que revisa la totalidad de los documentos asociados a predios y la trazabilidad del proceso de adquisición, que son parte del proyecto."/>
    <n v="2"/>
    <n v="5"/>
    <n v="10"/>
    <s v="BAJO"/>
    <s v="El nivel de riesgo es bajo y no se requieren controles adicionales"/>
    <n v="0.1"/>
  </r>
  <r>
    <x v="2"/>
    <s v="Un Colaborador del IDU solicita o recibe dádivas o beneficios para alterar el informe de reconocimiento económico para favorecer a un propietario de un predio vía expropiación."/>
    <x v="16"/>
    <s v="No logro total o parcial de los Objetivos del Instituto por falta de compromiso o apropiación de los Colaboradores del IDU."/>
    <s v="Validaciones por parte de articulador jurídico"/>
    <n v="2"/>
    <n v="5"/>
    <n v="10"/>
    <s v="BAJO"/>
    <s v="El nivel de riesgo es bajo y no se requieren controles adicionales"/>
    <n v="0.1"/>
  </r>
  <r>
    <x v="2"/>
    <s v="Un propietario de un predio ofrece o entrega dádivas a un Colaborador del IDU para que estudie y proyecte irregularmente la respuesta a un recurso de reposición para el proceso de pago vía expropiación."/>
    <x v="0"/>
    <s v="Deterioro de la reputación institucional que afecta su capacidad de gestión."/>
    <s v="Validaciones por parte de articulador jurídico"/>
    <n v="2"/>
    <n v="5"/>
    <n v="10"/>
    <s v="BAJO"/>
    <s v="El nivel de riesgo es bajo y no se requieren controles adicionales"/>
    <n v="0.1"/>
  </r>
</pivotCacheRecords>
</file>

<file path=xl/pivotCache/pivotCacheRecords21.xml><?xml version="1.0" encoding="utf-8"?>
<pivotCacheRecords xmlns="http://schemas.openxmlformats.org/spreadsheetml/2006/main" xmlns:r="http://schemas.openxmlformats.org/officeDocument/2006/relationships" count="107">
  <r>
    <s v="RESPUESTA A EMERGENCIAS NIVEL DISTRITAL"/>
    <s v="Un ciudadano ofrece o entrega dádivas a un Colaborador del IDU para que al elaborar el plan de acción de un incidente, se incluyan acciones que solo pueden ser ejecutadas por una persona específica."/>
    <x v="0"/>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 ciudadano para que al elaborar el plan de acción de un incidente, incluya acciones que solo pueden ser ejecutadas por una persona específica."/>
    <x v="1"/>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 ciudadano para que al elaborar el plan de acción de un incidente, incluya acciones que solo pueden ser ejecutadas por una persona específica."/>
    <x v="2"/>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 ciudadano para que al elaborar el plan de acción de un incidente, incluya acciones que solo pueden ser ejecutadas por una persona específica."/>
    <x v="3"/>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 ciudadano para que al elaborar el plan de acción de un incidente, incluya acciones que solo pueden ser ejecutadas por una persona específica."/>
    <x v="4"/>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tercero (persona jurídica ajena al IDU) ofrece o entrega dádivas a un Colaborador del IDU para que éste, sobrevalore los daños en via, talud u otras áreas del espacio públicoy de esta manera se autorice una intervención de mayor costo y magnitud del requerido."/>
    <x v="5"/>
    <s v="Sobrecostos en los proyectos que reducen la capacidad de alcanzar metas físicas."/>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a persona para que asigne la ejecución de acciones para la atención de la emergencia a un ejecutor específico."/>
    <x v="1"/>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a persona para que asigne la ejecución de acciones para la atención de la emergencia a un ejecutor específico."/>
    <x v="2"/>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a persona para que asigne la ejecución de acciones para la atención de la emergencia a un ejecutor específico."/>
    <x v="3"/>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laborador del IDU solicita o acepta dádivas de una persona para que asigne la ejecución de acciones para la atención de la emergencia a un ejecutor específico."/>
    <x v="4"/>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RESPUESTA A EMERGENCIAS NIVEL DISTRITAL"/>
    <s v="Un contratista ofrece o entrega dádivas a un Colaborador del IDU para que le asigne la ejecución de acciones para la atención de la emergencia a un ejecutor específico."/>
    <x v="6"/>
    <s v="Sobrecostos en los proyectos que reducen la capacidad de alcanzar metas físicas."/>
    <s v="1. Obligaciones de los Contratos de obra e interventoría y demás documentos que los conforman_x000a_2.  Manual de Interventoría_x000a_3. Informes mensuales de interventoría verificados a través de lista de chequeo_x000a_4. Manual Único de Control y Seguimiento Ambiental y de SST del IDU_x000a_5. Comités de seguimiento al contrato"/>
    <n v="1"/>
    <n v="2"/>
    <n v="2"/>
    <s v="BAJO"/>
    <s v="El nivel de riesgo bajo no requiere controles adicionales"/>
    <n v="0.1"/>
  </r>
  <r>
    <s v="MONITOREO DE PASOS ELEVADOS Y A NIVEL"/>
    <s v="Un tercero ofrece o entrega dádivas a un Colaborador del IDU para que reporte irregularmente el mal estado de una estructura en la actividad de reconocimiento de los principales elementos que componen la estructura y la inspección general."/>
    <x v="5"/>
    <s v="Deterioro de la reputación institucional que afecta su capacidad de gestión."/>
    <s v="1. Procedimiento PR-CI-06 &quot;Monitoreo de pasos elevados y a nivel tanto vehiculares como peatonales&quot; 2. Informe de Inspección aprobado por el Director Técnico, el cual es remitido a la DTE y DTP. _x000a_3. La priorización para el mantenimiento y/o reforzamiento de los puentes es función de la DTE y DTP."/>
    <n v="1"/>
    <n v="4"/>
    <n v="4"/>
    <s v="BAJO"/>
    <s v="El nivel de riesgo bajo no requiere controles adicionales"/>
    <n v="0.1"/>
  </r>
  <r>
    <s v="MONITOREO DE PASOS ELEVADOS Y A NIVEL"/>
    <s v="Un Colaborador del IDU solicita o recibe dádivas de un ciudadano para reportar irregularmente el mal estado de una estructura en la actividad de reconocimiento de los principales elementos que componen la estructura y la inspección general."/>
    <x v="7"/>
    <s v="No logro total o parcial los Objetivos del Instituto por falta de compromiso o apropiación de los Servidores del IDU."/>
    <s v="1. Procedimiento PR-CI-06 &quot;Monitoreo de pasos elevados y a nivel tanto vehiculares como peatonales&quot; 2. Informe de Inspección aprobado por el Director Técnico, el cual es remitido a la DTE y DTP. _x000a_3. La priorización para el mantenimiento y/o reforzamiento de los puentes es función de la DTE y DTP."/>
    <n v="1"/>
    <n v="4"/>
    <n v="4"/>
    <s v="BAJO"/>
    <s v="El nivel de riesgo bajo no requiere controles adicionales"/>
    <n v="0.1"/>
  </r>
  <r>
    <s v="APROVECHAMIENTO ECONÓMICO POR CAMPAMENTOS DE OBRA Y/O OCUPACIONES TEMPORALES DE OBRA"/>
    <s v="Un tercero ofrece o entrega dádivas a Servidores del IDU encargados de la recepción de solicitudes, para que su solicitud sea priorizada o entregada por fuera del orden de llegada."/>
    <x v="5"/>
    <s v="Deterioro de la reputación institucional que afecta su capacidad de gestión."/>
    <s v="1- Toda solicitud recibida en el Instituto debe ser radicada a través del aplicativo Orfeo, lo cual permite tener evidencia de la fecha y hora de radicado._x000a_2- La Guía de tramites y servicios establece los tiempos requeridos por el IDU para otorgar los permisos."/>
    <n v="3"/>
    <n v="2"/>
    <n v="6"/>
    <s v="BAJO"/>
    <s v="El nivel de riesgo bajo no requiere controles adicionales"/>
    <n v="0.1"/>
  </r>
  <r>
    <s v="APROVECHAMIENTO ECONÓMICO POR CAMPAMENTOS DE OBRA Y/O OCUPACIONES TEMPORALES DE OBRA"/>
    <s v="Un Colaborador del IDU encargado de la recepción de solicitudes solicita o recibe dádivas de un ciudadano para que su solicitud sea priorizada o entregada por fuera del orden de llegada."/>
    <x v="7"/>
    <s v="No logro total o parcial de los Objetivos del Instituto por falta de compromiso o apropiación de los Servidores del IDU."/>
    <s v="1- Toda solicitud recibida en el Instituto debe ser radicada a través del aplicativo Orfeo, lo cual permite tener evidencia de la fecha y hora de radicado._x000a_2- La Guía de tramites y servicios establece los tiempos requeridos por el IDU para otorgar los permisos."/>
    <n v="3"/>
    <n v="2"/>
    <n v="6"/>
    <s v="BAJO"/>
    <s v="El nivel de riesgo bajo no requiere controles adicionales"/>
    <n v="0.1"/>
  </r>
  <r>
    <s v="APROVECHAMIENTO ECONÓMICO POR CAMPAMENTOS DE OBRA Y/O OCUPACIONES TEMPORALES DE OBRA"/>
    <s v="Un tercero, ofrece o entrega a un Colaborador del IDU una dádiva para que se altere el concepto o cantidad de aprovechamiento económico de una instalación provisional."/>
    <x v="5"/>
    <s v="Deterioro de la reputación institucional que afecta su gobernanza."/>
    <s v="1- En las Cartillas CA-CI-01 y CA-CI-02 de Campamentos de obra y Ocupaciones temporales de obra se establece la formula de retribución económica, así como los demás requisitos para la autorización de aprovechamiento._x000a_2- En el Acto Administrativo firmado establece para ambas partes la formula de retribución y los requisitos. "/>
    <n v="3"/>
    <n v="3"/>
    <n v="9"/>
    <s v="BAJO"/>
    <s v="El nivel de riesgo bajo no requiere controles adicionales"/>
    <n v="0.1"/>
  </r>
  <r>
    <s v="APROVECHAMIENTO ECONÓMICO POR CAMPAMENTOS DE OBRA Y/O OCUPACIONES TEMPORALES DE OBRA"/>
    <s v="Un Colaborador del IDU recibe o acepta una dádiva de un Tercero para alterar el concepto o cantidad de aprovechamiento económico de una instalación provisional."/>
    <x v="7"/>
    <s v="Sobrecostos, deficiencias en alcance y calidad en la ejecución en los proyectos, que reducen la capacidad de lograr objetivos."/>
    <s v="1- En las Cartillas CA-CI-01 y CA-CI-02 de Campamentos de obra y Ocupaciones temporales de obra se establece la formula de retribución económica, así como los demás requisitos para la autorización de aprovechamiento._x000a_2- En el Acto Administrativo firmado establece para ambas partes la formula de retribución y los requisitos. "/>
    <n v="3"/>
    <n v="3"/>
    <n v="9"/>
    <s v="BAJO"/>
    <s v="El nivel de riesgo bajo no requiere controles adicionales"/>
    <n v="0.1"/>
  </r>
  <r>
    <s v="APROVECHAMIENTO ECONÓMICO POR CAMPAMENTOS DE OBRA Y/O OCUPACIONES TEMPORALES DE OBRA"/>
    <s v="Un tercero, ofrece o entrega a un Colaborador del IDU una dádiva para que se incluyan en el acto administrativo de aprovechamiento de espacio público, requisitos que solo beneficien a quien hace uso temporal de este espacio público."/>
    <x v="5"/>
    <s v="Deterioro de la reputación institucional que afecta su capacidad de gestión."/>
    <s v="1- En las Cartillas CA-CI-01 y CA-CI-02 de Campamentos de obra y Ocupaciones temporales de obra se establece la formula de retribución económica, así como los demás requisitos para la autorización de aprovechamiento._x000a_2- En el Acto Administrativo firmado establece para ambas partes la formula de retribución y los requisitos._x000a_3- La Guía de tramites y servicios establece los requisitos para la ocupación temporal acorde con el Decreto 190 de 2004."/>
    <n v="2"/>
    <n v="3"/>
    <n v="6"/>
    <s v="BAJO"/>
    <s v="El nivel de riesgo bajo no requiere controles adicionales"/>
    <n v="0.1"/>
  </r>
  <r>
    <s v="APROVECHAMIENTO ECONÓMICO POR CAMPAMENTOS DE OBRA Y/O OCUPACIONES TEMPORALES DE OBRA"/>
    <s v="Un Colaborador del IDU solicite o acepte una dádiva de un Tercero, para que se incluyan en el acto administrativo de aprovechamiento de espacio público, requisitos que solo beneficien a quien hace uso temporal de este espacio público."/>
    <x v="7"/>
    <s v="No logro total o parcial de los Objetivos del Instituto por falta de compromiso o apropiación de los Servidores del IDU."/>
    <s v="1- En las Cartillas CA-CI-01 y CA-CI-02 de Campamentos de obra y Ocupaciones temporales de obra se establece la formula de retribución económica, así como los demás requisitos para la autorización de aprovechamiento._x000a_2- En el Acto Administrativo firmado establece para ambas partes la formula de retribución y los requisitos._x000a_3- La Guía de tramites y servicios establece los requisitos para la ocupación temporal acorde con el Decreto 190 de 2004."/>
    <n v="2"/>
    <n v="3"/>
    <n v="6"/>
    <s v="BAJO"/>
    <s v="El nivel de riesgo bajo no requiere controles adicionales"/>
    <n v="0.1"/>
  </r>
  <r>
    <s v="APROVECHAMIENTO ECONÓMICO POR CAMPAMENTOS DE OBRA Y/O OCUPACIONES TEMPORALES DE OBRA"/>
    <s v="Un tercero ofrece o entrega una dádiva a un Colaborador del IDU para que altere el acta de recibo del espacio solicitado, sin verificar o informando datos incorrectos sobre el estado del espacio en iguales o mejores condiciones a las encontradas antes del uso para el aprovechamiento económico de espacio público."/>
    <x v="5"/>
    <s v="Deterioro de la reputación institucional que afecta su gobernanza."/>
    <s v="1- La visita de recibo de espacio público la realiza el Colaborador IDU, sin el titular del permiso._x000a_2- Se da cumplimiento al procedimiento PR-CI-07."/>
    <n v="3"/>
    <n v="3"/>
    <n v="9"/>
    <s v="BAJO"/>
    <s v="El nivel de riesgo bajo no requiere controles adicionales"/>
    <n v="0.1"/>
  </r>
  <r>
    <s v="APROVECHAMIENTO ECONÓMICO POR CAMPAMENTOS DE OBRA Y/O OCUPACIONES TEMPORALES DE OBRA"/>
    <s v="Un Colaborador del IDU solicita o acepta una dádiva de un Tercero para que altere el acta de recibo del espacio solicitado, sin verificar o informando datos incorrectos sobre el estado del espacio en iguales o mejores condiciones a las encontradas antes del uso para el aprovechamiento económico de espacio público."/>
    <x v="7"/>
    <s v="No logro total o parcial de los Objetivos del Instituto por falta de compromiso o apropiación de los Servidores del IDU."/>
    <s v="1- La visita de recibo de espacio público la realiza el Colaborador IDU, sin el titular del permiso._x000a_2- Se da cumplimiento al procedimiento PR-CI-07."/>
    <n v="3"/>
    <n v="3"/>
    <n v="9"/>
    <s v="BAJO"/>
    <s v="El nivel de riesgo bajo no requiere controles adicionales"/>
    <n v="0.1"/>
  </r>
  <r>
    <s v="APROVECHAMIENTO ECONÓMICO POR CAMPAMENTOS DE OBRA Y/O OCUPACIONES TEMPORALES DE OBRA"/>
    <s v="Un Tercero ofrece o entrega una dádiva a un Colaborador del IDU para que no solicite la aplicación del procedimiento sancionatorio para infracciones urbanísticas, por una infracción urbanística o por no entrega del espacio público en las condiciones previstas en el acto administrativo. "/>
    <x v="5"/>
    <s v="Deterioro de la reputación institucional que afecta su gobernanza."/>
    <s v="1- El procedimiento PR-CI-07 establece las gestiones a realizar en caso de incumplimientos._x000a_2- Tanto las Alcaldías Locales, como la Policía Nacional ejerce la función de vigilante del espacio público."/>
    <n v="2"/>
    <n v="4"/>
    <n v="8"/>
    <s v="BAJO"/>
    <s v="Programa de comunicación pública &quot;cero tolerancia al soborno y a la corrupción&quot; hacia la comunidad, los socios de negocios y demás partes interesadas del IDU."/>
    <n v="0.1"/>
  </r>
  <r>
    <s v="APROVECHAMIENTO ECONÓMICO POR CAMPAMENTOS DE OBRA Y/O OCUPACIONES TEMPORALES DE OBRA"/>
    <s v="Un Colaborador del IDU solicita o acepta una dádiva de un Tercero para que no solicite la aplicación del procedimiento sancionatorio para infracciones urbanísticas, por una infracción urbanística o por no entrega del espacio público en las condiciones previstas en el acto administrativo. "/>
    <x v="7"/>
    <s v="No logro total o parcial de los Objetivos del Instituto por falta de compromiso o apropiación de los Servidores del IDU."/>
    <s v="1- El procedimiento PR-CI-07 establece las gestiones a realizar en caso de incumplimientos._x000a_2- Tanto las Alcaldías Locales, como la Policía Nacional ejerce la función de vigilante del espacio público."/>
    <n v="2"/>
    <n v="4"/>
    <n v="8"/>
    <s v="BAJO"/>
    <s v="Programa de Fortalecimiento de la Cultura Ética para Colaboradores del IDU no Directivos (incluyendo protocolos desde el proceso de selección, vinculación, desempeño periódico y retiro)."/>
    <n v="0.1"/>
  </r>
  <r>
    <s v="EXPEDICIÓN Y RECIBO DE LICENCIAS DE EXCAVACIÓN"/>
    <s v="Un tercero solicitante ofrece o entrega dádivas a un Colaborador del IDU para que agilice el trámite de solicitud de licencia."/>
    <x v="5"/>
    <s v="Deterioro de la reputación institucional que afecta su capacidad y gobernanza."/>
    <s v="1- La solicitud de Licencia de Excavación (FO-CI-02) debe radicarse en correspondencia, donde al momento de recibir efectúan un primer filtro de verificación de documentación requerida, dejando por escrito y como parte del expediente las observaciones respecto al cumplimiento de requisitos (formato de revisión de información)._x000a_2- Si en el momento de la revisión se encuentra documentos faltantes o que no tienen validez dentro del proceso, se requiere al solicitante mediante Acta de observaciones y correcciones."/>
    <n v="3"/>
    <n v="4"/>
    <n v="12"/>
    <s v="MEDIO"/>
    <s v="Programa de comunicación pública &quot;cero tolerancia al soborno y a la corrupción&quot; hacia la comunidad, los socios de negocios y demás partes interesadas del IDU."/>
    <n v="3"/>
  </r>
  <r>
    <s v="EXPEDICIÓN Y RECIBO DE LICENCIAS DE EXCAVACIÓN"/>
    <s v="Un Colaborador del IDU solicita o recibe dádivas de un tercero solicitante para que se agilice el trámite de solicitud de licencia."/>
    <x v="7"/>
    <s v="Deterioro de la reputación institucional que afecta su capacidad de gestión."/>
    <s v="1- La solicitud de Licencia de Excavación (FO-CI-02) debe radicarse en correspondencia, donde al momento de recibir efectúan un primer filtro de verificación de documentación requerida, dejando por escrito y como parte del expediente las observaciones respecto al cumplimiento de requisitos (formato de revisión de información)._x000a_2- Si en el momento de la revisión se encuentra documentos faltantes o que no tienen validez dentro del proceso, se requiere al solicitante mediante Acta de observaciones y correcciones."/>
    <n v="2"/>
    <n v="3"/>
    <n v="6"/>
    <s v="BAJO"/>
    <s v="El nivel de riesgo bajo no requiere controles adicionales"/>
    <n v="0.1"/>
  </r>
  <r>
    <s v="EXPEDICIÓN Y RECIBO DE LICENCIAS DE EXCAVACIÓN"/>
    <s v="Un Tercero ofrece o entrega dádivas a un Colaborador del IDU para que apruebe una licencia de excavación sin el lleno de los requisitos exigidos."/>
    <x v="5"/>
    <s v="Deterioro de la reputación institucional que afecta su gobernanza."/>
    <s v="1- La solicitud de Licencia de Excavación (FO-CI-02) debe radicarse en correspondencia, donde al momento de recibir efectúan un primer filtro de verificación de documentación requerida, dejando por escrito y como parte del expediente las observaciones respecto al cumplimiento de requisitos (formato de revisión de información)._x000a_2- Si en el momento de la revisión se encuentra documentos faltantes o que no tienen validez dentro del proceso, se requiere al solicitante mediante Acta de observaciones y correcciones."/>
    <n v="3"/>
    <n v="4"/>
    <n v="12"/>
    <s v="MEDIO"/>
    <s v="Programa de comunicación pública &quot;cero tolerancia al soborno y a la corrupción&quot; hacia la comunidad, los socios de negocios y demás partes interesadas del IDU."/>
    <n v="3"/>
  </r>
  <r>
    <s v="EXPEDICIÓN Y RECIBO DE LICENCIAS DE EXCAVACIÓN"/>
    <s v="Un Colaborador del IDU solicita o recibe una dádiva de un Tercero para que apruebe una licencia de excavación sin el lleno de los requisitos exigidos."/>
    <x v="7"/>
    <s v="Sobrecostos, deficiencias en alcance y calidad en la ejecución en los proyectos, que reducen la capacidad de lograr objetivos."/>
    <s v="1- La solicitud de Licencia de Excavación (FO-CI-02) debe radicarse en correspondencia, donde al momento de recibir efectúan un primer filtro de verificación de documentación requerida, dejando por escrito y como parte del expediente las observaciones respecto al cumplimiento de requisitos (formato de revisión de información)._x000a_2- Si en el momento de la revisión se encuentra documentos faltantes o que no tienen validez dentro del proceso, se requiere al solicitante mediante Acta de observaciones y correcciones."/>
    <n v="3"/>
    <n v="4"/>
    <n v="12"/>
    <s v="MEDIO"/>
    <s v="Programa de Fortalecimiento de la Cultura Ética para Colaboradores del IDU no Directivos (incluyendo protocolos desde el proceso de selección, vinculación, desempeño periódico y retiro)."/>
    <n v="3"/>
  </r>
  <r>
    <s v="EXPEDICIÓN Y RECIBO DE LICENCIAS DE EXCAVACIÓN"/>
    <s v="Un Tercero ofrece o entrega dádivas a un Colaborador del IDU para que altere o incluya asuntos que solo benefician al solicitante, en actos administrativos derivados de la gestión de licencia de excavación."/>
    <x v="5"/>
    <s v="Deterioro de la reputación institucional que afecta su capacidad de gestión."/>
    <s v="1- se da cumplimiento al Decreto Nacional 1469-2010 «...reglamenta las disposiciones relativas a las licencias urbanísticas...» y el Procedimiento PR-CI-09 Expedición y recibo de licencias de excavación V_5.0_x000a_2- El modelo de resolución para otorgar licencias es validado jurídicamente antes de su aprobación."/>
    <n v="3"/>
    <n v="3"/>
    <n v="9"/>
    <s v="BAJO"/>
    <s v="El nivel de riesgo bajo no requiere controles adicionales"/>
    <n v="0.1"/>
  </r>
  <r>
    <s v="EXPEDICIÓN Y RECIBO DE LICENCIAS DE EXCAVACIÓN"/>
    <s v="Un Colaborador del IDU solicita o acepta dádivas de un Tercero para que altere o incluya asuntos que solo benefician al solicitante, en actos administrativos derivados de la gestión de licencia de excavación."/>
    <x v="7"/>
    <s v="No logro total o parcial de los Objetivos del Instituto por falta de compromiso o apropiación de los Servidores del IDU."/>
    <s v="1- se da cumplimiento al Decreto Nacional 1469-2010 «...reglamenta las disposiciones relativas a las licencias urbanísticas...» y el Procedimiento PR-CI-09 Expedición y recibo de licencias de excavación V_5.0_x000a_2- El modelo de resolución para otorgar licencias es validado jurídicamente antes de su aprobación."/>
    <n v="2"/>
    <n v="4"/>
    <n v="8"/>
    <s v="BAJO"/>
    <s v="El nivel de riesgo bajo no requiere controles adicionales"/>
    <n v="0.1"/>
  </r>
  <r>
    <s v="EXPEDICIÓN Y RECIBO DE LICENCIAS DE EXCAVACIÓN"/>
    <s v="Un Tercero que interviene el espacio público ofrece o entrega dádivas a un Colaborador del IDU para que no informe o declare de conocimiento de DTAI la afectación de espacio público por excavaciones sin licencia de excavación."/>
    <x v="5"/>
    <s v="Deterioro de la reputación institucional que afecta su capacidad de gestión."/>
    <s v="1- se da cumplimiento al Decreto Nacional 1469-2010 «...reglamenta las disposiciones relativas a las licencias urbanísticas...» y el Procedimiento PR-CI-09 Expedición y recibo de licencias de excavación V_5.0_x000a_2- Las Alcaldías Locales y la Policía Nacional cumplen función de vigilancia del espacio público."/>
    <n v="2"/>
    <n v="4"/>
    <n v="8"/>
    <s v="BAJO"/>
    <s v="El nivel de riesgo bajo no requiere controles adicionales"/>
    <n v="0.1"/>
  </r>
  <r>
    <s v="EXPEDICIÓN Y RECIBO DE LICENCIAS DE EXCAVACIÓN"/>
    <s v="Un Colaborador del IDU solicita o recibe dádivas de un Tercero que interviene el espacio público para que no se informe o declare de conocimiento de DTAI la afectación de espacio público por excavaciones sin licencia de excavación."/>
    <x v="7"/>
    <s v="Deterioro de la reputación institucional que afecta su capacidad de gestión."/>
    <s v="1- se da cumplimiento al Decreto Nacional 1469-2010 «...reglamenta las disposiciones relativas a las licencias urbanísticas...» y el Procedimiento PR-CI-09 Expedición y recibo de licencias de excavación V_5.0_x000a_2- Las Alcaldías Locales y la Policía Nacional cumplen función de vigilancia del espacio público."/>
    <n v="2"/>
    <n v="4"/>
    <n v="8"/>
    <s v="BAJO"/>
    <s v="El nivel de riesgo bajo no requiere controles adicionales"/>
    <n v="0.1"/>
  </r>
  <r>
    <s v="EXPEDICIÓN Y RECIBO DE LICENCIAS DE EXCAVACIÓN"/>
    <s v="Un Tercero que interviene el espacio público ofrece o entrega una dádiva a un Colaborador del IDU para que no solicite la aplicación del procedimiento sancionatorio para infracciones urbanísticas."/>
    <x v="5"/>
    <s v="Deterioro de la reputación institucional que afecta su gobernanza."/>
    <s v="1- se da cumplimiento al Decreto Nacional 1469-2010 «...reglamenta las disposiciones relativas a las licencias urbanísticas...» y el Procedimiento PR-CI-09 Expedición y recibo de licencias de excavación V_5.0_x000a_2- Las Alcaldías Locales y la Policía Nacional cumplen función de vigilancia del espacio público."/>
    <n v="3"/>
    <n v="4"/>
    <n v="12"/>
    <s v="MEDIO"/>
    <s v="Programa de comunicación pública &quot;cero tolerancia al soborno y a la corrupción&quot; hacia la comunidad, los socios de negocios y demás partes interesadas del IDU."/>
    <n v="3"/>
  </r>
  <r>
    <s v="EXPEDICIÓN Y RECIBO DE LICENCIAS DE EXCAVACIÓN"/>
    <s v="Un Colaborador del IDU solicita o acepta una dádiva de un Tercero que interviene el espacio público para que no solicite la aplicación del procedimiento sancionatorio para infracciones urbanísticas."/>
    <x v="7"/>
    <s v="Deterioro de la reputación institucional que afecta su capacidad de gestión."/>
    <s v="1- se da cumplimiento al Decreto Nacional 1469-2010 «...reglamenta las disposiciones relativas a las licencias urbanísticas...» y el Procedimiento PR-CI-09 Expedición y recibo de licencias de excavación V_5.0_x000a_2- Las Alcaldías Locales y la Policía Nacional cumplen función de vigilancia del espacio público."/>
    <n v="3"/>
    <n v="4"/>
    <n v="12"/>
    <s v="MEDIO"/>
    <s v="Programa de Fortalecimiento de la Cultura Ética para Colaboradores del IDU (incluyendo protocolos desde el proceso de selección, vinculación, desempeño periódico y retiro)."/>
    <n v="3"/>
  </r>
  <r>
    <s v="EXPEDICIÓN Y RECIBO DE LICENCIAS DE EXCAVACIÓN"/>
    <s v="Un Tercero que interviene el espacio público ofrece o entrega una dádiva a un Colaborador del IDU para que emita el certificado de verificación y recibo de obra en trabajos no conformes."/>
    <x v="5"/>
    <s v="Deterioro de la reputación institucional que afecta su gobernanza."/>
    <s v="1- se da cumplimiento al Decreto Nacional 1469-2010 «...reglamenta las disposiciones relativas a las licencias urbanísticas...» y el Procedimiento PR-CI-09 Expedición y recibo de licencias de excavación V_5.0_x000a_2- Los certificados de recibo de obra son validados por el líder de grupo y Director Técnico previo a su publicación."/>
    <n v="3"/>
    <n v="4"/>
    <n v="12"/>
    <s v="MEDIO"/>
    <s v="Programa de comunicación pública &quot;cero tolerancia al soborno y a la corrupción&quot; hacia la comunidad, los socios de negocios y demás partes interesadas del IDU."/>
    <n v="3"/>
  </r>
  <r>
    <s v="EXPEDICIÓN Y RECIBO DE LICENCIAS DE EXCAVACIÓN"/>
    <s v="Un Colaborador del IDU solicita o acepta dádivas de un Tercero que interviene el espacio público para que emita el certificado de verificación y recibo de obra en trabajos no conformes."/>
    <x v="7"/>
    <s v="No logro total o parcial de los Objetivos del Instituto por falta de compromiso o apropiación de los Servidores del IDU."/>
    <s v="1- se da cumplimiento al Decreto Nacional 1469-2010 «...reglamenta las disposiciones relativas a las licencias urbanísticas...» y el Procedimiento PR-CI-09 Expedición y recibo de licencias de excavación V_5.0_x000a_2- Los certificados de recibo de obra son validados por el líder de grupo y Director Técnico previo a su publicación."/>
    <n v="2"/>
    <n v="4"/>
    <n v="8"/>
    <s v="BAJO"/>
    <s v="El nivel de riesgo bajo no requiere controles adicionales"/>
    <n v="0.1"/>
  </r>
  <r>
    <s v="APROVECHAMIENTO ECONÓMICO DE CORTO PLAZO DEL ESPACIO PÚBLICO"/>
    <s v="Un ciudadano ofrece o entrega dádivas a Servidores del IDU encargados de la recepción de solicitudes, para que su solicitud sea priorizada o entregada por fuera del orden de llegada."/>
    <x v="0"/>
    <s v="Deterioro de la reputación institucional que afecta su gobernanza."/>
    <s v="1- Toda solicitud recibida en el Instituto debe ser radicada a través del aplicativo Orfeo, lo cual permite tener evidencia de la fecha y hora de radicado._x000a_2- La Guía de tramites y servicios establece los tiempos requeridos por el IDU para otorgar los permisos."/>
    <n v="4"/>
    <n v="3"/>
    <n v="12"/>
    <s v="MEDIO"/>
    <s v="Programa de comunicación pública &quot;cero tolerancia al soborno y a la corrupción&quot; hacia la comunidad, los socios de negocios y demás partes interesadas del IDU."/>
    <n v="3"/>
  </r>
  <r>
    <s v="APROVECHAMIENTO ECONÓMICO DE CORTO PLAZO DEL ESPACIO PÚBLICO"/>
    <s v="Un Colaborador del IDU encargado de la recepción de solicitudes solicita o recibe dádivas de un ciudadano para que su solicitud sea priorizada o entregada por fuera del orden de llegada."/>
    <x v="7"/>
    <s v="Deterioro de la reputación institucional que afecta su capacidad de gestión."/>
    <s v="1- Toda solicitud recibida en el Instituto debe ser radicada a través del aplicativo Orfeo, lo cual permite tener evidencia de la fecha y hora de radicado._x000a_2- La Guía de tramites y servicios establece los tiempos requeridos por el IDU para otorgar los permisos."/>
    <n v="3"/>
    <n v="3"/>
    <n v="9"/>
    <s v="BAJO"/>
    <s v="El nivel de riesgo bajo no requiere controles adicionales"/>
    <n v="0.1"/>
  </r>
  <r>
    <s v="APROVECHAMIENTO ECONÓMICO DE CORTO PLAZO DEL ESPACIO PÚBLICO"/>
    <s v="Un Tercero, ofrece o entrega a un Colaborador del IDU una dádiva para que se altere el concepto o cantidad de aprovechamiento económico."/>
    <x v="0"/>
    <s v="Deterioro de la reputación institucional que afecta su capacidad de gestión."/>
    <s v="1- En el procedimiento PR-CI-10 de aprovechamiento económico de corto plazo se establece la formula de retribución económica, así como los demás requisitos para la autorización de aprovechamiento._x000a_2- En el Acto Administrativo firmado establece para ambas partes la formula de retribución y los requisitos. "/>
    <n v="3"/>
    <n v="3"/>
    <n v="9"/>
    <s v="BAJO"/>
    <s v="El nivel de riesgo bajo no requiere controles adicionales"/>
    <n v="0.1"/>
  </r>
  <r>
    <s v="APROVECHAMIENTO ECONÓMICO DE CORTO PLAZO DEL ESPACIO PÚBLICO"/>
    <s v="Un Colaborador del IDU recibe o acepta una dádiva de un Tercero para alterar el concepto o cantidad de aprovechamiento económico "/>
    <x v="7"/>
    <s v="No logro total o parcial de los Objetivos del Instituto por falta de compromiso o apropiación de los Servidores del IDU."/>
    <s v="1- En el procedimiento PR-CI-10 de aprovechamiento económico de corto plazo se establece la formula de retribución económica, así como los demás requisitos para la autorización de aprovechamiento._x000a_2- En el Acto Administrativo firmado establece para ambas partes la formula de retribución y los requisitos. "/>
    <n v="2"/>
    <n v="3"/>
    <n v="6"/>
    <s v="BAJO"/>
    <s v="El nivel de riesgo bajo no requiere controles adicionales"/>
    <n v="0.1"/>
  </r>
  <r>
    <s v="APROVECHAMIENTO ECONÓMICO DE CORTO PLAZO DEL ESPACIO PÚBLICO"/>
    <s v="Un Tercero, ofrece o entrega a un Colaborador del IDU una dádiva para que se incluyan en el contrato de aprovechamiento de espacio público, cláusulas que solo beneficien a quien hace uso temporal de este espacio público."/>
    <x v="0"/>
    <s v="Deterioro de la reputación institucional que afecta su capacidad y gobernanza."/>
    <s v="1- En el procedimiento PR-CI-10 de aprovechamiento económico de corto plazo se establece la formula de retribución económica, así como los demás requisitos para la autorización de aprovechamiento._x000a_2- En el Acto Administrativo firmado establece para ambas partes la formula de retribución y los requisitos._x000a_3- La Guía de tramites y servicios establece los requisitos para la ocupación temporal acorde con el Decreto 190 de 2004."/>
    <n v="2"/>
    <n v="4"/>
    <n v="8"/>
    <s v="BAJO"/>
    <s v="El nivel de riesgo bajo no requiere controles adicionales"/>
    <n v="0.1"/>
  </r>
  <r>
    <s v="APROVECHAMIENTO ECONÓMICO DE CORTO PLAZO DEL ESPACIO PÚBLICO"/>
    <s v="Un Colaborador del IDU solicite o acepte una dádiva de un Tercero, para que se incluyan en el contrato de aprovechamiento de espacio público, cláusulas que solo beneficien a quien hace uso temporal de este espacio público."/>
    <x v="7"/>
    <s v="Reducción de capacidad institucional para responder a las necesidades de la ciudad en lo relacionado con infraestructura para la movilidad y espacio público."/>
    <s v="1- En el procedimiento PR-CI-10 de aprovechamiento económico de corto plazo se establece la formula de retribución económica, así como los demás requisitos para la autorización de aprovechamiento._x000a_2- En el Acto Administrativo firmado establece para ambas partes la formula de retribución y los requisitos._x000a_3- La Guía de tramites y servicios establece los requisitos para la ocupación temporal acorde con el Decreto 190 de 2004."/>
    <n v="2"/>
    <n v="4"/>
    <n v="8"/>
    <s v="BAJO"/>
    <s v="El nivel de riesgo bajo no requiere controles adicionales"/>
    <n v="0.1"/>
  </r>
  <r>
    <s v="APROVECHAMIENTO ECONÓMICO DE CORTO PLAZO DEL ESPACIO PÚBLICO"/>
    <s v="Un Tercero ofrece o entrega una dádiva a un Colaborador del IDU para que altere el acta de recibo del espacio solicitado, sin verificar o informando datos incorrectos sobre la recuperación del espacio en iguales o mejores condiciones a las encontradas antes del uso para el aprovechamiento económico de espacio público."/>
    <x v="5"/>
    <s v="Deterioro de la reputación institucional que afecta su capacidad y gobernanza."/>
    <s v="1- La visita de recibo de espacio público la realiza el Colaborador IDU, sin el titular del permiso._x000a_2- Se da cumplimiento al procedimiento PR-CI-10."/>
    <n v="3"/>
    <n v="4"/>
    <n v="12"/>
    <s v="MEDIO"/>
    <s v="Programa de comunicación pública &quot;cero tolerancia al soborno y a la corrupción&quot; hacia la comunidad, los socios de negocios y demás partes interesadas del IDU."/>
    <n v="3"/>
  </r>
  <r>
    <s v="APROVECHAMIENTO ECONÓMICO DE CORTO PLAZO DEL ESPACIO PÚBLICO"/>
    <s v="Un Colaborador del IDU solicita o acepta una dádiva de un Tercero para que altere el acta de recibo del espacio solicitado, sin verificar o informando datos incorrectos sobre la recuperación del espacio en iguales o mejores condiciones a las encontradas antes del uso para el aprovechamiento económico de espacio público."/>
    <x v="7"/>
    <s v="Deterioro de la reputación institucional que afecta su capacidad de gestión."/>
    <s v="1- La visita de recibo de espacio público la realiza el Colaborador IDU, sin el titular del permiso._x000a_2- Se da cumplimiento al procedimiento PR-CI-10."/>
    <n v="3"/>
    <n v="4"/>
    <n v="12"/>
    <s v="MEDIO"/>
    <s v="Programa de Fortalecimiento de la Cultura Ética para Colaboradores del IDU (incluyendo protocolos desde el proceso de selección, vinculación, desempeño periódico y retiro)."/>
    <n v="3"/>
  </r>
  <r>
    <s v="APROVECHAMIENTO ECONÓMICO DE CORTO PLAZO DEL ESPACIO PÚBLICO"/>
    <s v="Un Tercero ofrece o entrega una dádiva a un Colaborador del IDU para que no solicite la aplicación del procedimiento sancionatorio para infracciones urbanísticas, por una infracción urbanística o por no entrega del espacio público en las condiciones previstas en el contrato. "/>
    <x v="5"/>
    <s v="Deterioro de la reputación institucional que afecta su capacidad y gobernanza."/>
    <s v="1- El procedimiento PR-CI-10 establece las gestiones a realizar en caso de incumplimientos._x000a_2- Tanto las Alcaldías Locales, como la Policía Nacional ejerce la función de vigilante del espacio público."/>
    <n v="2"/>
    <n v="4"/>
    <n v="8"/>
    <s v="BAJO"/>
    <s v="El nivel de riesgo bajo no requiere controles adicionales"/>
    <n v="0.1"/>
  </r>
  <r>
    <s v="APROVECHAMIENTO ECONÓMICO DE CORTO PLAZO DEL ESPACIO PÚBLICO"/>
    <s v="Un Colaborador del IDU solicita o acepta una dádiva de un Tercero para que no solicite la aplicación del procedimiento sancionatorio para infracciones urbanísticas, por una infracción urbanística o por no entrega del espacio público en las condiciones previstas en el contrato. "/>
    <x v="7"/>
    <s v="No logro total o parcial de los Objetivos del Instituto por falta de compromiso o apropiación de los Servidores del IDU."/>
    <s v="1- El procedimiento PR-CI-10 establece las gestiones a realizar en caso de incumplimientos._x000a_2- Tanto las Alcaldías Locales, como la Policía Nacional ejerce la función de vigilante del espacio público."/>
    <n v="2"/>
    <n v="4"/>
    <n v="8"/>
    <s v="BAJO"/>
    <s v="El nivel de riesgo bajo no requiere controles adicionales"/>
    <n v="0.1"/>
  </r>
  <r>
    <s v="APLICACÓN DE LA GARANTÍA ÚNICA EN SU AMPARO DE ESTABILIDAD Y CALIDAD DE CONTRATOS DE OBRA"/>
    <s v="Un contratista ofrece o entrega dádivas a un Colaborador del IDU para que no reporte la identificación de posibles daños o incumplimientos en las obras ejecutadas."/>
    <x v="6"/>
    <s v="Sobrecostos, deficiencias en alcance y calidad en la ejecución en los proyectos, que reducen la capacidad de lograr objetivos."/>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3"/>
    <n v="5"/>
    <n v="15"/>
    <s v="MEDIO"/>
    <s v="Programa de comunicación pública &quot;cero tolerancia al soborno y a la corrupción&quot; hacia la comunidad, los socios de negocios y demás partes interesadas del IDU."/>
    <n v="3"/>
  </r>
  <r>
    <s v="APLICACÓN DE LA GARANTÍA ÚNICA EN SU AMPARO DE ESTABILIDAD Y CALIDAD DE CONTRATOS DE OBRA"/>
    <s v="Un Colaborador del IDU solicita o recibe dádivas de un contratista para no reportar la identificación de posibles daños o incumplimientos en las obras ejecutadas."/>
    <x v="7"/>
    <s v="Reducción de capacidad institucional para responder a las necesidades de la ciudad en lo relacionado con infraestructura para la movilidad y espacio público."/>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3"/>
    <n v="5"/>
    <n v="15"/>
    <s v="MEDIO"/>
    <s v="Programa de Fortalecimiento de la Cultura Ética para Colaboradores del IDU no Directivos (incluyendo protocolos desde el proceso de selección, vinculación, desempeño periódico y retiro)."/>
    <n v="3"/>
  </r>
  <r>
    <s v="APLICACÓN DE LA GARANTÍA ÚNICA EN SU AMPARO DE ESTABILIDAD Y CALIDAD DE CONTRATOS DE OBRA"/>
    <s v="Un contratista ofrece o entrega dádivas a un Colaborador del IDU para que reporte como aprobada, la reparación de los daños."/>
    <x v="6"/>
    <s v="Deterioro de la reputación institucional que afecta su capacidad de gestión."/>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2"/>
    <n v="3"/>
    <n v="6"/>
    <s v="BAJO"/>
    <s v="El nivel de riesgo bajo no requiere controles adicionales"/>
    <n v="0.1"/>
  </r>
  <r>
    <s v="APLICACÓN DE LA GARANTÍA ÚNICA EN SU AMPARO DE ESTABILIDAD Y CALIDAD DE CONTRATOS DE OBRA"/>
    <s v="Un Colaborador del IDU solicita o acepta dádivas de un contratista para que reporte como aprobada, la reparación de los daños."/>
    <x v="7"/>
    <s v="No logro total o parcial de los Objetivos del Instituto por falta de compromiso o apropiación de los Servidores del IDU."/>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2"/>
    <n v="3"/>
    <n v="6"/>
    <s v="BAJO"/>
    <s v="El nivel de riesgo bajo no requiere controles adicionales"/>
    <n v="0.1"/>
  </r>
  <r>
    <s v="APLICACÓN DE LA GARANTÍA ÚNICA EN SU AMPARO DE ESTABILIDAD Y CALIDAD DE CONTRATOS DE OBRA"/>
    <s v="Un contratista ofrece o entrega dádivas a un Colaborador del IDU para que entregue argumentos técnicos que lo exoneren de la responsabilidad de un daño o incumplimiento."/>
    <x v="6"/>
    <s v="Deterioro de la reputación institucional que afecta su gobernanza."/>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3"/>
    <n v="3"/>
    <n v="9"/>
    <s v="BAJO"/>
    <s v="El nivel de riesgo bajo no requiere controles adicionales"/>
    <n v="0.1"/>
  </r>
  <r>
    <s v="APLICACÓN DE LA GARANTÍA ÚNICA EN SU AMPARO DE ESTABILIDAD Y CALIDAD DE CONTRATOS DE OBRA"/>
    <s v="Un Colaborador del IDU solicita o recibe dádivas de un contratista para que entregue argumentos técnicos que lo exoneren de la responsabilidad de un daño o incumplimiento."/>
    <x v="7"/>
    <s v="Deterioro de la reputación institucional que afecta su capacidad de gestión."/>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3"/>
    <n v="5"/>
    <n v="15"/>
    <s v="MEDIO"/>
    <s v="Programa de Fortalecimiento de la Cultura Ética para Colaboradores del IDU no Directivos (incluyendo protocolos desde el proceso de selección, vinculación, desempeño periódico y retiro)."/>
    <n v="3"/>
  </r>
  <r>
    <s v="APLICACÓN DE LA GARANTÍA ÚNICA EN SU AMPARO DE ESTABILIDAD Y CALIDAD DE CONTRATOS DE OBRA"/>
    <s v="Un contratista o Trabajador de la aseguradora, ofrece o entrega dádivas a un Colaborador del IDU para que modifique el acto administrativo que obliga al contratista a responder por daños o incumplimientos."/>
    <x v="6"/>
    <s v="Deterioro de la reputación institucional que afecta su capacidad de gestión."/>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2"/>
    <n v="5"/>
    <n v="10"/>
    <s v="BAJO"/>
    <s v="El nivel de riesgo bajo no requiere controles adicionales"/>
    <n v="0.1"/>
  </r>
  <r>
    <s v="APLICACÓN DE LA GARANTÍA ÚNICA EN SU AMPARO DE ESTABILIDAD Y CALIDAD DE CONTRATOS DE OBRA"/>
    <s v="Un Colaborador del IDU solicita o recibe una dádiva de un contratista o Trabajador de la aseguradora, para que modifique el acto administrativo que obliga al contratista a responder por daños o incumplimientos."/>
    <x v="7"/>
    <s v="No logro total o parcial de los Objetivos del Instituto por falta de compromiso o apropiación de los Servidores del IDU."/>
    <s v="1- El procedimiento establece que la identificación de daños se realice en visita de seguimiento, a la cual no asiste el contratista (no hay acuerdos)._x000a_2- Los daños identificados se ingresan al aplicativo (tiene controles de usuario) para generar el informe de visita, que finalmente es revisado y aprobado por el Coordinador Técnico. "/>
    <n v="2"/>
    <n v="5"/>
    <n v="10"/>
    <s v="BAJO"/>
    <s v="El nivel de riesgo bajo no requiere controles adicionales"/>
    <n v="0.1"/>
  </r>
  <r>
    <s v="COORDINACIÓN Y CONTROL DE LA EJECUCIÓN DE LOS PROYECTOS DE CONSERVACIÓN"/>
    <s v="Un contratista de obra ofrece o entrega dádivas a un Colaborador del IDU para que permita personas o dedicaciones de tiempos diferentes a los propuestos o lo establecido en el proceso contractual."/>
    <x v="6"/>
    <s v="Deterioro de la reputación institucional que afecta su gobernanza."/>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_x000a_"/>
    <n v="1"/>
    <n v="3"/>
    <n v="3"/>
    <s v="BAJO"/>
    <s v="El nivel de riesgo bajo no requiere controles adicionales"/>
    <n v="0.1"/>
  </r>
  <r>
    <s v="COORDINACIÓN Y CONTROL DE LA EJECUCIÓN DE LOS PROYECTOS DE CONSERVACIÓN"/>
    <s v="Un interventor ofrece o entrega dádivas a un Colaborador del IDU para que permita que las personas tengan dedicaciones de tiempos diferentes a los propuestos en el proceso contractual."/>
    <x v="8"/>
    <m/>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laborador del IDU solicita o recibe dádivas de un contratista (de obra o interventoría) para aceptar personas o dedicaciones de tiempos diferentes a los propuestos o lo establecido en el proceso contractual."/>
    <x v="1"/>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laborador del IDU solicita o recibe dádivas de un contratista (de obra o interventoría) para aceptar personas o dedicaciones de tiempos diferentes a los propuestos o lo establecido en el proceso contractual."/>
    <x v="2"/>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laborador del IDU solicita o recibe dádivas de un contratista (de obra o interventoría) para aceptar personas o dedicaciones de tiempos diferentes a los propuestos o lo establecido en el proceso contractual."/>
    <x v="3"/>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laborador del IDU solicita o recibe dádivas de un contratista (de obra o interventoría) para aceptar personas o dedicaciones de tiempos diferentes a los propuestos o lo establecido en el proceso contractual."/>
    <x v="4"/>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6. Inspecciones visuales en recorridos de obra"/>
    <n v="1"/>
    <n v="3"/>
    <n v="3"/>
    <s v="BAJO"/>
    <s v="El nivel de riesgo bajo no requiere controles adicionales"/>
    <n v="0.1"/>
  </r>
  <r>
    <s v="COORDINACIÓN Y CONTROL DE LA EJECUCIÓN DE LOS PROYECTOS DE CONSERVACIÓN"/>
    <s v="Un contratista  de obra ofrece o entrega dádivas a un Colaborador del IDU para que suscriba el Acta de inicio del contrato sin el lleno de los requisitos necesarios."/>
    <x v="6"/>
    <s v="Pérdida de capacidad institucional para responder a las necesidades de la ciudad en lo relacionado con infraestructura para la movilidad y espacio público."/>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comunicación pública &quot;cero tolerancia al soborno y a la corrupción&quot; hacia la comunidad, los socios de negocios y demás partes interesadas del IDU."/>
    <n v="0.1"/>
  </r>
  <r>
    <s v="COORDINACIÓN Y CONTROL DE LA EJECUCIÓN DE LOS PROYECTOS DE CONSERVACIÓN"/>
    <s v="Un interventor ofrece o entrega dádivas a un Colaborador del IDU para que suscriba el Acta de inicio del contrato sin el lleno de los requisitos necesarios."/>
    <x v="8"/>
    <s v="Pérdida de capacidad institucional para responder a las necesidades de la ciudad en lo relacionado con infraestructura para la movilidad y espacio público."/>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comunicación pública &quot;cero tolerancia al soborno y a la corrupción&quot; hacia la comunidad, los socios de negocios y demás partes interesadas del IDU."/>
    <n v="0.1"/>
  </r>
  <r>
    <s v="COORDINACIÓN Y CONTROL DE LA EJECUCIÓN DE LOS PROYECTOS DE CONSERVACIÓN"/>
    <s v="Un Colaborador del IDU solicita o recibe dádivas de un Contratista (obra o interventoría) para que suscriba el Acta de inicio del contrato sin el lleno de los requisitos necesarios."/>
    <x v="1"/>
    <s v="Sobrecostos en los proyectos que reducen la capacidad de alcanzar metas físicas."/>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Fortalecimiento de la Cultura Ética para Colaboradores del IDU no Directivos (incluyendo protocolos desde el proceso de selección, vinculación, desempeño periódico y retiro)."/>
    <n v="0.1"/>
  </r>
  <r>
    <s v="COORDINACIÓN Y CONTROL DE LA EJECUCIÓN DE LOS PROYECTOS DE CONSERVACIÓN"/>
    <s v="Un Colaborador del IDU solicita o recibe dádivas de un Contratista (obra o interventoría) para que suscriba el Acta de inicio del contrato sin el lleno de los requisitos necesarios."/>
    <x v="2"/>
    <s v="Sobrecostos en los proyectos que reducen la capacidad de alcanzar metas físicas."/>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Fortalecimiento de la Cultura Ética para Colaboradores del IDU no Directivos (incluyendo protocolos desde el proceso de selección, vinculación, desempeño periódico y retiro)."/>
    <n v="0.1"/>
  </r>
  <r>
    <s v="COORDINACIÓN Y CONTROL DE LA EJECUCIÓN DE LOS PROYECTOS DE CONSERVACIÓN"/>
    <s v="Un Colaborador del IDU solicita o recibe dádivas de un Contratista (obra o interventoría) para que suscriba el Acta de inicio del contrato sin el lleno de los requisitos necesarios."/>
    <x v="3"/>
    <s v="Sobrecostos en los proyectos que reducen la capacidad de alcanzar metas físicas."/>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Fortalecimiento de la Cultura Ética para Colaboradores del IDU no Directivos (incluyendo protocolos desde el proceso de selección, vinculación, desempeño periódico y retiro)."/>
    <n v="0.1"/>
  </r>
  <r>
    <s v="COORDINACIÓN Y CONTROL DE LA EJECUCIÓN DE LOS PROYECTOS DE CONSERVACIÓN"/>
    <s v="Un Colaborador del IDU solicita o recibe dádivas de un Contratista (obra o interventoría) para que suscriba el Acta de inicio del contrato sin el lleno de los requisitos necesarios."/>
    <x v="4"/>
    <s v="Sobrecostos en los proyectos que reducen la capacidad de alcanzar metas físicas."/>
    <s v="1.  Se verifica que el acta de inico cumplia con una serie de requisitos preestablecidos en el contrato, los pliegos, Manual de Interventoría y el respectivo formato, lo que  es verificado  por los funcionarios  quienes suscriben el documento_x000a__x000a_2.  Existen los formatos FOCI31  y FOCI33  - LISTA DE CHEQUEO VERIFICACIÓN DE REQUISITOS PARA INICIO DE CONTRATO DE OBRA E INTERVENTORÍA respectivamente."/>
    <n v="2"/>
    <n v="3"/>
    <n v="6"/>
    <s v="BAJO"/>
    <s v="Programa de Fortalecimiento de la Cultura Ética para Colaboradores del IDU no Directivos (incluyendo protocolos desde el proceso de selección, vinculación, desempeño periódico y retiro)."/>
    <n v="0.1"/>
  </r>
  <r>
    <s v="COORDINACIÓN Y CONTROL DE LA EJECUCIÓN DE LOS PROYECTOS DE CONSERVACIÓN"/>
    <s v="Un contratista ofrece o entrega dádivas a un Colaborador del IDU para que acepte, sin el cumplimiento de los requisitos, la contratación del personal para la ejecución del contrato."/>
    <x v="6"/>
    <s v="Deterioro de la reputación institucional que afecta su gobernanza."/>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interventor ofrece o entrega dádivas a un Colaborador del IDU para que acepte, sin el cumplimiento de los requisitos, la contratación del personal para la ejecución del contrato"/>
    <x v="8"/>
    <m/>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Colaborador del IDU solicita o acepta dádivas de un contratista  (obra e interventoría) para que acepte, sin el cumplimiento de los requisitos, la contratación del personal para la ejecución del contrato."/>
    <x v="1"/>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Colaborador del IDU solicita o acepta dádivas de un contratista  (obra e interventoría) para que acepte, sin el cumplimiento de los requisitos, la contratación del personal para la ejecución del contrato."/>
    <x v="2"/>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Colaborador del IDU solicita o acepta dádivas de un contratista  (obra e interventoría) para que acepte, sin el cumplimiento de los requisitos, la contratación del personal para la ejecución del contrato."/>
    <x v="3"/>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_x000a__x000a_"/>
    <n v="2"/>
    <n v="3"/>
    <n v="6"/>
    <s v="BAJO"/>
    <s v="El nivel de riesgo bajo no requiere controles adicionales"/>
    <n v="0.1"/>
  </r>
  <r>
    <s v="COORDINACIÓN Y CONTROL DE LA EJECUCIÓN DE LOS PROYECTOS DE CONSERVACIÓN"/>
    <s v="Un Colaborador del IDU solicita o acepta dádivas de un contratista  (obra e interventoría) para que acepte, sin el cumplimiento de los requisitos, la contratación del personal para la ejecución del contrato."/>
    <x v="4"/>
    <s v="No logro total o parcial de los Objetivos del Instituto por falta de compromiso o apropiación de los Colaboradores del IDU."/>
    <s v="1. Obligaciones de los Contratos de obra e interventoría y demás documentos que los conforman_x000a_2.  Manual de Interventoría_x000a_3. Informes mensuales de interventoría con lista de chequeo de contenido  informes mensuales de interventoría_x000a_4. Manual Único de Control y Seguimiento Ambiental y de SST del IDU_x000a_5. Comités de seguimiento al contrato"/>
    <n v="2"/>
    <n v="3"/>
    <n v="6"/>
    <s v="BAJO"/>
    <s v="El nivel de riesgo bajo no requiere controles adicionales"/>
    <n v="0.1"/>
  </r>
  <r>
    <s v="COORDINACIÓN Y CONTROL DE LA EJECUCIÓN DE LOS PROYECTOS DE CONSERVACIÓN"/>
    <s v="Un contratista  ofrece o entrega dádivas a un Colaborador del IDU para que acepte productos del contrato  de las fases preliminar, ejecución o liquidación  sin el cumplimiento de los requisitos y/o especificaciones establecidas para ello."/>
    <x v="6"/>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inteventor  ofrece o entrega dádivas a un Colaborador del IDU para que acepte productos del contrato  de las fases preliminar, ejecución o liquidación  sin el cumplimiento de los requisitos y/o especificaciones establecidas para ello."/>
    <x v="8"/>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Colaborador del IDU solicita o recibe dádivas de un contratista (obra o interventoria) para aceptar productos del contrato de las fases preliminar, ejecución o liquidación sin el cumplimiento de los requisitos y especificaciones establecidas para ello."/>
    <x v="1"/>
    <s v="Sobrecostos en los proyectos que reducen la capacidad de alcanzar metas físicas."/>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Fortalecimiento de la Cultura Ética para Colaboradores del IDU no Directivos (incluyendo protocolos desde el proceso de selección, vinculación, desempeño periódico y retiro)."/>
    <n v="3"/>
  </r>
  <r>
    <s v="COORDINACIÓN Y CONTROL DE LA EJECUCIÓN DE LOS PROYECTOS DE CONSERVACIÓN"/>
    <s v="Un Colaborador del IDU solicita o recibe dádivas de un contratista (obra o interventoria) para aceptar productos del contrato de las fases preliminar, ejecución o liquidación sin el cumplimiento de los requisitos y especificaciones establecidas para ello."/>
    <x v="2"/>
    <m/>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obra o interventoria) para aceptar productos del contrato de las fases preliminar, ejecución o liquidación sin el cumplimiento de los requisitos y especificaciones establecidas para ello."/>
    <x v="3"/>
    <m/>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obra o interventoria) para aceptar productos del contrato de las fases preliminar, ejecución o liquidación sin el cumplimiento de los requisitos y especificaciones establecidas para ello."/>
    <x v="4"/>
    <m/>
    <s v="1. Obligaciones de los Contratos de obra e interventoría y demás documentos que los conforman_x000a_2.  Manual de Interventoría_x000a_3. Informes mensuales de interventoría con verificación a través de lista de chequeo_x000a_4. Manual Único de Control y Seguimiento Ambiental y de SST del IDU_x000a_5. Comités de seguimiento al contrato_x000a_6. Inspecciones visuales en recorridos de obra_x000a_7.  Exigencia de plan de calidad y seguimeinto al cumplimiento del mismo_x000a_8 Seguimiento en aplicativo zipa"/>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ntratista de obra ofrece o  entrega dádivas a un Colaborador del IDU para que acepte  precios no previstos (PNP) sin la debida justificación  u omitiendo los requisitos y condiciones exigidos para los mismos."/>
    <x v="6"/>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_x000a__x000a__x000a_"/>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interventor  ofrece o  entrega dádivas a un Colaborador del IDU para que acepte  precios no previstos (PNP) sin la debida justificación  u omitiendo los requisitos y condiciones exigidos para los mismos."/>
    <x v="8"/>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Colaborador del IDU solicita o recibe  dádivas de un contratista de obra o un interventor para aceptar precios no previstos (PNP) sin la debida justificación  u omitiendo los requisitos y condiciones exigidos para los mismos."/>
    <x v="1"/>
    <s v="Sobrecostos en los proyectos que reducen la capacidad de alcanzar metas físicas."/>
    <s v="_x000a_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
    <n v="3"/>
    <n v="4"/>
    <n v="12"/>
    <s v="MEDIO"/>
    <s v="Programa de Fortalecimiento de la Cultura Ética para Colaboradores del IDU no Directivos (incluyendo protocolos desde el proceso de selección, vinculación, desempeño periódico y retiro)."/>
    <n v="3"/>
  </r>
  <r>
    <s v="COORDINACIÓN Y CONTROL DE LA EJECUCIÓN DE LOS PROYECTOS DE CONSERVACIÓN"/>
    <s v="Un Colaborador del IDU solicita o recibe  dádivas de un contratista de obra o un interventor para aceptar precios no previstos (PNP) sin la debida justificación  u omitiendo los requisitos y condiciones exigidos para los mismos."/>
    <x v="2"/>
    <m/>
    <s v="_x000a_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_x000a_"/>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de obra o un interventor para aceptar precios no previstos (PNP) sin la debida justificación  u omitiendo los requisitos y condiciones exigidos para los mismos."/>
    <x v="3"/>
    <m/>
    <s v="_x000a_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_x000a__x000a__x000a_"/>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de obra o un interventor para aceptar precios no previstos (PNP) sin la debida justificación  u omitiendo los requisitos y condiciones exigidos para los mismos."/>
    <x v="4"/>
    <m/>
    <s v="_x000a_1.  Obligaciones de los Contratos de obra e interventoría y demás documentos que los conforman_x000a_2. Manual de Interventoría_x000a_3.  Base de datos de precios de referencia IDU _x000a_4. Lista de chequeo de objeción o no objeción de precios no previstos._x000a_5. Formato para diligenciamiento de precios no previstos_x000a_6. Manual de Gestión contractual_x000a_"/>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ntratista ofrece o  entrega dádivas a un Colaborador del IDU para que acepte  actas de recibo de obra para pago, con cantidades mayores a las realmente ejecutadas o incumpliendo los requisitos especificados para su recibo a satisfacción "/>
    <x v="6"/>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interventor ofrece o  entrega dádivas a un Colaboraador del IDU para que acepte  actas de recibo de obra para pago, con cantidades mayores a las realmente ejecutadas o incumpliendo los requisitos especificados para su recibo a satisfacción "/>
    <x v="8"/>
    <s v="Pérdida de capacidad institucional para responder a las necesidades de la ciudad en lo relacionado con infraestructura para la movilidad y espacio público."/>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comunicación pública &quot;cero tolerancia al soborno y a la corrupción&quot; hacia la comunidad, los socios de negocios y demás partes interesadas del IDU."/>
    <n v="3"/>
  </r>
  <r>
    <s v="COORDINACIÓN Y CONTROL DE LA EJECUCIÓN DE LOS PROYECTOS DE CONSERVACIÓN"/>
    <s v="Un Colaborador del IDU solicita o recibe  dádivas de un contratista (de obra o interventor) para que acepte  Actas de Recibo de Obra para pago, con mayores cantidades a las realmente ejecutadas  o incumpliendo los requisitos especificados para dicho recibo"/>
    <x v="1"/>
    <s v="Sobrecostos en los proyectos que reducen la capacidad de alcanzar metas físicas."/>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Fortalecimiento de la Cultura Ética para Colaboradores del IDU no Directivos (incluyendo protocolos desde el proceso de selección, vinculación, desempeño periódico y retiro)."/>
    <n v="3"/>
  </r>
  <r>
    <s v="COORDINACIÓN Y CONTROL DE LA EJECUCIÓN DE LOS PROYECTOS DE CONSERVACIÓN"/>
    <s v="Un Colaborador del IDU solicita o recibe  dádivas de un contratista (de obra o interventor) para que acepte  Actas de Recibo de Obra para pago, con mayores cantidades a las realmente ejecutadas  o incumpliendo los requisitos especificados para dicho recibo"/>
    <x v="2"/>
    <m/>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de obra o interventor) para que acepte  Actas de Recibo de Obra para pago, con mayores cantidades a las realmente ejecutadas  o incumpliendo los requisitos especificados para dicho recibo"/>
    <x v="3"/>
    <m/>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recibe  dádivas de un contratista (de obra o interventor) para que acepte  Actas de Recibo de Obra para pago, con mayores cantidades a las realmente ejecutadas  o incumpliendo los requisitos especificados para dicho recibo"/>
    <x v="4"/>
    <m/>
    <s v="1. Obligaciones de los Contratos de obra e interventoría y demás documentos que los conforman_x000a_2. Manual de Interventoría_x000a_3. Plan de Calidad (Plan inspección de ensayos) del contratista_x000a_4.  Informes mensuales de interventoría _x000a_5. Informes semanales de interventoría._x000a_6. Inspecciones visuales mediante recorridos por parte de la supervisión_x000a_7. Comités de seguimiento  periódicos"/>
    <n v="3"/>
    <n v="4"/>
    <n v="12"/>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ntratista de obra ofrece o entrega dádivas a un Colaborador del IDU para que acepte un acta de liquidación de anticipo sin soporte claro de su utilización."/>
    <x v="6"/>
    <s v="Pérdida de capacidad institucional para responder a las necesidades de la ciudad en lo relacionado con infraestructura para la movilidad y espacio público."/>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comunicación pública &quot;cero tolerancia al soborno y a la corrupción&quot; hacia la comunidad, los socios de negocios y demás partes interesadas del IDU."/>
    <n v="3"/>
  </r>
  <r>
    <s v="COORDINACIÓN Y CONTROL DE LA EJECUCIÓN DE LOS PROYECTOS DE CONSERVACIÓN"/>
    <s v="Un interventor ofrece o entrega dádivas a un Colaborador del IDU para que acepte un acta de liquidación de anticipo sin soporte claro de su utilización."/>
    <x v="8"/>
    <m/>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comunicación pública &quot;cero tolerancia al soborno y a la corrupción&quot; hacia la comunidad, los socios de negocios y demás partes interesadas del IDU."/>
    <n v="3"/>
  </r>
  <r>
    <s v="COORDINACIÓN Y CONTROL DE LA EJECUCIÓN DE LOS PROYECTOS DE CONSERVACIÓN"/>
    <s v="Un Colaborador del IDU solicita o acepta dádivas de un contratista de obra para que acepte un acta de liquidación de anticipo sin soporte claro de su utilización."/>
    <x v="1"/>
    <s v="Sobrecostos en los proyectos que reducen la capacidad de alcanzar metas físicas."/>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monitoreo de situación patrimonial de Colaboradores del IDU con alta exposición al soborno, incluyendo familiares en primero y segundo grado de consanguinidad y afinidad."/>
    <n v="3"/>
  </r>
  <r>
    <s v="COORDINACIÓN Y CONTROL DE LA EJECUCIÓN DE LOS PROYECTOS DE CONSERVACIÓN"/>
    <s v="Un Colaborador del IDU solicita o acepta dádivas de un contratista de obra para que acepte un acta de liquidación de anticipo sin soporte claro de su utilización."/>
    <x v="2"/>
    <m/>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acepta dádivas de un contratista de obra para que acepte un acta de liquidación de anticipo sin soporte claro de su utilización."/>
    <x v="3"/>
    <m/>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laborador del IDU solicita o acepta dádivas de un contratista de obra para que acepte un acta de liquidación de anticipo sin soporte claro de su utilización."/>
    <x v="4"/>
    <m/>
    <s v="1. En el Manual de Interventoría  se establecen los controles y condiciones que se deben tener en cuenta para el adecuado manejo del anticipo, controles que son llevados a cabo por la interventoría y el equipo de apoyo a la supervisón, según corresponda. _x000a_2. Verificación mensual por parte del área financiera sobre consignación de rendimientos de anticipos._x000a_3. Existe formato de liquidación del anticipo cuyo diligenciamiento esta soportado por informe de manejo de anticipo."/>
    <n v="3"/>
    <n v="5"/>
    <n v="15"/>
    <s v="MEDIO"/>
    <s v="Programa de Fortalecimiento de la Cultura Ética para Directivos en el IDU (incluyendo protocolos desde el proceso de selección, vinculación, desempeño periódico y retiro)."/>
    <n v="3"/>
  </r>
  <r>
    <s v="COORDINACIÓN Y CONTROL DE LA EJECUCIÓN DE LOS PROYECTOS DE CONSERVACIÓN"/>
    <s v="Un contratista de obra  ofrece o entrega a un Colaborador del IDU dádivas para agilizar el trámite de pago ante la Entidad."/>
    <x v="6"/>
    <s v="Deterioro de la reputación institucional que afecta su gobernanza."/>
    <s v=" Los pagos de las actas de contratistas de obra e interventorías no dependen de las acciones a cargo del proceso de conservac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interventor ofrecen o entrega a un Colaborador del IDU dádivas para agilizar el trámite de pago ante la Entidad."/>
    <x v="8"/>
    <s v="Deterioro de la reputación institucional que afecta su gobernanza."/>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laborador del IDU solicita o acepta de un contratista de obra o interventor dádivas para agilizar el trámite de pago ante la Entidad."/>
    <x v="1"/>
    <s v="No logro total o parcial de los Objetivos del Instituto por falta de compromiso o apropiación de los Colaboradores del IDU."/>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laborador del IDU solicita o acepta de un contratista de obra o interventor dádivas para agilizar el trámite de pago ante la Entidad."/>
    <x v="2"/>
    <m/>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laborador del IDU solicita o acepta de un contratista de obra o interventor dádivas para agilizar el trámite de pago ante la Entidad."/>
    <x v="3"/>
    <m/>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laborador del IDU solicita o acepta de un contratista de obra o interventor dádivas para agilizar el trámite de pago ante la Entidad."/>
    <x v="4"/>
    <m/>
    <s v=" Los pagos de las actas de contratistas de obra e interventorías no dependen de la supervisión como tal;  los mismos cumplen un trámite  en varias dependencias de la entidad el cual se encuentra debidamente regulado por el aplicativo SIGPAGO S  asociado STONE,  sujeto  al cumplimiento de términos estrictos y muy ajustados en cada uno de los pasos que se surten, pudiendose verificar en tiempo real la ubicación y estado del trámite."/>
    <n v="2"/>
    <n v="3"/>
    <n v="6"/>
    <s v="BAJO"/>
    <s v="El nivel de riesgo bajo no requiere controles adicionales"/>
    <n v="0.1"/>
  </r>
  <r>
    <s v="COORDINACIÓN Y CONTROL DE LA EJECUCIÓN DE LOS PROYECTOS DE CONSERVACIÓN"/>
    <s v="Un contratista de obra ofrece o entrega a un Colaborador del IDU dádivas para suscribir el acta de liquidación sin el lleno de los requisitos."/>
    <x v="6"/>
    <s v="Pérdida de capacidad institucional para responder a las necesidades de la ciudad en lo relacionado con infraestructura para la movilidad y espacio público."/>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interventor ofrecen o entrega a un Colaborador del IDU dádivas para suscribir el acta de liquidación sin el lleno de los requisitos."/>
    <x v="8"/>
    <s v="Pérdida de capacidad institucional para responder a las necesidades de la ciudad en lo relacionado con infraestructura para la movilidad y espacio público."/>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Colaborador del IDU solicita o acepta de un contratista de obra o interventor dádivas para suscribir el acta de liquidación sin el lleno de los requisitos."/>
    <x v="1"/>
    <s v="Pérdida de capacidad institucional para responder a las necesidades de la ciudad en lo relacionado con infraestructura para la movilidad y espacio público."/>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Colaborador del IDU solicita o acepta de un contratista de obra o interventor dádivas para suscribir el acta de liquidación sin el lleno de los requisitos."/>
    <x v="2"/>
    <m/>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Colaborador del IDU solicita o acepta de un contratista de obra o interventor dádivas para suscribir el acta de liquidación sin el lleno de los requisitos."/>
    <x v="3"/>
    <m/>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r>
    <s v="COORDINACIÓN Y CONTROL DE LA EJECUCIÓN DE LOS PROYECTOS DE CONSERVACIÓN"/>
    <s v="Un Colaborador del IDU solicita o acepta de un contratista de obra o interventor dádivas para suscribir el acta de liquidación sin el lleno de los requisitos."/>
    <x v="4"/>
    <s v="Pérdida de capacidad institucional para responder a las necesidades de la ciudad en lo relacionado con infraestructura para la movilidad y espacio público."/>
    <s v="_x000a_Obligaciones contenidas en  los Contratos de obra e interventoría._x000a_Oficios y documentación en aplicativo  ORFEO._x000a_Convenios con ESP._x000a_Manual de interventoría y/o supervisión de contratos._x000a_Comites de seguimiento a liquidaciones   tanto internos como con los actores externos_x000a_Procedimiento PRSC10 y Guía Social._x000a_Guía Coordinación  IDU, ESP y TIC en proyectos de Infraestructura_x000a_Formato  Acta de Liquidación  que controla los contenidos o requisitos que debe cumplir el documento y que son verificados por quienes suscriben el mismo_x000a_"/>
    <n v="2"/>
    <n v="5"/>
    <n v="10"/>
    <s v="BAJO"/>
    <s v="El nivel de riesgo bajo no requiere controles adicionales"/>
    <n v="0.1"/>
  </r>
</pivotCacheRecords>
</file>

<file path=xl/pivotCache/pivotCacheRecords3.xml><?xml version="1.0" encoding="utf-8"?>
<pivotCacheRecords xmlns="http://schemas.openxmlformats.org/spreadsheetml/2006/main" xmlns:r="http://schemas.openxmlformats.org/officeDocument/2006/relationships" count="28">
  <r>
    <s v="Administración de Canales de Servicio a la Ciudadania"/>
    <s v="Que el funcionario IDU que recepciona el requerimiento ciudadano solicite o reciba dádivas a un ciudadano, para agiizar la respuesta de su requerimiento o para que este salga a favor del solicitante."/>
    <x v="0"/>
    <s v="Afectar la credibilidad y el buen nombre del IDU frente a la ciudadania"/>
    <s v="Ubicación de cámaras en lugares de atención presencial. _x000a_Información de gratuidad de los trámites y servicios en el SUIT."/>
    <n v="1"/>
    <n v="4"/>
    <n v="4"/>
    <s v="BAJO"/>
    <s v="El nivel de riesgo bajo no requiere controles adicionales"/>
    <n v="0.1"/>
  </r>
  <r>
    <s v="Administración de Canales de Servicio a la Ciudadania"/>
    <s v="Que el ciudadano que genera el requerimiento ante la entidad, ofrezca o entregue dádivas al Colaborador del IDU a cargo de la recepción de requerimientos, para agilizar su proceso o para que la rta al requerimiento salga a favor del solicitante"/>
    <x v="1"/>
    <s v="Afectar la credibilidad y el buen nombre del IDU frente a la ciudadania"/>
    <s v="Ubicación de cámaras en lugares de atención presencial. _x000a_Información de gratuidad de los trámites y servicios en el SUIT."/>
    <n v="2"/>
    <n v="4"/>
    <n v="8"/>
    <s v="BAJO"/>
    <s v="El nivel de riesgo bajo no requiere controles adicionales"/>
    <n v="0.1"/>
  </r>
  <r>
    <s v="Administración de Canales de Servicio a la Ciudadania"/>
    <s v="El administrador de la plataforma Bogotá te escucha que se encarga del direccionamiento a la entidad competente del requerimiento solicite o reciba dádivas del solicitante, con el pretexto de poder agilizar o recibir una respuesta positiva de la entidad encargada. "/>
    <x v="2"/>
    <s v="No logro total o parcial de los Objetivosdel Instituto por falta de compromiso o apropiación de los Servidores del IDU."/>
    <s v="Información de gratuidad de los trámites y servicios en el SUIT."/>
    <n v="2"/>
    <n v="3"/>
    <n v="6"/>
    <s v="BAJO"/>
    <s v="El nivel de riesgo bajo no requiere controles adicionales"/>
    <n v="0.1"/>
  </r>
  <r>
    <s v="Administración de Canales de Servicio a la Ciudadania"/>
    <s v="Un ciudadano ofrece dádivas a un Colaborador del IDU para pedirle agilizar o recibir una respuesta positiva de la entidad encargada de su requerimiento."/>
    <x v="1"/>
    <s v="Reducción de la capacidad de innovaciónpor desconfianza en la gestión del IDU."/>
    <s v="Información de gratuidad de los trámites y servicios en el SUIT."/>
    <n v="2"/>
    <n v="4"/>
    <n v="8"/>
    <s v="BAJO"/>
    <s v="El nivel de riesgo bajo no requiere controles adicionales"/>
    <n v="0.1"/>
  </r>
  <r>
    <s v="Recepción y Atención de_x000a_Requerimientos del Defensor del_x000a_Ciudadano "/>
    <s v="El colaborador del IDU que provee al Defensor de la Ciudadanía la_x000a_información necesaria para la resolución de los requerimientos, solicite o reciba dádivas del solicitante con el falso pretexto de garantizar una respuesta favorable o agilizar dicho proceso."/>
    <x v="3"/>
    <s v="Afectar la credibilidad y el buen nombre del IDU frente a la ciudadania"/>
    <s v="Procedimiento de Recepción y Atención requerimientos del Defensor del Ciudadano."/>
    <n v="2"/>
    <n v="4"/>
    <n v="8"/>
    <s v="BAJO"/>
    <s v="El nivel de riesgo bajo no requiere controles adicionales"/>
    <n v="0.1"/>
  </r>
  <r>
    <s v="Recepción y Atención de_x000a_Requerimientos del Defensor del_x000a_Ciudadano "/>
    <s v="Un Colaborador del IDU, ofrezca o entregue dádivas al ciudadano que presento el requerimiento, para revocar dicha solicitud. "/>
    <x v="3"/>
    <s v="Afectar la credibilidad y el buen nombre del IDU frente a la ciudadania"/>
    <s v="Procedimiento de Recepción y Atención requerimientos del Defensor del Ciudadano."/>
    <n v="2"/>
    <n v="4"/>
    <n v="8"/>
    <s v="BAJO"/>
    <s v="El nivel de riesgo bajo no requiere controles adicionales"/>
    <n v="0.1"/>
  </r>
  <r>
    <s v="Recepción y Atención de_x000a_Requerimientos del Defensor del_x000a_Ciudadano "/>
    <s v="Que el ciudadano que presento el requerimiento reciba dádivas de un Colaborador del IDU, para desistir de la continuidad del proceso."/>
    <x v="1"/>
    <s v="Afectar la credibilidad y el buen nombre del IDU frente a la ciudadania"/>
    <s v="Procedimiento de Recepción y Atención requerimientos del Defensor del Ciudadano._x000a_Información de gratuidad de los trámites y servicios en el SUIT."/>
    <n v="2"/>
    <n v="4"/>
    <n v="8"/>
    <s v="BAJO"/>
    <s v="El nivel de riesgo bajo no requiere controles adicionales"/>
    <n v="0.1"/>
  </r>
  <r>
    <s v="Recepción y Atención de_x000a_Requerimientos del Defensor del_x000a_Ciudadano "/>
    <s v="Un Colaborador del IDU, ofrezca o entregue dádivas al ciudadano que presento el requerimiento, para no enviar información adicional al Defensor de la ciudadania la cual es priomordial para darle continuidad al caso y asi dar por entendido que el solicitante desistio del requerimiento . "/>
    <x v="3"/>
    <s v="Afectar la credibilidad y el buen nombre del IDU frente a la ciudadania"/>
    <s v="Procedimiento de Recepción y Atención requerimientos del Defensor del Ciudadano."/>
    <n v="2"/>
    <n v="4"/>
    <n v="8"/>
    <s v="BAJO"/>
    <s v="El nivel de riesgo bajo no requiere controles adicionales"/>
    <n v="0.1"/>
  </r>
  <r>
    <s v="Recepción y Atención de_x000a_Requerimientos del Defensor del_x000a_Ciudadano "/>
    <s v="Que el ciudadano que presento el requerimiento reciba dádivas de un Colaborador del IDU, para no realizar el envio de información adicional al Defensor de la Ciudadania, desistiendo así de la continuidad del requerimiento."/>
    <x v="1"/>
    <s v="No logro total o parcial de los Objetivos del Instituto por falta de compromiso oa propiación de los Servidores del IDU"/>
    <s v="Procedimiento de Recepción y Atención requerimientos del Defensor del Ciudadano._x000a_Información de gratuidad de los trámites y servicios en el SUIT."/>
    <n v="2"/>
    <n v="4"/>
    <n v="8"/>
    <s v="BAJO"/>
    <s v="El nivel de riesgo bajo no requiere controles adicionales"/>
    <n v="0.1"/>
  </r>
  <r>
    <s v="Gestión y Participación"/>
    <s v="Un Colaborador del IDU solicite o reciba dádivas de un ciudadano con el falso pretexto de poder hacer parte de los Grupos de interes del IDU. (partes interesadas y usuarios, ciudadanía, entre otros)."/>
    <x v="3"/>
    <s v="Alteración y ruptura de los acuerdos, apoyos e información que se construya de manera conjunta con la ciudadanía. "/>
    <s v="Control ciudadano durante los Comités IDU."/>
    <n v="1"/>
    <n v="2"/>
    <n v="2"/>
    <s v="BAJO"/>
    <s v="El nivel de riesgo bajo no requiere controles adicionales"/>
    <n v="0.1"/>
  </r>
  <r>
    <s v="Gestión y Participación"/>
    <s v="Un ciudadano ofrece o entrega dádivas a un Colaborador del IDU, para pedirle poder hacer parte de los Grupos de interes del IDU. "/>
    <x v="1"/>
    <s v="Filtración de información que compente a grupos de interes específico."/>
    <s v="Control y seguimiento ciudadano durante los Comités IDU. Listados de asistencia y carné de inscripción al Comité"/>
    <n v="1"/>
    <n v="2"/>
    <n v="2"/>
    <s v="BAJO"/>
    <s v="El nivel de riesgo bajo no requiere controles adicionales"/>
    <n v="0.1"/>
  </r>
  <r>
    <s v="Gestión y Participación"/>
    <s v="Los responsables del IDU de ejecutar el plan de participación ciudadana ofrezcan o entreguen dadivas a un grupo de personas para, tener supuesta evidencia de la ejecución y cumplimiento del plan. "/>
    <x v="3"/>
    <s v="Afectación en la ejecución de la obra por no haber recibido participación de la ciudadanía afectada."/>
    <s v="Control y seguimiento ciudadano durante la ejecución del Plan. Así mismo existen los estados de aprobaciones y verificaciones por parte de la interventoría y contratista."/>
    <n v="1"/>
    <n v="4"/>
    <n v="4"/>
    <s v="BAJO"/>
    <s v="El nivel de riesgo bajo no requiere controles adicionales"/>
    <n v="0.1"/>
  </r>
  <r>
    <s v="Gestión y Participación"/>
    <s v="Un grupo de personas reciban dádivas de los respondables del IDU de ejecutar el plan de participación ciudadana, para tener supuesta evidencia de la aplicación y total cumplimiento del plan de participción ciudadana. "/>
    <x v="4"/>
    <s v="Perdida de credibilidad y respaldo en los procesos de participación ciudadana. "/>
    <s v="Control y seguimiento ciudadano durante las reuniones y Comités IDU."/>
    <n v="1"/>
    <n v="4"/>
    <n v="4"/>
    <s v="BAJO"/>
    <s v="El nivel de riesgo bajo no requiere controles adicionales"/>
    <n v="0.1"/>
  </r>
  <r>
    <s v="Implementación de Estrategias de Articulación, Fortalecimiento de la Gestión Social y Formación Ciudadana"/>
    <s v="Que el Colaborador del IDU altere los resultados de las Encuestas de los grupos externos participantes,  a cambio de una satisfacción personal."/>
    <x v="3"/>
    <s v="Información erronea, que no permite mejorar el servicio."/>
    <s v="Recontacto Aleatorio con los encuestados para establecer respuestas"/>
    <n v="3"/>
    <n v="4"/>
    <n v="12"/>
    <s v="MEDIO"/>
    <s v="Programa de Fortalecimiento de la Cultura Ética para Colaboradores del IDU no Directivos (incluyendo protocolos desde el proceso de selección, vinculación, desempeño periódico y retiro)."/>
    <n v="3"/>
  </r>
  <r>
    <s v="Implementación de Estrategias de Articulación, Fortalecimiento de la Gestión Social y Formación Ciudadana"/>
    <s v="Que los grupos encuestados externamente reciban o soliciten dádivas del Colaborador del IDU, para no responder con crietrio o veracidad dichas encuestas."/>
    <x v="4"/>
    <s v="Información erronea, que no permite mejorar el servicio."/>
    <s v="Recontacto Aleatorio con los encuestados para establecer respuestas"/>
    <n v="1"/>
    <n v="2"/>
    <n v="2"/>
    <s v="BAJO"/>
    <s v="El nivel de riesgo bajo no requiere controles adicionales"/>
    <n v="0.1"/>
  </r>
  <r>
    <s v="Gestión Social en Etapa de Factibilidad y/o Estudios y Diseños. "/>
    <s v="Un integrante del comité social solicite o reciba dádivas de un Colaborador del IDU, para obtener cierto reconocimiento o beneficio en el proyecto a ejecutar.  "/>
    <x v="1"/>
    <s v="Perdida de legitimidad de los procesos de participación ciudadana."/>
    <s v="Control y seguimiento ciudadano durante las reuniones y Comités IDU."/>
    <n v="1"/>
    <n v="3"/>
    <n v="3"/>
    <s v="BAJO"/>
    <s v="El nivel de riesgo bajo no requiere controles adicionales"/>
    <n v="0.1"/>
  </r>
  <r>
    <s v="Gestión Social en Etapa de Factibilidad y/o Estudios y Diseños. "/>
    <s v="Un Colaborador del IDU solicita dádivas a un integrante del comité social con el falso pretexto de obtener algún reconocimiento o beneficio en el proyecto a ejecutar"/>
    <x v="3"/>
    <s v="No logro total o parcial de los Objetivos del Instituto por falta de compromiso o apropiación de los Servidores del IDU."/>
    <s v="Control ciudadano durante los Comités IDU. Listados de asistencia y carné de inscripción al Comité"/>
    <n v="1"/>
    <n v="2"/>
    <n v="2"/>
    <s v="BAJO"/>
    <s v="El nivel de riesgo bajo no requiere controles adicionales"/>
    <n v="0.1"/>
  </r>
  <r>
    <s v="Gestión Social en Etapa de Factibilidad y/o Estudios y Diseños. "/>
    <s v="Un colaborador del IDU solicita dádivas a un ciudadano para apoyar el proyecto y no oponerse o mostrar resistencia en su ejecución. "/>
    <x v="3"/>
    <s v="Se responde en el item 16"/>
    <s v="Control y seguimiento ciudadano durante las reuniones y Comités IDU."/>
    <n v="1"/>
    <n v="3"/>
    <n v="3"/>
    <s v="BAJO"/>
    <s v="El nivel de riesgo bajo no requiere controles adicionales"/>
    <n v="0.1"/>
  </r>
  <r>
    <s v="Gestión Social en Etapa de Factibilidad y/o Estudios y Diseños. "/>
    <s v="Que el profesional social de la OTC, altere u omita información de los informes sobre la gestión social ejecutada en los proyectos, a cambio de un reconocimiento o satisfacción personal.  "/>
    <x v="5"/>
    <s v="Ilegalidad en los documentos e informes técnicos de seguimiento. "/>
    <s v="La interventoría funge como actor de aprovación y revisión a cada uno de los informes y documentos a aprobar "/>
    <n v="2"/>
    <n v="3"/>
    <n v="6"/>
    <s v="BAJO"/>
    <s v="El nivel de riesgo bajo no requiere controles adicionales"/>
    <n v="0.1"/>
  </r>
  <r>
    <s v="Gestión Social en las Etapas de Construcción y_x000a_ Mantenimiento "/>
    <s v="Que un trabajador de la Interventoría ofrezca o entregue a un Colaborador del IDU, una dádiva para que acepte profesionales sociales del proyecto sin que éstos cumplan los requisitos mínimos o que acepte la suplantación de un profesional."/>
    <x v="6"/>
    <s v="Ilegalidad en los documentos e informes técnicos de seguimiento. Suplantación en documentos"/>
    <s v="Responsabilidad del gestor social en la aprobación de hojas de vida. _x000a_Lista de chequeo y verificación de los requerimientos de personal mínimo"/>
    <n v="1"/>
    <n v="4"/>
    <n v="4"/>
    <s v="BAJO"/>
    <s v="El nivel de riesgo bajo no requiere controles adicionales"/>
    <n v="0.1"/>
  </r>
  <r>
    <s v="Gestión Social en las Etapas de Construcción y_x000a_ Mantenimiento "/>
    <s v="Que un Colaborador del IDU solicite o reciba una dádiva de un contratista de obra para aceptarle que no vincule a todo el personal previsto o sin los requisitos mínimos"/>
    <x v="3"/>
    <s v="Perdida de transparencia en los procesos de selección. "/>
    <s v="Cada área especializada del IDU está encargada de revisar y aprobar a los profesionales de su competencia"/>
    <n v="1"/>
    <n v="4"/>
    <n v="4"/>
    <s v="BAJO"/>
    <s v="El nivel de riesgo bajo no requiere controles adicionales"/>
    <n v="0.1"/>
  </r>
  <r>
    <s v="Gestión Social en las Etapas de Construcción y_x000a_ Mantenimiento "/>
    <s v="Que un Colaborador del IDU acepte o solicite una dádiva por parte de un contratista de obra para que se dé por cumplido el Plan de Gestión Social por parte del contratista."/>
    <x v="3"/>
    <s v="Incumplimiento en los procesos de participación ciudadana, socialización e información. "/>
    <s v="La interventoría funge como actor de aprovación y revisión a cada uno de los informes y documentos a aprobar "/>
    <n v="2"/>
    <n v="4"/>
    <n v="8"/>
    <s v="BAJO"/>
    <s v="El nivel de riesgo bajo no requiere controles adicionales"/>
    <n v="0.1"/>
  </r>
  <r>
    <s v="Gestión Social en las Etapas de Construcción y_x000a_ Mantenimiento "/>
    <s v="Que un contratista o interventor de obra ofrezcan o entregue una dádiva a un Colaborador del IDU para que se acepten los documentos e informes que hacen parte de la gestión social a los proyectos (Plan de Acción, cronograma, Plan de Gestión Social, Actas de vecindad, entre otros) sin las respectivas revisiones y aprobaciones."/>
    <x v="7"/>
    <s v="Incumplimiento en las actividades de obra, retrasando la ejecución de la misma."/>
    <s v="La interventoría funge como actor de aprovación y revisión a cada uno de los informes y documentos. _x000a__x000a_Seguimiento periódico adelantado por la Dirección General frente a los componentes del proyecto. "/>
    <n v="2"/>
    <n v="4"/>
    <n v="8"/>
    <s v="BAJO"/>
    <s v="El nivel de riesgo bajo no requiere controles adicionales"/>
    <n v="0.1"/>
  </r>
  <r>
    <s v="Gestión Social en las Etapas de Construcción y_x000a_ Mantenimiento "/>
    <s v="Que un contratista o interventor de obra ofrezcan o entregue una dádiva a un Colaborador del IDU para que se acepten los documentos e informes que hacen parte de la gestión social a los proyectos (Plan de Acción, cronograma, Plan de Gestión Social, Actas de vecindad, entre otros) sin las respectivas revisiones y aprobaciones."/>
    <x v="6"/>
    <s v="Incumplimiento en las actividades de obra, retrasando la ejecución de la misma."/>
    <s v="La interventoría funge como actor de aprovación y revisión a cada uno de los informes y documentos. Seguimiento periódico adelantado por la Dirección General frente a los componentes del proyecto. "/>
    <n v="2"/>
    <n v="4"/>
    <n v="8"/>
    <s v="BAJO"/>
    <s v="El nivel de riesgo bajo no requiere controles adicionales"/>
    <n v="0.1"/>
  </r>
  <r>
    <s v="Gestión Social en las Etapas de Construcción y_x000a_ Mantenimiento "/>
    <s v="Que la Interventoría ofrezca o entregue a un servidor de la OTC, dádivas para que acepte los informes presentados sin el cumplimiento de los requisitos y se emita el concepto de aprobación."/>
    <x v="6"/>
    <s v="Reducción de la capacidad de innovaciónpor desconfianza en la gestión del IDU."/>
    <s v="Control de tiempos de emisión de los conceptos y los consecutivos de acuerdo a la ejecución del proyecto."/>
    <n v="3"/>
    <n v="4"/>
    <n v="12"/>
    <s v="MEDIO"/>
    <s v="Programa de comunicación pública &quot;cero tolerancia al soborno y a la corrupción&quot; hacia la comunidad, los socios de negocios y demás partes interesadas del IDU."/>
    <n v="3"/>
  </r>
  <r>
    <s v="Gestión Social en las Etapas de Construcción y_x000a_ Mantenimiento "/>
    <s v="Que un Colaborador de la OTC solicite o reciba dádivas de un interventor para que acepte los informes presentados por la interventoria, sin el cumplimiento de los requisitos y se emita el concepto de aprobación."/>
    <x v="3"/>
    <s v="Afectaciones en la ejecución de la obra donde se verifiquen incumplimiento de las acciones.  "/>
    <s v="Control de tiempos de emisión de los conceptos y los consecutivos de acuerdo a la ejecución del proyecto._x000a_Comites de Seguimiento del Grupo de Gestión y Prticipación"/>
    <n v="3"/>
    <n v="4"/>
    <n v="12"/>
    <s v="MEDIO"/>
    <s v="Programa de Fortalecimiento de la Cultura Ética para Colaboradores del IDU no Directivos (incluyendo protocolos desde el proceso de selección, vinculación, desempeño periódico y retiro)."/>
    <n v="3"/>
  </r>
  <r>
    <s v="Gestión Social en las Etapas de Construcción y_x000a_ Mantenimiento "/>
    <s v="Que el profesional social de la OTC, altere u omita información de los informes  sobre el proyecto, a cambio de un reconocimiento o satisfacción personal.  "/>
    <x v="5"/>
    <s v="Alteraciones y falta de veracidad en la información de carácter público. "/>
    <s v="La interventoría funge como actor de aprovación y revisión a cada uno de los informes y documentos. "/>
    <n v="1"/>
    <n v="4"/>
    <n v="4"/>
    <s v="BAJO"/>
    <s v="El nivel de riesgo bajo no requiere controles adicionales"/>
    <n v="0.1"/>
  </r>
  <r>
    <s v="Gestión Social en las Etapas de Construcción y_x000a_ Mantenimiento "/>
    <s v="Que un Colaborador del IDU solicite o acepte dadivas de representantes políticos para acceder a información pública reservada o pública clasificada de la Entidad"/>
    <x v="3"/>
    <s v="Tergiversación de los estados reales y actuales de los proyectos. "/>
    <s v="Solicitud de formalizar los requerimientos de información._x000a_Trazabilidad de las solcitudes de información y respuesta a los actores políticos._x000a_"/>
    <n v="2"/>
    <n v="4"/>
    <n v="8"/>
    <s v="BAJO"/>
    <s v="El nivel de riesgo bajo no requiere controles adicionales"/>
    <n v="0.1"/>
  </r>
</pivotCacheRecords>
</file>

<file path=xl/pivotCache/pivotCacheRecords4.xml><?xml version="1.0" encoding="utf-8"?>
<pivotCacheRecords xmlns="http://schemas.openxmlformats.org/spreadsheetml/2006/main" xmlns:r="http://schemas.openxmlformats.org/officeDocument/2006/relationships" count="8">
  <r>
    <s v="AHORRO Y USO EFICIENTE DEL AGUA Y DE LA ENERGÍA_x000a_PRAC.03-MANEJO DE RESIDUOS SÓLIDOS CONVENCIONALES_x000a_PRAC11_MANEJO_RESIDUOS_SOLIDOS_NO_CONVENCIONALES_V_3.8"/>
    <s v="Un contratista ofrece y entrega a un Colaborador del IDU una dadiva o comisión para que en la inspección previa de la obra, se avale sin llenar los requisitos, o que puede afectar los intereses del IDU"/>
    <x v="0"/>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1"/>
    <n v="4"/>
    <n v="4"/>
    <s v="BAJO"/>
    <s v="El nivel de riesgo es bajo y no se requieren controles adicionales"/>
    <n v="0.1"/>
  </r>
  <r>
    <s v="AHORRO Y USO EFICIENTE DEL AGUA Y DE LA ENERGÍA_x000a_PRAC.03-MANEJO DE RESIDUOS SÓLIDOS CONVENCIONALES_x000a_PRAC11_MANEJO_RESIDUOS_SOLIDOS_NO_CONVENCIONALES_V_3.9"/>
    <s v="Un Colaborador del IDU solicita una dádiva o una comisión para en la inspección previa de la obra, se avale sin llenar los requisitos, o que puede afectar los intereses del IDU"/>
    <x v="1"/>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1"/>
    <n v="4"/>
    <n v="4"/>
    <s v="BAJO"/>
    <s v="El nivel de riesgo es bajo y no se requieren controles adicionales"/>
    <n v="0.1"/>
  </r>
  <r>
    <s v="AHORRO Y USO EFICIENTE DEL AGUA Y DE LA ENERGÍA_x000a_PRAC.03-MANEJO DE RESIDUOS SÓLIDOS CONVENCIONALES_x000a_PRAC11_MANEJO_RESIDUOS_SOLIDOS_NO_CONVENCIONALES_V_3.10"/>
    <s v="Un contratista ofrece y entrega a un Colaborador del IDU una dadiva o comisión para Realizar las inspecciones durante el desarrollo del proyecto En caso de encontrar sumideros en mal estado informar a la entidad competente de su mantenimiento, sin llenar los requisitos, o que puede afectar los intereses del IDU"/>
    <x v="0"/>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1"/>
    <n v="3"/>
    <n v="3"/>
    <s v="BAJO"/>
    <s v="El nivel de riesgo es bajo y no se requieren controles adicionales"/>
    <n v="0.1"/>
  </r>
  <r>
    <s v="AHORRO Y USO EFICIENTE DEL AGUA Y DE LA ENERGÍA_x000a_PRAC.03-MANEJO DE RESIDUOS SÓLIDOS CONVENCIONALES_x000a_PRAC11_MANEJO_RESIDUOS_SOLIDOS_NO_CONVENCIONALES_V_3.11"/>
    <s v="Un Colaborador del IDU solicita una dádiva o una comisión paraRealizar las inspecciones durante el desarrollo del proyecto En caso de encontrar sumideros en mal estado informar a la entidad competente de su mantenimiento, sin llenar los requisitos, o que puede afectar los intereses del IDU"/>
    <x v="1"/>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1"/>
    <n v="3"/>
    <n v="3"/>
    <s v="BAJO"/>
    <s v="El nivel de riesgo es bajo y no se requieren controles adicionales"/>
    <n v="0.1"/>
  </r>
  <r>
    <s v="AHORRO Y USO EFICIENTE DEL AGUA Y DE LA ENERGÍA_x000a_PRAC.03-MANEJO DE RESIDUOS SÓLIDOS CONVENCIONALES_x000a_PRAC11_MANEJO_RESIDUOS_SOLIDOS_NO_CONVENCIONALES_V_3.12"/>
    <s v="Un interventor ofrece y entrega a un Colaborador del IDU una dadiva o comisión para Evaluar favorablemente el desempeño ambiental, sin llenar los requisitos, o que puede afectar los intereses del IDU"/>
    <x v="2"/>
    <s v="Deterioro de la imagen institucional y daño en la cultura interna lo que impacta las metas del IDU"/>
    <s v="Primera linea de defensa: Informes y soportes del supervisor y su equipo de apoyo y del interventor._x000a_Segunda linea de defensa: Aprobación de los informes._x000a_Tercera linea de defensa: Auditorias de control interno, de tercera parte y de la Contraloria al proceso"/>
    <n v="3"/>
    <n v="5"/>
    <n v="15"/>
    <s v="MEDIO"/>
    <s v="Programa de comunicación pública &quot;cero tolerancia al soborno y a la corrupción&quot; hacia comunidad y agentes externos al IDU."/>
    <n v="3"/>
  </r>
  <r>
    <s v="AHORRO Y USO EFICIENTE DEL AGUA Y DE LA ENERGÍA_x000a_PRAC.03-MANEJO DE RESIDUOS SÓLIDOS CONVENCIONALES_x000a_PRAC11_MANEJO_RESIDUOS_SOLIDOS_NO_CONVENCIONALES_V_3.13"/>
    <s v="Un Colaborador del IDU solicita una dádiva o una comisión para modificar la evaluación del desempeño ambiental, sin llenar los requisitos, o que puede afectar los intereses del IDU"/>
    <x v="1"/>
    <s v="Deterioro de la imagen institucional y desmejoramiento de la calidad ambiental de las obras"/>
    <s v="Primera linea de defensa: Informes y soportes del supervisor y su equipo de apoyo y del interventor._x000a_Segunda linea de defensa: Aprobación de los informes._x000a_Tercera linea de defensa: Auditorias de control interno, de tercera parte y de la Contraloria al proceso"/>
    <n v="3"/>
    <n v="5"/>
    <n v="15"/>
    <s v="MEDIO"/>
    <s v="Programa de Fortalecimiento de la Cultura Ética para Colaboradores del IDU no Directivos (incluyendo protocolos desde el proceso de selección, vinculación, desempeño periódico y retiro)."/>
    <n v="3"/>
  </r>
  <r>
    <s v="AHORRO Y USO EFICIENTE DEL AGUA Y DE LA ENERGÍA_x000a_PRAC.03-MANEJO DE RESIDUOS SÓLIDOS CONVENCIONALES_x000a_PRAC11_MANEJO_RESIDUOS_SOLIDOS_NO_CONVENCIONALES_V_3.14"/>
    <s v="Un interventor ofrece y entrega a un Colaborador del IDU una dadiva o comisión para aprobar Informe de interventoría, sin llenar los requisitos, o que puede afectar los intereses del IDU"/>
    <x v="2"/>
    <s v="Deterioro de la imagen institucional y desmejoramiento de la calidad ambiental de las obras"/>
    <s v="Primera linea de defensa: Informes y soportes del supervisor y su equipo de apoyo y del interventor._x000a_Segunda linea de defensa: Aprobación de los informes._x000a_Tercera linea de defensa: Auditorias de control interno, de tercera parte y de la Contraloria al proceso"/>
    <n v="3"/>
    <n v="4"/>
    <n v="12"/>
    <s v="MEDIO"/>
    <s v="Programa de comunicación pública &quot;cero tolerancia al soborno y a la corrupción&quot; hacia comunidad y agentes externos al IDU."/>
    <n v="3"/>
  </r>
  <r>
    <s v="AHORRO Y USO EFICIENTE DEL AGUA Y DE LA ENERGÍA_x000a_PRAC.03-MANEJO DE RESIDUOS SÓLIDOS CONVENCIONALES_x000a_PRAC11_MANEJO_RESIDUOS_SOLIDOS_NO_CONVENCIONALES_V_3.15"/>
    <s v="Un Colaborador del IDU solicita una dádiva o una comisión para aprobar Informe de interventoría, sin llenar los requisitos, o que puede afectar los intereses del IDU"/>
    <x v="1"/>
    <s v="Deterioro de la imagen institucional y desmejoramiento de la calidad ambiental de las obras"/>
    <s v="Primera linea de defensa: Informes y soportes del supervisor y su equipo de apoyo y del interventor._x000a_Segunda linea de defensa: Aprobación de los informes._x000a_Tercera linea de defensa: Auditorias de control interno, de tercera parte y de la Contraloria al proceso"/>
    <n v="3"/>
    <n v="4"/>
    <n v="12"/>
    <s v="MEDIO"/>
    <s v="Programa de Fortalecimiento de la Cultura Ética para Colaboradores del IDU no Directivos (incluyendo protocolos desde el proceso de selección, vinculación, desempeño periódico y retiro)."/>
    <n v="3"/>
  </r>
</pivotCacheRecords>
</file>

<file path=xl/pivotCache/pivotCacheRecords5.xml><?xml version="1.0" encoding="utf-8"?>
<pivotCacheRecords xmlns="http://schemas.openxmlformats.org/spreadsheetml/2006/main" xmlns:r="http://schemas.openxmlformats.org/officeDocument/2006/relationships" count="57">
  <r>
    <s v="CARACTERIZACIÓN"/>
    <s v="Un funcionario de una ESP ofrece o entrega dádivas o beneficios a un Colaborador del IDU para que se incorporen cláusulas o condiciones en los convenios, contratos y/o actos administrativos asociados beneficiosas para un tercero o para una ESP."/>
    <x v="0"/>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ARACTERIZACIÓN"/>
    <s v="Un colaborador del IDU solicita o acepta dádivas para incorporar cláusulas o condiciones en los convenios, contratos y/o actos administrativos asociados beneficiosas para un tercero o para una ESP."/>
    <x v="0"/>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ARACTERIZACIÓN"/>
    <s v="Que un Colaborador del IDU reciba o solicite dádivas de un funcionario de la Secretaría Distrital de Movilidad, Alcaldia Mayor de Bogotá, del Sector Público, Privado, Empresas de Servicios Públicos, Entidades del Orden Nacional, Departamental o Distrital, para alterar los informes periódicos de seguimiento y evaluación de  acuerdos o convenios."/>
    <x v="1"/>
    <s v="Reducción de capacidad institucional para responder a las necesidades de la ciudad en lo relacionado con infraestructura para la movilidad y espacio público."/>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ARACTERIZACIÓN"/>
    <s v="Que un funcionario de la Secretaría Distrital de Movilidad, Alcaldia Mayor de Bogotá del Sector Público, Privado, Empresas de Servicios Públicos, Entidades del Orden Nacional, Departamental o Distrital entregue o ofrezca dádivas a un servisdor del IDU, para alterar los informes periódicos de seguimiento y evaluación de  acuerdos  o convenios."/>
    <x v="2"/>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ARACTERIZACIÓN"/>
    <s v="Que un funcionario de la Secretaría Distrital de Movilidad, Alcaldia Mayor de Bogotá del Sector Público, Privado, Empresas de Servicios Públicos, Entidades del Orden Nacional, Departamental o Distrital entregue o ofrezca beneficios a un alto Colaborador del IDU, para modificar o alterar las propuestas de convenios, acuerdos y/o actos administrativos."/>
    <x v="2"/>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5"/>
    <n v="15"/>
    <s v="MEDIO"/>
    <s v="Programa de comunicación pública &quot;cero tolerancia al soborno y a la corrupción&quot; hacia la comunidad, los socios de negocios y demás partes interesadas del IDU."/>
    <n v="3"/>
  </r>
  <r>
    <s v="CARACTERIZACIÓN"/>
    <s v="Que un Colaborador del IDU reciba o solicite beneficios de un funcionario de la Secretaría Distrital de Movilidad, Alcaldia Mayor de Bogotá, del Sector Público, Privado, Empresas de Servicios Públicos, Entidades del Orden Nacional, Departamental o Distrital, para modificar o alterar las propuestas de convenios, acuerdos y/o actos administrativos."/>
    <x v="1"/>
    <s v="No logro total o parcial de los Objetivos del Instituto por falta de compromiso o apropiación de los Servidores del IDU."/>
    <s v="Informes Entes de Control_x000a_Informes Auditorias _x000a_Informe de Veeduría_x000a_Convenios Suscritos_x000a_GUIN02_Guía Coordinación IDU-ESP y TIC en proyectos de infraestructura de transporte vigente"/>
    <n v="2"/>
    <n v="5"/>
    <n v="10"/>
    <s v="BAJO"/>
    <s v="El nivel de riesgo es bajo y no se requieren controles adicionales"/>
    <n v="0.1"/>
  </r>
  <r>
    <s v="CARACTERIZACIÓN"/>
    <s v="Que un funcionario de la Secretaría Distrital de Movilidad, del Sector Público, Privado, Empresas de Servicios Públicos, Entidades del Orden Nacional, Departamental o Distrital entregue o ofrezca beneficios a un alto Colaborador del IDU, para aprobar y llevar a cabo la propuesta de proyectos que una de las posibles entidades han solicitado. "/>
    <x v="2"/>
    <s v="Sobrecostos, deficiencias en alcance y calidad en la ejecución en los proyectos, que reducen la capacidad de lograr objetivos."/>
    <s v="Informes Entes de Control_x000a_Informes Auditorias _x000a_Informe de Veeduría_x000a_Convenios Suscritos_x000a_GUIN02_Guía Coordinación IDU-ESP y TIC en proyectos de infraestructura de transporte vigente"/>
    <n v="3"/>
    <n v="5"/>
    <n v="15"/>
    <s v="MEDIO"/>
    <s v="Programa de comunicación pública &quot;cero tolerancia al soborno y a la corrupción&quot; hacia la comunidad, los socios de negocios y demás partes interesadas del IDU."/>
    <n v="3"/>
  </r>
  <r>
    <s v="CARACTERIZACIÓN"/>
    <s v="Que un alto Colaborador del IDU reciba o solicite beneficios de un funcionario de la Secretaría Distrital de Movilidad, del Sector Público, Privado, Empresas de Servicios Públicos, Entidades del Orden Nacional, Departamental o Distrital, para aprobar y llevar a cabo la propuesta de proyectos que una de las posibles entidades han solicitado."/>
    <x v="3"/>
    <s v="No logro total o parcial de los Objetivos del Instituto por falta de compromiso o apropiación de los Servidores del IDU."/>
    <s v="Informes Entes de Control_x000a_Informes Auditorias _x000a_Informe de Veeduría_x000a_Convenios Suscritos_x000a_GUIN02_Guía Coordinación IDU-ESP y TIC en proyectos de infraestructura de transporte vigente"/>
    <n v="3"/>
    <n v="5"/>
    <n v="15"/>
    <s v="MEDIO"/>
    <s v="Programa de Fortalecimiento de la Cultura Ética para Directivos en el IDU (incluyendo protocolos desde el proceso de selección, vinculación, desempeño periódico y retiro)."/>
    <n v="3"/>
  </r>
  <r>
    <s v="COORDINACIÓN IDU, ESP Y TIC EN PROYECTOS DE INFRAESTRUCTURA DE TRANSPORTE"/>
    <s v="Un funcionario de las  empresas de servicios públicos, TIC ó Entidades Distritales solicite o reciba dádivas de un colaborador IDU, para alterar la solicitud de los costos originados por protección y traslados de redes, necesario para el proyecto."/>
    <x v="2"/>
    <s v="Sobrecostos, deficiencias en alcance y calidad en la ejecución en los proyectos, que reducen la capacidad de lograr objetivos."/>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Colaborador del IDU entregue o ofrezca dádivas a un funcionario de las   empresas de servicios públicos, TIC ó Entidades Distritales, para alterar la solicitud de los costos originados por protección y traslados de redes, necesario para el proyecto."/>
    <x v="1"/>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funcionario de las  empresas de servicios públicos, TIC ó Entidades Distritales entregue o ofrezca dádivas al colaborador del IDU, para incluir en el proyecto algún tipo de solicitud especial, que no se pueda o no haya sido contemplada en la planeación del proyecto."/>
    <x v="2"/>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Colaborador del IDU reciba o solicite dádivas a un funcionario de las empresas de servicios públicos, TIC ó Entidades Distritales, para incluir en el proyecto algún tipo de solicitud especial, que no se pueda o no haya sido contemplada en la planeación del proyecto."/>
    <x v="1"/>
    <s v="Sobrecostos, deficiencias en alcance y calidad en la ejecución en los proyectos, que reducen la capacidad de lograr objetivos."/>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Colaborador del IDU entregue o ofrezca dádivas a un funcionario de las  empresas de servicios públicos, TIC ó Entidades Distritales, para acordar a beneficio de las partes el costo, construcción, tiempos y demás condiciones."/>
    <x v="1"/>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funcionario de las empresas de servicios públicos, TIC ó Entidades Distritales reciba o solicite dádivas al colaborador del IDU, para acordar a beneficio de las partes el costo, construcción, tiempos y demás condiciones."/>
    <x v="2"/>
    <s v="No logro total o parcial de los Objetivos del Instituto por falta de compromiso o apropiación de los Servidores del IDU."/>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Un funcionario de las empresas de servicios públicos, TIC ó Entidades Distritales, modifique o altere la información que debe ser entregada al IDU, por reconocimiento, beneficio o satisfacción personal."/>
    <x v="2"/>
    <s v="Deterioro de la reputación institucional que afecta su capacidad y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El Colaborador del IDU solicite o reciba dádivas de un funcionario de las empresas de Servicios Públicos o cualquier otra entidad, para aprobar sin plena justificación solicitudes extemporáneas que modifique el presupuesto y/o el cronograma del proyecto (o contrato)."/>
    <x v="1"/>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2"/>
    <n v="3"/>
    <n v="6"/>
    <s v="BAJO"/>
    <s v="El nivel de riesgo es bajo y no se requieren controles adicionales"/>
    <n v="0.1"/>
  </r>
  <r>
    <s v="COORDINACIÓN IDU, ESP Y TIC EN PROYECTOS DE INFRAESTRUCTURA DE TRANSPORTE"/>
    <s v="Que un funcionario de las empresas de Servicios Públicos o cualquier otra entidad, entregue o ofrezca dádivas a un Colaborador del IDU, para que apruebe sin plena justificación solicitudes extemporáneas que modifique el presupuesto y/o el cronograma del proyecto (o contrato)."/>
    <x v="0"/>
    <s v="Deterioro de la reputación institucional que afecta su capacidad y gobernanza."/>
    <s v="Informes Entes de Control_x000a_Informes Auditorias _x000a_Informe de Veeduría_x000a_Convenios Suscritos_x000a_GUIN02_Guía Coordinación IDU-ESP y TIC en proyectos de infraestructura de transporte vigente"/>
    <n v="2"/>
    <n v="3"/>
    <n v="6"/>
    <s v="BAJO"/>
    <s v="El nivel de riesgo es bajo y no se requieren controles adicionales"/>
    <n v="0.1"/>
  </r>
  <r>
    <s v="COORDINACIÓN IDU, ESP Y TIC EN PROYECTOS DE INFRAESTRUCTURA DE TRANSPORTE"/>
    <s v="Que un funcionario de las ESP, Interventoría, TIC o IDU reciba o solicite dádivas de un servidor contratista constructor, para que aprueben y firmen el Acta de recorrido de verificación de obra construida para redes de servicios públicos, sin está cumplir con los parametros establecidos.   "/>
    <x v="0"/>
    <s v="Deterioro de la reputación institucional que afecta su capacidad y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Que un Colaborador del IDU ofrezca o entregue beneficios a un funcionario de la ESP ó TIC para que se de la aprobación o aceptación del oficio emitido, sin cumplir con toda la documentación pertinente o la gestión del proceso."/>
    <x v="1"/>
    <s v="Deterioro de la reputación institucional que afecta su capacidad de gestión."/>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Que un funcionario de la ESP ó TIC reciba o solicite algún beneficio de un Colaborador del IDU, para que se de la aprobación o aceptación del oficio emitido, sin cumplir con toda la documentación pertinente o la gestión del proceso. "/>
    <x v="0"/>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2"/>
    <n v="3"/>
    <n v="6"/>
    <s v="BAJO"/>
    <s v="El nivel de riesgo es bajo y no se requieren controles adicionales"/>
    <n v="0.1"/>
  </r>
  <r>
    <s v="COORDINACIÓN IDU, ESP Y TIC EN PROYECTOS DE INFRAESTRUCTURA DE TRANSPORTE"/>
    <s v="Que un Colaborador del IDU solicite o reciba dádivas de un funcionario de la ESP ó TIC, con el falso pretexto de poder agilizar o alterar la liquidación y demás tramites."/>
    <x v="1"/>
    <s v="No logro total o parcial de los Objetivos del Instituto por falta de compromiso o apropiación de los Servidores del IDU."/>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COORDINACIÓN IDU, ESP Y TIC EN PROYECTOS DE INFRAESTRUCTURA DE TRANSPORTE"/>
    <s v="Que un funcionario de la ESP ó TIC ofrezca o entregue dádivas a un Colaborador del IDU, para agilizar o alterar la liquidación y demás tramites."/>
    <x v="0"/>
    <s v="Deterioro de la reputación institucional que afecta su gobernanza."/>
    <s v="Informes Entes de Control_x000a_Informes Auditorias _x000a_Informe de Veeduría_x000a_Convenios Suscritos_x000a_GUIN02_Guía Coordinación IDU-ESP y TIC en proyectos de infraestructura de transporte vigente"/>
    <n v="3"/>
    <n v="3"/>
    <n v="9"/>
    <s v="BAJO"/>
    <s v="El nivel de riesgo es bajo y no se requieren controles adicionales"/>
    <n v="0.1"/>
  </r>
  <r>
    <s v="INSTRUCTIVO SOLICITUD DE CDP, CRP, Y AUTORIZACIÓN DE PAGO A TRANSMILENIO"/>
    <s v="Un funcionario de Transmilenio solicita o recibe dádivas de un Colaborador del IDU, para aprobar la solicitud del CDP y asignar la fuente de financiación, sin contar con los parametros requeridos o de cumolimiento.  "/>
    <x v="4"/>
    <s v="Deterioro de la reputación institucional que afecta su capacidad de gestión."/>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Un Colaborador del IDU ofrece o entregue dádivas al funcionario de Transmilenio, para que apruebe la solicitud del CDP y asignar la fuente de financiación, sin contar con los parametros requeridos o de cumplimiento.  "/>
    <x v="1"/>
    <s v="No logro total o parcial de los Objetivos del Instituto por falta de compromiso o apropiación de los Servidores del IDU."/>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Un funcionario de Transmilenio solicita o recibe dádivas de un Colaborador del IDU, para aprobar el CRP. "/>
    <x v="4"/>
    <s v="Deterioro de la reputación institucional que afecta su gobernanza."/>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Un Colaborador del IDU ofrece o entrega dádivas al funcionario de Transmilenio, para que apruebe el CRP."/>
    <x v="1"/>
    <s v="No logro total o parcial de los Objetivos del Instituto por falta de compromiso o apropiación de los Servidores del IDU."/>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Que un Colaborador del IDU ofrezca o entregue beneficios a un funcionario de Transmilenio, para alterar el contrato, sea aprobado y se firmen los soportes como (factura, acta que autoriza el pago, cuadro de control financiero, transferencia electronica de fondo, certificación bancaria, certificado de pago de parafiscales, copia de los CRP) sin la transparencia de los mismos."/>
    <x v="1"/>
    <s v="Deterioro de la reputación institucional que afecta su gobernanza."/>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Que un funcionario de Transmilenio, reciba o solicite alguna clase de beneficio, para aprobar el contrato alterado y se firmen los soportes como (factura, acta que autoriza el pago, cuadro de control financiero, transferencia electronica de fondo, certificación bancaria, certificado de pago de parafiscales, copia de los CRP) sin la transparencia de los mismos."/>
    <x v="4"/>
    <s v="Deterioro de la reputación institucional que afecta su capacidad de gestión."/>
    <s v="Informes Entes de Control_x000a_Informes Auditorias _x000a_Informe de Veeduría_x000a_ININ02_Solicitud de CDP-CRP y autorización de  pago a transmileno vigente"/>
    <n v="1"/>
    <n v="3"/>
    <n v="3"/>
    <s v="BAJO"/>
    <s v="El nivel de riesgo es bajo y no se requieren controles adicionales"/>
    <n v="0.1"/>
  </r>
  <r>
    <s v="INSTRUCTIVO SOLICITUD DE CDP, CRP, Y AUTORIZACIÓN DE PAGO A TRANSMILENIO"/>
    <s v="Un funcionario de Transmilenio solicite o reciba dádivas de un Colaborador del IDU, para modificar o alterar el convenio, el pago respectivo o el reporte semanal de giros."/>
    <x v="4"/>
    <s v="Deterioro de la reputación institucional que afecta su gobernanza."/>
    <s v="Informes Entes de Control_x000a_Informes Auditorias _x000a_Informe de Veeduría_x000a_ININ02_Solicitud de CDP-CRP y autorización de  pago a transmileno vigente"/>
    <n v="2"/>
    <n v="3"/>
    <n v="6"/>
    <s v="BAJO"/>
    <s v="El nivel de riesgo es bajo y no se requieren controles adicionales"/>
    <n v="0.1"/>
  </r>
  <r>
    <s v="INSTRUCTIVO SOLICITUD DE CDP, CRP, Y AUTORIZACIÓN DE PAGO A TRANSMILENIO"/>
    <s v="Que un Colaborador del IDU entregue o ofrezca dádivas a un funcionario de Transmilenio, para poder modificar o alterar el convenio, el pago respectivo o el reporte semanal de giros."/>
    <x v="1"/>
    <s v="No logro total o parcial de los Objetivos del Instituto por falta de compromiso o apropiación de los Servidores del IDU."/>
    <s v="Informes Entes de Control_x000a_Informes Auditorias _x000a_Informe de Veeduría_x000a_ININ02_Solicitud de CDP-CRP y autorización de  pago a transmileno vigente"/>
    <n v="2"/>
    <n v="3"/>
    <n v="6"/>
    <s v="BAJO"/>
    <s v="El nivel de riesgo es bajo y no se requieren controles adicionales"/>
    <n v="0.1"/>
  </r>
  <r>
    <s v="Permisos para la intervención de infraestructura de transporte por terceros"/>
    <s v="Un ciudadano interesado en solicitar un concepto técnico de la zona de intervención, ofrezca o entregue una dádiva a un Colaborador del IDU para que altere el alcance o los costos de la intervención de la zona objeto de consulta."/>
    <x v="5"/>
    <s v="Deterioro de la reputación institucional que afecta su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olaborador del IDU solicita o acepta una dádiva de un ciudadano interesado en solicitar un concepto técnico de la zona de intervención para alterar el alcance o los costos de la intervención de la zona objeto de consulta."/>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iudadano interesado en intervenir infraestructura de transporte ofrezca o entregue una dádiva a un Colaborador del IDU para que al dar respuesta al interesado altere información sobre su incorporación como espacio público o sobre su reserva en un plan, programa o proyecto, o negar algún impedimento técnico, legal o ambiental para la ejecución."/>
    <x v="5"/>
    <s v="Deterioro de la reputación institucional que afecta su capacidad y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olaborador del IDU solicite o reciba una dádiva de un ciudadano interesado en intervenir infraestructura de transporte, para que al dar respuesta al interesado altere información sobre su incorporación como espacio público o sobre su reserva en un plan, programa o proyecto, o negar algún impedimento técnico, legal o ambiental para la ejecución."/>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iudadano interesado en intervenir infraestructura de transporte ofrezca o entregue una dádiva a un Colaborador del IDU para que acepte con la solicitud del permiso algunos estudios y diseños que no cumplan con lo definido en el artículo 3 del Decreto 942 de 2014."/>
    <x v="5"/>
    <s v="Deterioro de la reputación institucional que afecta su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olaborador del IDU solicite o acepte una dádiva de un ciudadano interesado en intervenir infraestructura de transporte para aceptar con la solicitud del permiso algunos estudios y diseños que no cumplan con lo definido en el artículo 3 del Decreto 942 de 2014."/>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iudadano interesado en intervenir infraestructura de transporte ofrezca o entregue una dádiva a un Colaborador del IDU para que no se le solicite presentar una propuesta de cómo se garantizará a los demás ciudadanos en igualdad de condiciones, el acceso a la infraestructura de transporte por construirse."/>
    <x v="5"/>
    <s v="Deterioro de la reputación institucional que afecta su capacidad y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Que un Colaborador del IDU solicite o acepte una dádiva de ciudadano interesado en intervenir infraestructura de transporte, para que no solicitar la presentación de una propuesta de cómo se garantizará a los demás ciudadanos en igualdad de condiciones, el acceso a la infraestructura de transporte por construirse."/>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iudadano interesado en intervenir infraestructura de transporte ofrezca o entregue una dádiva a un Colaborador del IDU para que, con la información entregada por el solicitante y la que tenga disponible, evalúe la solicitud del permiso y dé un concepto de aprobación sin que estén acorde con los planes, programas y proyectos del sector o de alguna otra manera no sea conveniente el proyecto propuesto por el interesado."/>
    <x v="5"/>
    <s v="Deterioro de la reputación institucional que afecta su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olaborador del IDU solicita o recibe una dádiva de un ciudadano interesado en intervenir infraestructura de transporte para que, con la información entregada por el solicitante y la que tenga disponible, evalúe la solicitud del permiso y emita un concepto de aprobación sin que estén acorde con los planes, programas y proyectos del sector o de alguna otra manera no sea conveniente el proyecto propuesto por el interesado."/>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iudadano con intereses particulares y conocedor de un trámite de solicitud de intervención de infraestructura de transporte por otro ciudadano, ofrezca o entregue a un Colaborador del IDU una dádiva para que le facilite constituirse como parte y hacer valer unos derechos inexistentes."/>
    <x v="5"/>
    <s v="Deterioro de la reputación institucional que afecta su capacidad y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olaborador del IDU solicita o recibe una dádiva de un ciudadano con intereses particulares y conocedor de un trámite de solicitud de intervención de infraestructura de transporte por otro ciudadano para  facilitarle que se constituya como parte y hacer valer unos derechos inexistentes."/>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iudadano que interviene infraestructura de transporte ofrezca o entregue una dádiva a un Colaborador del IDU para que en el proceso de ejecución de la obra autorizada en el permiso se acepte la terminación y recibo de las obras ejecutadas sin cumplir con lo establecido en el artículo 3 del decreto 582 de 2016."/>
    <x v="5"/>
    <s v="Deterioro de la reputación institucional que afecta su gobernanza."/>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Permisos para la intervención de infraestructura de transporte por terceros"/>
    <s v="Un Colaborador del IDU solicita o recibe una dádiva de un ciudadano que interviene infraestructura de transporte para que en el proceso de ejecución de la obra autorizada en el permiso acepte la terminación y recibo de las obras ejecutadas sin cumplir con lo establecido en el artículo 3 del decreto 582 de 2016."/>
    <x v="1"/>
    <s v="No logro total o parcial de los Objetivos del Instituto por falta de compromiso o apropiación de los Servidores del IDU."/>
    <s v="Informes Entes de Control_x000a_Informes Auditorias _x000a_Informe de Veeduría_x000a_Acto administrativo_x000a_GUIN03_Permisos para la intervención de infraestructura de transporte vigente"/>
    <n v="3"/>
    <n v="3"/>
    <n v="9"/>
    <s v="BAJO"/>
    <s v="El nivel de riesgo es bajo y no se requieren controles adicionales"/>
    <n v="0.1"/>
  </r>
  <r>
    <s v="Manual de Intervención de Urbanizadores y/o Terceros y el Documento Técnico de Intervención de Infraestructura Vial y Espacio Público"/>
    <s v="Un alto directivo del orden Distrital, un concejal o altos funcionarios de las ramas de los poderes ejecutivo, judicial o legislativo de orden nacional, ofrezcan beneficios a un Alto Colaborador del IDU para que elabore un concepto técnico alterado en la etapa de formulación de los instrumentos de planeación, a partir de la información_x000a_asociada a los proyectos a cargo de la entidad en sus diferentes fases."/>
    <x v="6"/>
    <s v="Deterioro de la reputación institucional que afecta su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m/>
    <x v="7"/>
    <s v="Deterioro de la reputación institucional que afecta su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alto Colaborador del IDU solicita o recibe un beneficio de un alto directivo del orden Distrital, un concejal o altos funcionarios de las ramas de los poderes ejecutivo, judicial o legislativo de orden nacional, para elaborar un concepto técnico alterado en la etapa de formulación de los instrumentos de planeación, a partir de la información_x000a_asociada a los proyectos a cargo de la entidad en sus diferentes fases."/>
    <x v="3"/>
    <s v="No logro total o parcial de los Objetivos del Instituto por falta de compromiso o apropiación de los Servidores del IDU."/>
    <s v="Informes Entes de Control_x000a_Informes Auditorias _x000a_Informe de Veeduría_x000a_MGGI01_Manual de Intervención de Urbanizadores y/o Terceros vigente"/>
    <n v="3"/>
    <n v="4"/>
    <n v="12"/>
    <s v="MEDIO"/>
    <s v="Programa de Fortalecimiento de la Cultura Ética para Directivos en el IDU (incluyendo protocolos desde el proceso de selección, vinculación, desempeño periódico y retiro)."/>
    <n v="3"/>
  </r>
  <r>
    <s v="Manual de Intervención de Urbanizadores y/o Terceros y el Documento Técnico de Intervención de Infraestructura Vial y Espacio Público"/>
    <s v="Un ciudadano ofrezca o entregue dádivas a un Colaborador del IDU para que le entregue información relacionada con los predios adquiridos y/o en proceso de adquisición por parte el Instituto en el área de influencia del instrumento de planeación y otros datos del proceso de gestión predial a cargo del IDU."/>
    <x v="5"/>
    <s v="Deterioro de la reputación institucional que afecta su capacidad de gestión."/>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e o reciba dádivas de un ciudadano para entregarle información relacionada con los predios adquiridos y/o en proceso de adquisición por parte el Instituto en el área de influencia del instrumento de planeación y otros datos del proceso de gestión predial a cargo del IDU."/>
    <x v="1"/>
    <s v="No logro total o parcial de los Objetivos del Instituto por falta de compromiso o apropiación de los Servidores del IDU."/>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urbanizador ofrece o entrega dadivas a un Colaborador del IDU para que resuelva sus consultas en relación con la situación de los elementos de la infraestructura a intervenir en el marco de sus obligaciones urbanísticas y de movilidad, eliminando o reduciendo sus obligaciones."/>
    <x v="5"/>
    <s v="Deterioro de la reputación institucional que afecta su capacidad de gestión."/>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a o recibe dádivas de un urbanizador para que resuelva sus consultas en relación con la situación de los elementos de la infraestructura a intervenir en el marco de sus obligaciones urbanísticas y de movilidad, eliminando o reduciendo sus obligaciones."/>
    <x v="1"/>
    <s v="Deterioro de la reputación institucional que afecta su gobernanza."/>
    <s v="Informes Entes de Control_x000a_Informes Auditorias _x000a_Informe de Veeduría_x000a_MGGI01_Manual de Intervención de Urbanizadores y/o Terceros vigente"/>
    <n v="2"/>
    <n v="3"/>
    <n v="6"/>
    <s v="BAJO"/>
    <s v="El nivel de riesgo es bajo y no se requieren controles adicionales"/>
    <n v="0.1"/>
  </r>
  <r>
    <s v="Manual de Intervención de Urbanizadores y/o Terceros y el Documento Técnico de Intervención de Infraestructura Vial y Espacio Público"/>
    <s v="Un urbanizador ofrece o entrega dádivas a un Colaborador del IDU para que conceptúe y acepte estudios y diseños, realice el seguimiento a la ejecución y recibo de las obras, sin que éstos demuestren cumplimiento de las obligaciones urbanísticas establecidas en los instrumentos de planeación o de movilidad y licencias urbanísticas, de conformidad con los aspectos técnicos y reglamentarios definidos por el IDU."/>
    <x v="5"/>
    <s v="Deterioro de la reputación institucional que afecta su capacidad y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a o recibe una dádiva de un urbanizador para que conceptúe y acepte estudios y diseños, realice el seguimiento a la ejecución y recibo de las obras, sin que éstos demuestren cumplimiento de las obligaciones urbanísticas establecidas en los instrumentos de planeación o de movilidad y licencias urbanísticas, de conformidad con los aspectos técnicos y reglamentarios definidos por el IDU."/>
    <x v="1"/>
    <s v="No logro total o parcial de los Objetivos del Instituto por falta de compromiso o apropiación de los Servidores del IDU."/>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urbanizador ofrece o entrega dádivas a un Colaborador del IDU para que realice el recibo de los predios que le corresponda entregar al Urbanizador sin dar cumplimiento a las obligaciones urbanísticas o de movilidad, siempre y cuando estén dentro del inventario de obras a realizar por la Entidad y la ejecución de la misma sea competencia del IDU ."/>
    <x v="5"/>
    <s v="Deterioro de la reputación institucional que afecta su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a o acepta dádivas de un urbanizador para que realice el recibo de los predios que le corresponda entregar al Urbanizador sin dar cumplimiento a las obligaciones urbanísticas o de movilidad, siempre y cuando estén dentro del inventario de obras a realizar por la Entidad y la ejecución de la misma sea competencia del IDU ."/>
    <x v="1"/>
    <s v="Deterioro de la reputación institucional que afecta su capacidad de gestión."/>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urbanizador ofrezca o entregue dádivas a un Colaborador del IDU para que no solicite o no haga el seguimiento a las pólizas en su amparo de estabilidad, de los proyectos desarrollados por Urbanizadores y/o Terceros (público o privado)."/>
    <x v="5"/>
    <s v="Deterioro de la reputación institucional que afecta su gobernanza."/>
    <s v="Informes Entes de Control_x000a_Informes Auditorias _x000a_Informe de Veeduría_x000a_MGGI01_Manual de Intervención de Urbanizadores y/o Terceros vigente"/>
    <n v="3"/>
    <n v="3"/>
    <n v="9"/>
    <s v="BAJO"/>
    <s v="El nivel de riesgo es bajo y no se requieren controles adicionales"/>
    <n v="0.1"/>
  </r>
  <r>
    <s v="Manual de Intervención de Urbanizadores y/o Terceros y el Documento Técnico de Intervención de Infraestructura Vial y Espacio Público"/>
    <s v="Un Colaborador del IDU solicita o recibe dádivas de un urbanizador para no solicitar o no hacer el seguimiento a las pólizas en su amparo de estabilidad, de los proyectos desarrollados por Urbanizadores y/o Terceros (público o privado)."/>
    <x v="1"/>
    <s v="No logro total o parcial de los Objetivos del Instituto por falta de compromiso o apropiación de los Servidores del IDU"/>
    <s v="Informes Entes de Control_x000a_Informes Auditorias _x000a_Informe de Veeduría_x000a_MGGI01_Manual de Intervención de Urbanizadores y/o Terceros vigente"/>
    <n v="3"/>
    <n v="3"/>
    <n v="9"/>
    <s v="BAJO"/>
    <s v="El nivel de riesgo es bajo y no se requieren controles adicionales"/>
    <n v="0.1"/>
  </r>
</pivotCacheRecords>
</file>

<file path=xl/pivotCache/pivotCacheRecords6.xml><?xml version="1.0" encoding="utf-8"?>
<pivotCacheRecords xmlns="http://schemas.openxmlformats.org/spreadsheetml/2006/main" xmlns:r="http://schemas.openxmlformats.org/officeDocument/2006/relationships" count="10">
  <r>
    <s v="GESTIÓN Y TRÁMITE DE COMUNICACIONES OFICIALES RECIBIDAS"/>
    <s v="Un Colaborador del IDU solicita una dádiva o una comisión para recibir la comunicación fuera del horario establecido en el Manual de Gestión Documental."/>
    <x v="0"/>
    <s v="5. Implementar nuevas prácticas en los procesos internos del IDU y en los proyectos de infraestructura que ejecute."/>
    <s v="Manual de gestión documental_x000a_Resolución horario 4478 de 2017_x000a_Contrato outsourcing mensajeria 1374 2019, horario._x000a_Registro en Orfeo y radicado."/>
    <n v="3"/>
    <n v="4"/>
    <n v="12"/>
    <s v="MEDIO"/>
    <s v="Programa de Fortalecimiento de la Cultura Ética para Colaboradores del IDU no Directivos (incluyendo protocolos desde el proceso de selección, vinculación, desempeño periódico y retiro)."/>
    <n v="3"/>
  </r>
  <r>
    <s v="GESTIÓN Y TRÁMITE DE COMUNICACIONES OFICIALES RECIBIDAS"/>
    <s v="Un Tercero o Proveedor ofrece o entrega una dádiva o una comisión para que le reciban la comunicación fuera del horario establecido en el Manual de Gestión Documental."/>
    <x v="1"/>
    <s v="5. Implementar nuevas prácticas en los procesos internos del IDU y en los proyectos de infraestructura que ejecute."/>
    <s v="Manual de gestión documental_x000a_Resolución horario 4478 de 2017_x000a_Contrato outsourcing mensajeria 1374 2019, horario._x000a_Registro en Orfeo y radicado."/>
    <n v="3"/>
    <n v="4"/>
    <n v="12"/>
    <s v="MEDIO"/>
    <s v="Programa de comunicación pública &quot;cero tolerancia al soborno y a la corrupción&quot; hacia la comunidad, los socios de negocios y demás partes interesadas del IDU."/>
    <n v="3"/>
  </r>
  <r>
    <s v="GESTIÓN Y TRÁMITE DE COMUNICACIONES OFICIALES RECIBIDAS"/>
    <s v="Un Tercero o Proveedor ofrece o entrega una dádiva o una comisión para que le reciban la comunicación fuera del horario establecido en el Manual de Gestión Documental."/>
    <x v="2"/>
    <s v="5. Implementar nuevas prácticas en los procesos internos del IDU y en los proyectos de infraestructura que ejecute."/>
    <s v="Manual de gestión documental_x000a_Resolución horario 4478 de 2017_x000a_Contrato outsourcing mensajeria 1374 2019, horario._x000a_Registro en Orfeo y radicado."/>
    <n v="3"/>
    <n v="4"/>
    <n v="12"/>
    <s v="MEDIO"/>
    <s v="Programa de comunicación pública &quot;cero tolerancia al soborno y a la corrupción&quot; hacia la comunidad, los socios de negocios y demás partes interesadas del IDU."/>
    <n v="3"/>
  </r>
  <r>
    <s v="GESTIÓN Y TRÁMITE DE COMUNICACIONES OFICIALES ENVIADAS EXTERNAS"/>
    <s v="Un contratista ofrece y entrega a un Colaborador del IDU una dádiva o comisión para proyectar una comunicación y/o resolución, sin llenar los requisitos, o que puede afectar los intereses del IDU."/>
    <x v="1"/>
    <s v="5. Implementar nuevas prácticas en los procesos internos del IDU y en los proyectos de infraestructura que ejecute."/>
    <s v="Manual de gestión documental_x000a_Procedimiento PRDO-02 "/>
    <n v="4"/>
    <n v="4"/>
    <n v="16"/>
    <s v="MEDIO"/>
    <s v="Programa de comunicación pública &quot;cero tolerancia al soborno y a la corrupción&quot; hacia la comunidad, los socios de negocios y demás partes interesadas del IDU."/>
    <n v="3"/>
  </r>
  <r>
    <s v="GESTIÓN Y TRÁMITE DE COMUNICACIONES OFICIALES ENVIADAS EXTERNAS"/>
    <s v="Un contratista ofrece y entrega a un Colaborador del IDU una dádiva o comisión para proyectar una comunicación y/o resolución, sin llenar los requisitos, o que puede afectar los intereses del IDU."/>
    <x v="2"/>
    <s v="5. Implementar nuevas prácticas en los procesos internos del IDU y en los proyectos de infraestructura que ejecute."/>
    <s v="Manual de gestión documental_x000a_Procedimiento PRDO-02 "/>
    <n v="4"/>
    <n v="4"/>
    <n v="16"/>
    <s v="MEDIO"/>
    <s v="Programa de comunicación pública &quot;cero tolerancia al soborno y a la corrupción&quot; hacia la comunidad, los socios de negocios y demás partes interesadas del IDU."/>
    <n v="3"/>
  </r>
  <r>
    <s v="GESTIÓN Y TRÁMITE DE COMUNICACIONES OFICIALES ENVIADAS EXTERNAS"/>
    <s v="Un Colaborador del IDU solicita una dádiva o una comisión para remitir una comunicación, sin llenar los requisitos, o que puede afectar los intereses del IDU"/>
    <x v="0"/>
    <s v="5. Implementar nuevas prácticas en los procesos internos del IDU y en los proyectos de infraestructura que ejecute."/>
    <s v="Manual de gestión documental_x000a_Procedimiento PRDO-02._x000a_Verificación en registros de Orfeo."/>
    <n v="4"/>
    <n v="4"/>
    <n v="16"/>
    <s v="MEDIO"/>
    <s v="Programa de Fortalecimiento de la Cultura Ética para Colaboradores del IDU no Directivos (incluyendo protocolos desde el proceso de selección, vinculación, desempeño periódico y retiro)."/>
    <n v="3"/>
  </r>
  <r>
    <s v="ORGANIZACIÓN DE ARCHIVOS DE GESTION"/>
    <s v="Un colaborador del IDU ofrece, promete entrega solicita o recibe para que se divulgue información de aquellos expedientes con nivel de confidencialidad Información Pública Clasificada o Infomación Pública Reservada, en pro de un beneficio propio o que afecte los intereses del IDU"/>
    <x v="0"/>
    <s v="5. Implementar nuevas prácticas en los procesos internos del IDU y en los proyectos de infraestructura que ejecute."/>
    <s v="Cláusula de confidencialidad para el proveedor del servicio de archivo._x000a_Claúsula de confidencialidad en los PSP._x000a_Manual de seguridad de la información._x000a_Circular IDU 6 de 2019."/>
    <n v="4"/>
    <n v="3"/>
    <n v="12"/>
    <s v="MEDIO"/>
    <s v="Programa de Fortalecimiento de la Cultura Ética para Colaboradores del IDU no Directivos (incluyendo protocolos desde el proceso de selección, vinculación, desempeño periódico y retiro)."/>
    <n v="3"/>
  </r>
  <r>
    <s v="CONSULTA Y PRESTAMO DE DOCUMENTOS"/>
    <s v="que un tercero ofrece o entrega dadivas para que se adultere, sustraiga, robe o manipule los archivos y documentos del IDU."/>
    <x v="3"/>
    <s v="5. Implementar nuevas prácticas en los procesos internos del IDU y en los proyectos de infraestructura que ejecute."/>
    <s v="Manual de Gestión Documental._x000a_Procedimiento de consulta y préstamo._x000a_Registros de préstamo, en físico y en Orfeo y Nasa."/>
    <n v="2"/>
    <n v="4"/>
    <n v="8"/>
    <s v="BAJO"/>
    <s v="Los controles actuales son suficientes para mantener el nivel de riesgo bajo y no se requieren controles adicionales"/>
    <n v="0.1"/>
  </r>
  <r>
    <s v="PROCEDIMIENTO RECONSTRUCCIÓN DE ARCHIVOS"/>
    <s v="que un tercero ofrece o entrega dadivas para que se adultere, sustraiga, robe o manipule los archivos y documentos del IDU, en la reconstrucción de un expediente."/>
    <x v="3"/>
    <s v="5. Implementar nuevas prácticas en los procesos internos del IDU y en los proyectos de infraestructura que ejecute."/>
    <s v="Manual de Gestión Documental._x000a_Procedimiento de reconstrucción de archivos._x000a_Registros de préstamo, en físico y en Orfeo y Nasa."/>
    <n v="2"/>
    <n v="4"/>
    <n v="8"/>
    <s v="BAJO"/>
    <s v="Los controles actuales son suficientes para mantener el nivel de riesgo bajo y no se requieren controles adicionales"/>
    <n v="0.1"/>
  </r>
  <r>
    <s v="GESTIÓN Y TRÁMITE DE RESOLUCIONES"/>
    <s v="Un colaborador del IDU ofrece, promete entrega solicita o recibe para que se divulgue información de resoluciones con nivel de confidencialidad Información Pública Clasificada o Infomación Pública Reservada, en pro de un beneficio propio o que afecte los intereses del IDU"/>
    <x v="0"/>
    <s v="5. Implementar nuevas prácticas en los procesos internos del IDU y en los proyectos de infraestructura que ejecute."/>
    <s v="Cláusula de confidencialidad para el proveedor del servicio de archivo._x000a_Claúsula de confidencialidad en los PSP._x000a_Manual de seguridad de la información._x000a_Circular IDU 6 de 2019."/>
    <n v="4"/>
    <n v="3"/>
    <n v="12"/>
    <s v="MEDIO"/>
    <s v="Programa de Fortalecimiento de la Cultura Ética para Colaboradores del IDU no Directivos (incluyendo protocolos desde el proceso de selección, vinculación, desempeño periódico y retiro)."/>
    <n v="3"/>
  </r>
</pivotCacheRecords>
</file>

<file path=xl/pivotCache/pivotCacheRecords7.xml><?xml version="1.0" encoding="utf-8"?>
<pivotCacheRecords xmlns="http://schemas.openxmlformats.org/spreadsheetml/2006/main" xmlns:r="http://schemas.openxmlformats.org/officeDocument/2006/relationships" count="34">
  <r>
    <s v="Ejecución de Compras"/>
    <s v="Un colaborador del IDU recibe o solicita dádivas de un posible contratista o proveedor, para estructurar los documentos de la etapa precontractual y favorecer a un tercero, en relación con la adquisición de bienes y servicios, asociados al proceso"/>
    <x v="0"/>
    <s v="Deterioro de la reputación institucional que afecta su gobernanza."/>
    <s v="Diferentes revisiones legales y técnicas a los estudios y documentos previos._x000a_Publicación de la trazabilidad de los procesos en el portal de contratación SECOP"/>
    <n v="3"/>
    <n v="5"/>
    <n v="15"/>
    <s v="MEDIO"/>
    <s v="Programa de Fortalecimiento de la Cultura Ética para Directivos en el IDU (incluyendo protocolos desde el proceso de selección, vinculación, desempeño periódico y retiro)."/>
    <n v="3"/>
  </r>
  <r>
    <s v="Ejecución de Compras"/>
    <s v="Un colaborador del IDU recibe o solicita dádivas de un posible contratista o proveedor, para estructurar los documentos de la etapa precontractual y favorecer a un tercero, en relación con la adquisición de bienes y servicios, asociados al proceso"/>
    <x v="1"/>
    <s v="Deterioro de la reputación institucional que afecta su gobernanza."/>
    <s v="Diferentes revisiones legales y técnicas a los estudios y documentos previos._x000a_Publicación de la trazabilidad de los procesos en el portal de contratación SECOP"/>
    <n v="3"/>
    <n v="5"/>
    <n v="15"/>
    <s v="MEDIO"/>
    <s v="Programa de Fortalecimiento de la Cultura Ética para Directivos en el IDU (incluyendo protocolos desde el proceso de selección, vinculación, desempeño periódico y retiro)."/>
    <n v="3"/>
  </r>
  <r>
    <s v="Ejecución de Compras"/>
    <s v="Un colaborador del IDU recibe o solicita dádivas de un posible contratista o proveedor, para estructurar los documentos de la etapa precontractual y favorecer a un tercero, en relación con la adquisición de bienes y servicios, asociados al proceso"/>
    <x v="2"/>
    <s v="Deterioro de la reputación institucional que afecta su gobernanza."/>
    <s v="Diferentes revisiones legales y técnicas a los estudios y documentos previos._x000a_Publicación de la trazabilidad de los procesos en el portal de contratación SECOP"/>
    <n v="3"/>
    <n v="5"/>
    <n v="15"/>
    <s v="MEDIO"/>
    <s v="Programa de Fortalecimiento de la Cultura Ética para Directivos en el IDU (incluyendo protocolos desde el proceso de selección, vinculación, desempeño periódico y retiro)."/>
    <n v="3"/>
  </r>
  <r>
    <s v="Ejecución de Compras"/>
    <s v="Un colaborador del IDU recibe o solicita dádivas de un posible contratista o proveedor, para estructurar los documentos de la etapa precontractual y favorecer a un tercero, en relación con la adquisición de bienes y servicios, asociados al proceso"/>
    <x v="3"/>
    <s v="Deterioro de la reputación institucional que afecta su gobernanza."/>
    <s v="Diferentes revisiones legales y técnicas a los estudios y documentos previos._x000a_Publicación de la trazabilidad de los procesos en el portal de contratación SECOP"/>
    <n v="3"/>
    <n v="5"/>
    <n v="15"/>
    <s v="MEDIO"/>
    <s v="Programa de Fortalecimiento de la Cultura Ética para Colaboradores del IDU no Directivos (incluyendo protocolos desde el proceso de selección, vinculación, desempeño periódico y retiro)."/>
    <n v="3"/>
  </r>
  <r>
    <s v="Ejecución de Compras"/>
    <s v="Un posible contratista o proveedor ofrece o entrega dádivas a un colaborador del IDU, para estructurar los documentos de la etapa precontractual que lo favorezcan en relación con la adquisición de bienes y servicios, asociados al proceso"/>
    <x v="4"/>
    <s v="No logro total o parcial de los Objetivos del Instituto por falta de compromiso o apropiación de los Servidores del IDU."/>
    <s v="Diferentes revisiones legales y técnicas a los estudios y documentos previos de parte _x000a_Publicación de la trazabilidad de los procesos en el portal de contratación SECOP"/>
    <n v="3"/>
    <n v="5"/>
    <n v="15"/>
    <s v="MEDIO"/>
    <s v="Programa de comunicación pública &quot;cero tolerancia al soborno y a la corrupción&quot; hacia la comunidad, los socios de negocios y demás partes interesadas del IDU."/>
    <n v="3"/>
  </r>
  <r>
    <s v="Ejecución de Compras"/>
    <s v="El Colaborador del IDU, encargado apoyar a la supervisión, acepte mayores cantidades de B&amp;S a los efectivamente recibidos a cambio de un beneficio o satisfacción personal"/>
    <x v="3"/>
    <s v="Deterioro de la reputación institucional que afecta su capacidad de gestión."/>
    <s v="Arqueos y revisión por parte del Ordenador del gasto, el responsable de la caja menor y la Subdirección Técnica de Presupuesto y Contabilidad."/>
    <n v="3"/>
    <n v="4"/>
    <n v="12"/>
    <s v="MEDIO"/>
    <s v="Programa de Fortalecimiento de la Cultura Ética para Colaboradores del IDU no Directivos (incluyendo protocolos desde el proceso de selección, vinculación, desempeño periódico y retiro)."/>
    <n v="3"/>
  </r>
  <r>
    <s v="Ejecución de Compras"/>
    <s v="Un proveedor ofrezca o entregue una dádiva al supervisor para que acepte mayores cantidades de B&amp;S a los efectivamente recibidos a cambio de un beneficio o satisfacción personal"/>
    <x v="5"/>
    <s v="Deterioro de la reputación institucional que afecta su capacidad de gestión."/>
    <s v="Arqueos y revisión por parte del Ordenador del gasto, el responsable de la caja menor y la Subdirección Técnica de Presupuesto y Contabilidad."/>
    <n v="3"/>
    <n v="4"/>
    <n v="12"/>
    <s v="MEDIO"/>
    <s v="Programa de comunicación pública &quot;cero tolerancia al soborno y a la corrupción&quot; hacia la comunidad, los socios de negocios y demás partes interesadas del IDU."/>
    <n v="3"/>
  </r>
  <r>
    <s v="Ejecución de Compras"/>
    <s v="El técnico del IDU encargado de realizar el estudio de mercado telefónico o solicitar cotizaciones, solicita o recibe dádivas de uno de esos posibles proveedores, para otorgarle dicha negociación.                                                                                                                                             "/>
    <x v="3"/>
    <s v="Reducción de la capacidad de innovación por desconfianza en la gestión del IDU."/>
    <s v="Diferentes revisiones legales y técnicas a los estudios y documentos previos._x000a_Fichas técnicas para la solicitud de cotizaciones"/>
    <n v="3"/>
    <n v="3"/>
    <n v="9"/>
    <s v="BAJO"/>
    <s v="El nivel de riesgo es bajo y no se requieren controles adicionales"/>
    <n v="0.1"/>
  </r>
  <r>
    <s v="Ejecución de Compras"/>
    <s v="Un posible proveedor entregue o ofrezca dádivas al técnico del IDU encargado de realizar el estudio de mercado telefónico o de solicitar cotizaciones, para pedirle el favor le otorgue dicha negociación. "/>
    <x v="4"/>
    <s v="No logro total o parcial de los Objetivos del Instituto por falta de compromiso o apropiación de los Servidores del IDU."/>
    <s v="Diferentes revisiones legales y técnicas a los estudios y documentos previos."/>
    <n v="3"/>
    <n v="3"/>
    <n v="9"/>
    <s v="BAJO"/>
    <s v="El nivel de riesgo es bajo y no se requieren controles adicionales"/>
    <n v="0.1"/>
  </r>
  <r>
    <s v="Ejecución de Compras"/>
    <s v="Que el proveedor entregue o ofrezca dádivas al técnico del IDU encargado de solicitar los reembolsos al proveedor, para poder modificar o alterar el valor de dicha transacción."/>
    <x v="5"/>
    <s v="Deterioro de la reputación institucional que afecta su gobernanza."/>
    <s v="Arqueos_x000a_Revisión por parte del Supervisor de contrato, cuadro de control financiero y acta de recibo a satisfacción._x000a_Comprobantes de ingreso al almacén"/>
    <n v="3"/>
    <n v="3"/>
    <n v="9"/>
    <s v="BAJO"/>
    <s v="El nivel de riesgo es bajo y no se requieren controles adicionales"/>
    <n v="0.1"/>
  </r>
  <r>
    <s v="Ejecución de Compras"/>
    <s v="Que el técnico del IDU encargado de solicitar los reembolsos a proveedores, reciba o solicite dádivas a un proveedor, para aprobar dicha transacción por un valor alterado o modificado. "/>
    <x v="6"/>
    <s v="No logro total o parcial de los Objetivos del Instituto por falta de compromiso o apropiación de los Servidores del IDU."/>
    <s v="Arqueos_x000a_Revisión por parte del Supervisor de contrato, cuadro de control financiero y acta de recibo a satisfacción._x000a_Comprobantes de ingreso al almacén"/>
    <n v="3"/>
    <n v="3"/>
    <n v="9"/>
    <s v="BAJO"/>
    <s v="El nivel de riesgo es bajo y no se requieren controles adicionales"/>
    <n v="0.1"/>
  </r>
  <r>
    <s v="Ejecución de Compras"/>
    <s v="El técnico de pronto pago del IDU, encargado de elaborar la orden de pago altere dicha orden, a cambio de un beneficio, reconocimiento o satisfacción personal. "/>
    <x v="7"/>
    <s v="Sobrecostos, deficiencias en alcance y calidad en la ejecución en los proyectos, que reducen la capacidad de lograr objetivos."/>
    <s v="Arqueos_x000a_Revisión por parte del Supervisor de contrato, cuadro de control financiero y acta de recibo a satisfacción._x000a_Comprobantes de ingreso al almacén"/>
    <n v="3"/>
    <n v="3"/>
    <n v="9"/>
    <s v="BAJO"/>
    <s v="El nivel de riesgo es bajo y no se requieren controles adicionales"/>
    <n v="0.1"/>
  </r>
  <r>
    <s v="Mantenimiento Preventivo y Correctivo"/>
    <s v="Un conductor del IDU solicita o recibe dádivas de un trabajador del taller contratista de mantenimiento de vehículos, con el falso pretexto de recibir algún tipo de beneficio por parte de la entidad, por cada mantenimiento o arreglo realizado al vehículo a cargo.  "/>
    <x v="8"/>
    <s v="Deterioro de la reputación institucional que afecta su capacidad de gestión."/>
    <s v="Presentación de informes detallados de ejecución mensual por parte del apoyo a la supervisión del contrato, los cuales son verificados y aprobados por del Subdirector Técnico de Recursos Físicos._x000a__x000a_Ordenes de servicio de mantenimiento de vehículos avalados por diferentes actores del proceso (Conductor mecánico, coordinador del parque automotor, Subdirector Técnico de Recursos Físicos.)_x000a__x000a_Seguimiento al plan de mantenimiento establecido para el parque automotor."/>
    <n v="3"/>
    <n v="3"/>
    <n v="9"/>
    <s v="BAJO"/>
    <s v="El nivel de riesgo es bajo y no se requieren controles adicionales"/>
    <n v="0.1"/>
  </r>
  <r>
    <s v="Mantenimiento Preventivo y Correctivo"/>
    <s v="Que un trabajador del taller contratista de mantenimiento de vehículos, entregue o ofrezca dádivas al conductor del IDU, para poder recibir algún tipo de beneficio por parte de la entidad por cada mantenimiento o arreglo del vehículo a cargo del conductor IDU"/>
    <x v="9"/>
    <s v="Deterioro de la reputación institucional que afecta su gobernanza."/>
    <s v="Presentación de informes detallados de ejecución mensual por parte del apoyo a la supervisión del contrato, los cuales son verificados y aprobados por del Subdirector Técnico de Recursos Físicos._x000a__x000a_Ordenes de servicio de mantenimiento de vehículos avalados por diferentes actores del proceso (Conductor mecánico, coordinador del parque automotor, Subdirector Técnico de Recursos Físicos.)_x000a__x000a_Seguimiento al plan de mantenimiento establecido para el parque automotor."/>
    <n v="3"/>
    <n v="3"/>
    <n v="9"/>
    <s v="BAJO"/>
    <s v="El nivel de riesgo es bajo y no se requieren controles adicionales"/>
    <n v="0.1"/>
  </r>
  <r>
    <s v="Mantenimiento Preventivo y Correctivo"/>
    <s v="El supervisor del contrato de mantenimiento del IDU, reciba o solicite dádivas de un trabajador del taller contratista de mantenimiento de vehículos, con el falso pretexto de poder renovar el contrato con la entidad o mejorar significativamente la oferta contractual. "/>
    <x v="10"/>
    <s v="No logro total o parcial de los Objetivos del Instituto por falta de compromiso o apropiación de los Servidores del IDU."/>
    <s v="Presentación de informes detallados de ejecución mensual por parte del apoyo a la supervisión del contrato, los cuales son verificados y aprobados por del Subdirector Técnico de Recursos Físicos._x000a__x000a_Ordenes de servicio de mantenimiento de vehículos avalados por diferentes actores del proceso (Conductor mecánico, coordinador del parque automotor, Subdirector Técnico de Recursos Físicos.)_x000a__x000a_Seguimiento al plan de mantenimiento establecido para el parque automotor."/>
    <n v="3"/>
    <n v="3"/>
    <n v="9"/>
    <s v="BAJO"/>
    <s v="El nivel de riesgo es bajo y no se requieren controles adicionales"/>
    <n v="0.1"/>
  </r>
  <r>
    <s v="Mantenimiento Preventivo y Correctivo"/>
    <s v="Que un trabajador del taller contratista de mantenimiento de vehículos, entregue o ofrezca dádivas al supervisor del contrato de mantenimiento del IDU, para solicitar el favor de renovar el contrato con la entidad o mejorar significativamente la oferta contractual."/>
    <x v="9"/>
    <s v="Deterioro de la reputación institucional que afecta su capacidad de gestión."/>
    <s v="Seguimiento y supervisión por parte del Subdirector Técnico de Recursos Físicos a la ejecución del contrato, contrastando lo reportado por el apoyo con los soportes y debidas comunicaciones entre el taller contratista y el IDU."/>
    <n v="3"/>
    <n v="3"/>
    <n v="9"/>
    <s v="BAJO"/>
    <s v="El nivel de riesgo es bajo y no se requieren controles adicionales"/>
    <n v="0.1"/>
  </r>
  <r>
    <s v="Mantenimiento Preventivo y Correctivo"/>
    <s v="Un servidor de la subdirección (STRF) del IDU encargado de solicitar y obtener cotizaciones a diferentes proveedores para atender la necesidad de arreglo de un vehículo, solicite o reciba dádivas de un posible proveedor, para otorgarle como beneficio la negociación de dicho arreglo con la entidad. "/>
    <x v="3"/>
    <s v="Deterioro de la reputación institucional que afecta su capacidad de gestión."/>
    <s v="Diferentes revisiones legales y técnicas a los estudios y documentos previos._x000a_Fichas técnicas para la solicitud de cotizaciones"/>
    <n v="3"/>
    <n v="3"/>
    <n v="9"/>
    <s v="BAJO"/>
    <s v="El nivel de riesgo es bajo y no se requieren controles adicionales"/>
    <n v="0.1"/>
  </r>
  <r>
    <s v="Mantenimiento Preventivo y Correctivo"/>
    <s v="Un posible proveedor entregue o ofrezca dádivas al servidor de la subdirección (STRF) del IDU que se encarga de solicitar y obtener cotizaciones a diferentes proveedores para atender la necesidad de arreglo de un vehículo, pidiendo el favor le otorgue dicha negociación de arreglo con la entidad."/>
    <x v="4"/>
    <s v="Deterioro de la reputación institucional que afecta su gobernanza."/>
    <s v="Diferentes revisiones legales y técnicas a los estudios y documentos previos._x000a_Fichas técnicas para la solicitud de cotizaciones"/>
    <n v="3"/>
    <n v="3"/>
    <n v="9"/>
    <s v="BAJO"/>
    <s v="El nivel de riesgo es bajo y no se requieren controles adicionales"/>
    <n v="0.1"/>
  </r>
  <r>
    <s v="Mantenimiento Preventivo y Correctivo"/>
    <s v="Que un conductor solicite modificar los comprobantes de suministro de combustible al proveedor de combustible a cambio de una dádiva"/>
    <x v="8"/>
    <s v="Sobrecostos, deficiencias en alcance y calidad en la ejecución en los proyectos, que reducen la capacidad de lograr objetivos."/>
    <s v="Reportes de consumo enviados por el contratista y verificación del mismo"/>
    <n v="3"/>
    <n v="3"/>
    <n v="9"/>
    <s v="BAJO"/>
    <s v="El nivel de riesgo es bajo y no se requieren controles adicionales"/>
    <n v="0.1"/>
  </r>
  <r>
    <s v="ADMINISTRACIÓN INVENTARIO DE BIENES MUEBLES"/>
    <s v="Un Colaborador del IDU encargado de revisar y recibir los documentos y elementos entregados por el proveedor y/o contratista modifique u altere la misma a cambio de un reconocimiento, beneficio o satisfacción personal por una supuesta solidaridad."/>
    <x v="11"/>
    <s v="Deterioro de la reputación institucional que afecta su capacidad de gestión."/>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modifique u altere la misma a cambio de un reconocimiento, beneficio o satisfacción personal por una supuesta solidaridad."/>
    <x v="12"/>
    <s v="Deterioro de la reputación institucional que afecta su capacidad de gestión."/>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modifique u altere la misma a cambio de un reconocimiento, beneficio o satisfacción personal por una supuesta solidaridad."/>
    <x v="13"/>
    <s v="Deterioro de la reputación institucional que afecta su capacidad de gestión."/>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solicite o reciba dádivas de los proveedores y/o contratistas, para no devolver los elementos aunque estos presenten inconsistencias."/>
    <x v="11"/>
    <s v="Deterioro de la reputación institucional que afecta su gobernanza."/>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solicite o reciba dádivas de los proveedores y/o contratistas, para no devolver los elementos aunque estos presenten inconsistencias."/>
    <x v="12"/>
    <s v="Deterioro de la reputación institucional que afecta su gobernanza."/>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Un Colaborador del IDU encargado de revisar y recibir los documentos y elementos entregados por el proveedor y/o contratista solicite o reciba dádivas de los proveedores y/o contratistas, para no devolver los elementos aunque estos presenten inconsistencias."/>
    <x v="13"/>
    <s v="Deterioro de la reputación institucional que afecta su gobernanza."/>
    <s v="Arqueos_x000a_Reportes del sistema de información de inventarios"/>
    <n v="4"/>
    <n v="3"/>
    <n v="12"/>
    <s v="MEDIO"/>
    <s v="Programa de Fortalecimiento de la Cultura Ética para Colaboradores del IDU no Directivos (incluyendo protocolos desde el proceso de selección, vinculación, desempeño periódico y retiro)."/>
    <n v="3"/>
  </r>
  <r>
    <s v="ADMINISTRACIÓN INVENTARIO DE BIENES MUEBLES"/>
    <s v="Que un proveedor o contratista entregue o ofrezca dádivas a un Colaborador del IDU encargado de revisar y recibir los documentos y elementos entregados por el proveedor y/o contratista, para que no le regresen los elementos ya radicos, aunque estos presenten inconsistencias.  "/>
    <x v="5"/>
    <s v="No logro total o parcial de los Objetivos del Instituto por falta de compromiso o apropiación de los Servidores del IDU."/>
    <s v="Arqueos_x000a_Actas de recibo a satisfacción_x000a_Informes de apoyo a la Supervisión"/>
    <n v="4"/>
    <n v="3"/>
    <n v="12"/>
    <s v="MEDIO"/>
    <s v="Programa de comunicación pública &quot;cero tolerancia al soborno y a la corrupción&quot; hacia la comunidad, los socios de negocios y demás partes interesadas del IDU."/>
    <n v="3"/>
  </r>
  <r>
    <s v="ADMINISTRACIÓN INVENTARIO DE BIENES MUEBLES"/>
    <s v="El Colaborador del IDU encargado de atender a posibles compradores de los biens dados de bajo, solicite o reciba dádivas para entregar los bienes sin el cumplimiento de los requistos."/>
    <x v="11"/>
    <s v="Sobrecostos, deficiencias en alcance y calidad en la ejecución en los proyectos, que reducen la capacidad de lograr objetivos."/>
    <s v="Seguimiento y cumplimiento estricto del procedimiento establecido en la Entidad para el proceso de bajas."/>
    <n v="4"/>
    <n v="4"/>
    <n v="16"/>
    <s v="MEDIO"/>
    <s v="Programa de Fortalecimiento de la Cultura Ética para Colaboradores del IDU no Directivos (incluyendo protocolos desde el proceso de selección, vinculación, desempeño periódico y retiro)."/>
    <n v="3"/>
  </r>
  <r>
    <s v="ADMINISTRACIÓN INVENTARIO DE BIENES MUEBLES"/>
    <s v="El Colaborador del IDU encargado de atender a posibles compradores de los biens dados de bajo, solicite o reciba dádivas para entregar los bienes sin el cumplimiento de los requistos."/>
    <x v="12"/>
    <s v="Sobrecostos, deficiencias en alcance y calidad en la ejecución en los proyectos, que reducen la capacidad de lograr objetivos."/>
    <s v="Seguimiento y cumplimiento estricto del procedimiento establecido en la Entidad para el proceso de bajas."/>
    <n v="4"/>
    <n v="4"/>
    <n v="16"/>
    <s v="MEDIO"/>
    <s v="Programa de Fortalecimiento de la Cultura Ética para Colaboradores del IDU no Directivos (incluyendo protocolos desde el proceso de selección, vinculación, desempeño periódico y retiro)."/>
    <n v="3"/>
  </r>
  <r>
    <s v="ADMINISTRACIÓN INVENTARIO DE BIENES MUEBLES"/>
    <s v="El Colaborador del IDU encargado de atender a posibles compradores de los biens dados de bajo, solicite o reciba dádivas para entregar los bienes sin el cumplimiento de los requistos."/>
    <x v="13"/>
    <s v="Sobrecostos, deficiencias en alcance y calidad en la ejecución en los proyectos, que reducen la capacidad de lograr objetivos."/>
    <s v="Seguimiento y cumplimiento estricto del procedimiento establecido en la Entidad para el proceso de bajas."/>
    <n v="4"/>
    <n v="4"/>
    <n v="16"/>
    <s v="MEDIO"/>
    <s v="Programa de Fortalecimiento de la Cultura Ética para Colaboradores del IDU no Directivos (incluyendo protocolos desde el proceso de selección, vinculación, desempeño periódico y retiro)."/>
    <n v="3"/>
  </r>
  <r>
    <s v="ADMINISTRACIÓN INVENTARIO DE BIENES MUEBLES"/>
    <s v="El posible comporador de los bienes dados de baja, ofrece o entrega dadivas para que le entreguen los bienes dados de baja sin el cumplimiento de los requistos."/>
    <x v="5"/>
    <s v="Deterioro de la reputación institucional que afecta su gobernanza."/>
    <s v="Entrega de bienes dados de baja conforme a lo señalado en al acto administrtivo para tal fin."/>
    <n v="4"/>
    <n v="4"/>
    <n v="16"/>
    <s v="MEDIO"/>
    <s v="Programa de comunicación pública &quot;cero tolerancia al soborno y a la corrupción&quot; hacia la comunidad, los socios de negocios y demás partes interesadas del IDU."/>
    <n v="3"/>
  </r>
  <r>
    <s v="ADMINISTRACIÓN INVENTARIO DE BIENES MUEBLES"/>
    <s v="El profesional del IDU encargado de solicitar y revisar todos los certificados y permisos ambientales vigentes a los compradores solicite o reciba dádivas de un comprador, para no tener que hacer entrega de estos certificados o permisos."/>
    <x v="11"/>
    <s v="Sobrecostos, deficiencias en alcance y calidad en la ejecución en los proyectos, que reducen la capacidad de lograr objetivos."/>
    <s v="Auditoria periódica por parte del profesional ambiental de la OAP, a los soportes y permisos entregados por los distintos proveedores."/>
    <n v="4"/>
    <n v="2"/>
    <n v="8"/>
    <s v="BAJO"/>
    <s v="El nivel de riesgo es bajo y no se requieren controles adicionales"/>
    <n v="0.1"/>
  </r>
  <r>
    <s v="ADMINISTRACIÓN INVENTARIO DE BIENES MUEBLES"/>
    <s v="El profesional del IDU encargado de solicitar y revisar todos los certificados y permisos ambientales vigentes a los compradores solicite o reciba dádivas de un comprador, para no tener que hacer entrega de estos certificados o permisos."/>
    <x v="12"/>
    <s v="Sobrecostos, deficiencias en alcance y calidad en la ejecución en los proyectos, que reducen la capacidad de lograr objetivos."/>
    <s v="Auditoria periódica por parte del profesional ambiental de la OAP, a los soportes y permisos entregados por los distintos proveedores."/>
    <n v="4"/>
    <n v="2"/>
    <n v="8"/>
    <s v="BAJO"/>
    <s v="El nivel de riesgo es bajo y no se requieren controles adicionales"/>
    <n v="0.1"/>
  </r>
  <r>
    <s v="ADMINISTRACIÓN INVENTARIO DE BIENES MUEBLES"/>
    <s v="El profesional del IDU encargado de solicitar y revisar todos los certificados y permisos ambientales vigentes a los compradores solicite o reciba dádivas de un comprador, para no tener que hacer entrega de estos certificados o permisos."/>
    <x v="13"/>
    <s v="Sobrecostos, deficiencias en alcance y calidad en la ejecución en los proyectos, que reducen la capacidad de lograr objetivos."/>
    <s v="Auditoria periódica por parte del profesional ambiental de la OAP, a los soportes y permisos entregados por los distintos proveedores."/>
    <n v="4"/>
    <n v="2"/>
    <n v="8"/>
    <s v="BAJO"/>
    <s v="El nivel de riesgo es bajo y no se requieren controles adicionales"/>
    <n v="0.1"/>
  </r>
  <r>
    <s v="ADMINISTRACIÓN INVENTARIO DE BIENES MUEBLES"/>
    <s v="Un comprador  entregue o ofrezca dádivas al Colaborador del IDU encargado de revisar y recibir todos los certificados y permisos ambientales vigentes, para aprobar la compra sin contar con los certificado o permisos. "/>
    <x v="5"/>
    <s v="No logro total o parcial de los Objetivos del Instituto por falta de compromiso o apropiación de los Servidores del IDU."/>
    <s v="Fijación de obligaciones contractuales en relación con temas ambientales_x000a_Informes de apoyo a la Supervisión"/>
    <n v="4"/>
    <n v="2"/>
    <n v="8"/>
    <s v="BAJO"/>
    <s v="El nivel de riesgo es bajo y no se requieren controles adicionales"/>
    <n v="0.1"/>
  </r>
</pivotCacheRecords>
</file>

<file path=xl/pivotCache/pivotCacheRecords8.xml><?xml version="1.0" encoding="utf-8"?>
<pivotCacheRecords xmlns="http://schemas.openxmlformats.org/spreadsheetml/2006/main" xmlns:r="http://schemas.openxmlformats.org/officeDocument/2006/relationships" count="55">
  <r>
    <s v="ESTRUCTURACIÓN DE PROCESOS SELECTIVOS "/>
    <s v="Un particular puede ofrecer o entregar a un Colaborador del IDU, un beneficio para que altere datos en la solicitud de recursos de financiación de un proyecto."/>
    <x v="0"/>
    <s v="Sobrecostos, deficiencias en alcance y calidad en la ejecución en los proyectos, que reducen la capacidad de lograr objetivos."/>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1"/>
    <s v="Sobrecostos, deficiencias en alcance y calidad en la ejecución en los proyectos, que reducen la capacidad de lograr objetivos."/>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2"/>
    <s v="Sobrecostos, deficiencias en alcance y calidad en la ejecución en los proyectos, que reducen la capacidad de lograr objetivos."/>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0"/>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1"/>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ESTRUCTURACIÓN DE PROCESOS SELECTIVOS "/>
    <s v="Un particular puede ofrecer o entregar a un Colaborador del IDU, un beneficio para que altere datos en la solicitud de recursos de financiación de un proyecto."/>
    <x v="2"/>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ESTRUCTURACIÓN DE PROCESOS SELECTIVOS "/>
    <s v="Un Directivo del IDU recibe o solicita dádivas de un particular, para que altere datos en la solicitud de recursos de financiación de un proyecto."/>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4"/>
    <n v="4"/>
    <s v="BAJO"/>
    <s v="El nivel de riesgo es bajo y no se requieren controles adicionales"/>
    <n v="0.1"/>
  </r>
  <r>
    <s v="PROGRAMACIÓN  DE EJECUCIÓN Y SEGUIMIENTO AL DISEÑO DE PROYECTOS"/>
    <s v="Un Directivo del IDU encargado de la contratación del personal requerido reciba o solicite dádivas de un particular, para hacer la negociación del proyecto y vincularse con la entidad."/>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Fortalecimiento de la Cultura Ética para Directivos en el IDU (incluyendo protocolos desde el proceso de selección, vinculación, desempeño periódico y retiro)."/>
    <n v="3"/>
  </r>
  <r>
    <s v="PROGRAMACIÓN  DE EJECUCIÓN Y SEGUIMIENTO AL DISEÑO DE PROYECTOS"/>
    <s v="Que un particular ofrezca o entregue dádivas a un Colaborador del IDU, para tener la negociación del proyecto y poder vincularse con la entidad."/>
    <x v="4"/>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comunicación pública &quot;cero tolerancia al soborno y a la corrupción&quot; hacia la comunidad, los socios de negocios y demás partes interesadas del IDU."/>
    <n v="3"/>
  </r>
  <r>
    <s v="PROGRAMACIÓN  DE EJECUCIÓN Y SEGUIMIENTO AL DISEÑO DE PROYECTOS"/>
    <s v="Que el alcalde, secretarios de despacho, gerentes de entidades decentralizadas, concejales, senadores, gerentes publicos del orden nacional y lideres de partidos politicos ofrezcan o entreguen dádivas o beneficios a directivos del IDU y a otros colaboradores del IDU para que se ajusten los proyectos por motivos diferentes a la viabilidad técnica, ambiental o social."/>
    <x v="0"/>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5"/>
    <n v="5"/>
    <n v="25"/>
    <s v="ALTO"/>
    <s v="Programa de comunicación pública &quot;cero tolerancia al soborno y a la corrupción&quot; hacia la comunidad, los socios de negocios y demás partes interesadas del IDU."/>
    <n v="5"/>
  </r>
  <r>
    <s v="PROGRAMACIÓN  DE EJECUCIÓN Y SEGUIMIENTO AL DISEÑO DE PROYECTOS"/>
    <s v="Que un Colaborador o directivo del IDU reciba o solicite dádivas del alcalde, secretarios de despacho, gerentes de entidades decentralizadas, concejales, senadores, gerentes publicos del orden nacional y lideres de partidos politicos, para que se ajusten los proyectos por motivos diferentes a la viabilidad técnica, ambiental o social,"/>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5"/>
    <n v="20"/>
    <s v="ALTO"/>
    <s v="Programa de seguimiento poligráfico a Colaboradores del IDU con alta exposición al soborno (plan de seguimiento poligráfico)."/>
    <n v="5"/>
  </r>
  <r>
    <s v="PROGRAMACIÓN  DE EJECUCIÓN Y SEGUIMIENTO AL DISEÑO DE PROYECTOS"/>
    <s v="Que un Colaborador o directivo del IDU reciba o solicite dádivas del alcalde, secretarios de despacho, gerentes de entidades decentralizadas, concejales, senadores, gerentes publicos del orden nacional y lideres de partidos politicos, para que se ajusten los proyectos por motivos diferentes a la viabilidad técnica, ambiental o social,"/>
    <x v="5"/>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5"/>
    <n v="20"/>
    <s v="ALTO"/>
    <s v="Programa de seguimiento poligráfico a Colaboradores del IDU con alta exposición al soborno (plan de seguimiento poligráfico)."/>
    <n v="5"/>
  </r>
  <r>
    <s v="PROGRAMACIÓN  DE EJECUCIÓN Y SEGUIMIENTO AL DISEÑO DE PROYECTOS"/>
    <s v="Que un Colaborador o directivo del IDU reciba o solicite dádivas del alcalde, secretarios de despacho, gerentes de entidades decentralizadas, concejales, senadores, gerentes publicos del orden nacional y lideres de partidos politicos, para que se ajusten los proyectos por motivos diferentes a la viabilidad técnica, ambiental o social,"/>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5"/>
    <n v="20"/>
    <s v="ALTO"/>
    <s v="Programa de seguimiento poligráfico a Colaboradores del IDU con alta exposición al soborno (plan de seguimiento poligráfico)."/>
    <n v="5"/>
  </r>
  <r>
    <s v="PROGRAMACIÓN  DE EJECUCIÓN Y SEGUIMIENTO AL DISEÑO DE PROYECTOS"/>
    <s v="Que un contratista externo (topografo, geotecnico, inspector de redes u otros) entregue o ofrezca dádivas o beneficios a un Colaborador del IDU, para alterar y/o agilizar la liquidación."/>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3"/>
    <n v="12"/>
    <s v="MEDIO"/>
    <s v="Programa de comunicación pública &quot;cero tolerancia al soborno y a la corrupción&quot; hacia la comunidad, los socios de negocios y demás partes interesadas del IDU."/>
    <n v="3"/>
  </r>
  <r>
    <s v="PROGRAMACIÓN  DE EJECUCIÓN Y SEGUIMIENTO AL DISEÑO DE PROYECTOS"/>
    <s v="Que un Colaborador del IDU reciba o solicite dádivas de un contratista externo (topografo, geotecnico, inspector de redes) para alterar y/o agilizar la liquidación."/>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Que un contratista externo (topografo, geotecnico, inspector de redes) entregue o ofrezca dádivas a un Colaborador del IDU, para aprobar los estudios realizado por el contratista sin estos cumplir con las exigencias requeridas.  "/>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comunicación pública &quot;cero tolerancia al soborno y a la corrupción&quot; hacia la comunidad, los socios de negocios y demás partes interesadas del IDU."/>
    <n v="3"/>
  </r>
  <r>
    <s v="PROGRAMACIÓN  DE EJECUCIÓN Y SEGUIMIENTO AL DISEÑO DE PROYECTOS"/>
    <s v="Un Colaborador del IDU reciba o solicite dádivas de un contratista externo (topografo, geotecnico, inspección de redes), Para aprobar los estudios realizados por el contratista sin estos cumplir con las exigencias requerida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consultor entregue u ofrezca dádivas a un Colaborador del IDU, para modificar el personal del contrato sin el lleno de los requisitos. "/>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4"/>
    <n v="8"/>
    <s v="BAJO"/>
    <s v="El nivel de riesgo es bajo y no se requieren controles adicionales"/>
    <n v="0.1"/>
  </r>
  <r>
    <s v="PROGRAMACIÓN  DE EJECUCIÓN Y SEGUIMIENTO AL DISEÑO DE PROYECTOS"/>
    <s v="Que el Colaborador del IDU reciba o solicite dádivas del consultor del proyecto, para aprobar el personal del contrato sin el lleno de los requisito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El interventor entregue o ofrezca dádivas a un Colaborador del IDU, para modificar el recurso humano del contrato de interventoria, sin dar cumplimiento a las exigencias requeridas."/>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Un Colaborador del IDU solicite o reciba dádivas del interventor, para aprobar el recurso humano del contrato de interventoria, sin dar cumplimiento a las exigencias requerida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3"/>
    <n v="6"/>
    <s v="BAJO"/>
    <s v="El nivel de riesgo es bajo y no se requieren controles adicionales"/>
    <n v="0.1"/>
  </r>
  <r>
    <s v="PROGRAMACIÓN  DE EJECUCIÓN Y SEGUIMIENTO AL DISEÑO DE PROYECTOS"/>
    <s v="Que el interventor o consultor ofrezca o entregue dádivas a un servirdor IDU, para aprobar la documentación de su recurso humano sin que se encuentre completa."/>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3"/>
    <n v="6"/>
    <s v="BAJO"/>
    <s v="El nivel de riesgo es bajo y no se requieren controles adicionales"/>
    <n v="0.1"/>
  </r>
  <r>
    <s v="PROGRAMACIÓN  DE EJECUCIÓN Y SEGUIMIENTO AL DISEÑO DE PROYECTOS"/>
    <s v="Un Colaborador del IDU reciba o solicite dádivas del interventor o consultor, para aprobar la documentación de su personal o equipo de trabajo, sin que se encuentre completa."/>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3"/>
    <n v="6"/>
    <s v="BAJO"/>
    <s v="El nivel de riesgo es bajo y no se requieren controles adicionales"/>
    <n v="0.1"/>
  </r>
  <r>
    <s v="PROGRAMACIÓN  DE EJECUCIÓN Y SEGUIMIENTO AL DISEÑO DE PROYECTOS"/>
    <s v="Un contratista del proyecto entregue o ofrezca dádivas a un Colaborador del IDU, para que agilice el proceso y firma del Acta de inicio de los contratos."/>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Un Colaborador del IDU reciba o solicite dádivas de un contratista, para que agilice el proceso y firma del acta de inicio de los contratos"/>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Un Colaborador del IDU reciba o solicite dádivas de un contratista, para que agilice el proceso y firma del acta de inicio de los contrato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3"/>
    <n v="9"/>
    <s v="BAJO"/>
    <s v="El nivel de riesgo es bajo y no se requieren controles adicionales"/>
    <n v="0.1"/>
  </r>
  <r>
    <s v="PROGRAMACIÓN  DE EJECUCIÓN Y SEGUIMIENTO AL DISEÑO DE PROYECTOS"/>
    <s v="El consultor entregue o ofrezca dádivas al supervisor del IDU, para alterar o modificar las propuestas que exponen las entidades distritales y/o empresas de servicios públicos, a cambio de un reconocimiento, beneficios o una satisfacción personal por una supuesta solidaridad"/>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2"/>
    <n v="4"/>
    <s v="BAJO"/>
    <s v="El nivel de riesgo es bajo y no se requieren controles adicionales"/>
    <n v="0.1"/>
  </r>
  <r>
    <s v="PROGRAMACIÓN  DE EJECUCIÓN Y SEGUIMIENTO AL DISEÑO DE PROYECTOS"/>
    <s v="El supervisor de proyectos del IDU reciba o solicite dádiva al consultor, para alterar o modificar las propuestas que exponen las entidades distritales y/o empresas de servicios públicos, a cambio de un reconocimiento, beneficios o una satisfacción personal por una supuesta solidaridad"/>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2"/>
    <n v="4"/>
    <s v="BAJO"/>
    <s v="El nivel de riesgo es bajo y no se requieren controles adicionales"/>
    <n v="0.1"/>
  </r>
  <r>
    <s v="PROGRAMACIÓN  DE EJECUCIÓN Y SEGUIMIENTO AL DISEÑO DE PROYECTOS"/>
    <s v="El Colaborador del IDU recibe o solicita dádivas del consultor o interventor, para aprobar la lista de chequeo y recibo de productos de la etapa de estudios y diseños sin el lleno de requisito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Colaborador del IDU recibe o solicita dádivas del consultor o interventor, para aprobar la lista de chequeo y recibo de productos de la etapa de estudios y diseños sin el lleno de requisitos"/>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interventor o consultor entrega o ofrece dádivas a un funcionario IDU, para que apruebe la lista de chequeo y recibo de productos de la etapa de estudios y diseños sin el lleno de requisitos"/>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PROGRAMACIÓN  DE EJECUCIÓN Y SEGUIMIENTO AL DISEÑO DE PROYECTOS"/>
    <s v="Un Colaborador del IDU altere o modifique el Acta de seguimiento a contratos e informes de seguimiento de consultoría e interventoría, a cambio de un reconocimiento, beneficio o satisfacción personal por una supuesta solidaridad. "/>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2"/>
    <n v="2"/>
    <n v="4"/>
    <s v="BAJO"/>
    <s v="El nivel de riesgo es bajo y no se requieren controles adicionales"/>
    <n v="0.1"/>
  </r>
  <r>
    <s v="PROGRAMACIÓN  DE EJECUCIÓN Y SEGUIMIENTO AL DISEÑO DE PROYECTOS"/>
    <s v="El supervisor del IDU a cargo de recibir, revisar y verificar los estudios y diseños solicite o reciba dádivas de un colaborado consultor o interventor, para aprobarlos sin estos dar cumplimiento a las exigencias requeridas.  "/>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supervisor del IDU a cargo de recibir, revisar y verificar los estudios y diseños solicite o reciba dádivas de un colaborado consultor o interventor, para aprobarlos sin estos dar cumplimiento a las exigencias requeridas.  "/>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Un  consultor o interventor entregue o ofrezca dádivas al supervisor del IDU a cargo de recibir, revisar y verificar los estudios y diseños, para que los apruebe sin estos dar cumplimiento a las exigencias requeridas.  "/>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comunicación pública &quot;cero tolerancia al soborno y a la corrupción&quot; hacia la comunidad, los socios de negocios y demás partes interesadas del IDU."/>
    <n v="3"/>
  </r>
  <r>
    <s v="PROGRAMACIÓN  DE EJECUCIÓN Y SEGUIMIENTO AL DISEÑO DE PROYECTOS"/>
    <s v="Un  consultor o interventor entregue o ofrezca dádivas al supervisor del IDU a cargo de recibir, revisar y verificar los estudios y diseños, para que los apruebe sin estos dar cumplimiento a las exigencias requeridas.  "/>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4"/>
    <n v="4"/>
    <n v="16"/>
    <s v="MEDIO"/>
    <s v="Programa de comunicación pública &quot;cero tolerancia al soborno y a la corrupción&quot; hacia la comunidad, los socios de negocios y demás partes interesadas del IDU."/>
    <n v="3"/>
  </r>
  <r>
    <s v="PROGRAMACIÓN  DE EJECUCIÓN Y SEGUIMIENTO AL DISEÑO DE PROYECTOS"/>
    <s v="El Colaborador del IDU reciba o solicite dádivas del consultor o interventor para recibir las aprobaciones, licencias, y permisos realizados por las entidades competentes y empresas de servicios públicos, sin estos estar completos ó se encuentren modificado o alterado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El Colaborador del IDU reciba o solicite dádivas del consultor o interventor para recibir las aprobaciones, licencias, y permisos realizados por las entidades competentes y empresas de servicios públicos, sin estos estar completos ó se encuentren modificado o alterados."/>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Fortalecimiento de la Cultura Ética para Colaboradores del IDU no Directivos (incluyendo protocolos desde el proceso de selección, vinculación, desempeño periódico y retiro)."/>
    <n v="3"/>
  </r>
  <r>
    <s v="PROGRAMACIÓN  DE EJECUCIÓN Y SEGUIMIENTO AL DISEÑO DE PROYECTOS"/>
    <s v="Que el consultor o interventor entregue o ofrezca dádivas al Colaborador del IDU, para recibir las aprobaciones, licencias, y permisos realizados por las entidades competentes y empresas de servicios públicos, sin estos estar completos ó se encuentren modificado o alterados"/>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PROGRAMACIÓN  DE EJECUCIÓN Y SEGUIMIENTO AL DISEÑO DE PROYECTOS"/>
    <s v="Que el consultor o interventor entregue o ofrezca dádivas al Colaborador del IDU, para recibir las aprobaciones, licencias, y permisos realizados por las entidades competentes y empresas de servicios públicos, sin estos estar completos ó se encuentren modificado o alterados"/>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5"/>
    <n v="15"/>
    <s v="MEDIO"/>
    <s v="Programa de comunicación pública &quot;cero tolerancia al soborno y a la corrupción&quot; hacia la comunidad, los socios de negocios y demás partes interesadas del IDU."/>
    <n v="3"/>
  </r>
  <r>
    <s v="PROGRAMACIÓN  DE EJECUCIÓN Y SEGUIMIENTO AL DISEÑO DE PROYECTOS"/>
    <s v="El Colaborador del IDU reciba o solicite dádivas del interventor o consultor para alterar las ordenes de pago ó agilizar el proceso."/>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2"/>
    <n v="6"/>
    <s v="BAJO"/>
    <s v="El nivel de riesgo es bajo y no se requieren controles adicionales"/>
    <n v="0.1"/>
  </r>
  <r>
    <s v="PROGRAMACIÓN  DE EJECUCIÓN Y SEGUIMIENTO AL DISEÑO DE PROYECTOS"/>
    <s v="El Colaborador del IDU reciba o solicite dádivas del interventor o consultor para alterar las ordenes de pago ó agilizar el proceso."/>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2"/>
    <n v="6"/>
    <s v="BAJO"/>
    <s v="El nivel de riesgo es bajo y no se requieren controles adicionales"/>
    <n v="0.1"/>
  </r>
  <r>
    <s v="PROGRAMACIÓN  DE EJECUCIÓN Y SEGUIMIENTO AL DISEÑO DE PROYECTOS"/>
    <s v="Que la interventoría o la consultoría ofrezca o entregue dádivas a un Colaborador del IDU, para que altere las ordenes de pago ó para agilizar el proceso. "/>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2"/>
    <n v="6"/>
    <s v="BAJO"/>
    <s v="El nivel de riesgo es bajo y no se requieren controles adicionales"/>
    <n v="0.1"/>
  </r>
  <r>
    <s v="PROGRAMACIÓN  DE EJECUCIÓN Y SEGUIMIENTO AL DISEÑO DE PROYECTOS"/>
    <s v="Que la interventoría o la consultoría ofrezca o entregue dádivas a un Colaborador del IDU, para que altere las ordenes de pago ó para agilizar el proceso. "/>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2"/>
    <n v="6"/>
    <s v="BAJO"/>
    <s v="El nivel de riesgo es bajo y no se requieren controles adicionales"/>
    <n v="0.1"/>
  </r>
  <r>
    <s v="PROGRAMACIÓN  DE EJECUCIÓN Y SEGUIMIENTO AL DISEÑO DE PROYECTOS"/>
    <s v="Que el consultor ofrezca o entregue dádivas al Supervisor IDU, para que no modifique la reserva vial que el ha establecido."/>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PROGRAMACIÓN  DE EJECUCIÓN Y SEGUIMIENTO AL DISEÑO DE PROYECTOS"/>
    <s v="Que el supervisor IDU reciba o solicite dádivas al consultor, para que no modifique la reserva vial que el consultor ha establecido."/>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PROGRAMACIÓN  DE EJECUCIÓN Y SEGUIMIENTO AL DISEÑO DE PROYECTOS"/>
    <s v="El Colaborador del IDU reciba o solicite dádivas del consultor o interventor, para agilizar, modificar o alterar la liquidación del contrato. "/>
    <x v="3"/>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PROGRAMACIÓN  DE EJECUCIÓN Y SEGUIMIENTO AL DISEÑO DE PROYECTOS"/>
    <s v="Que el consultor o interventor entregue o ofrezca dádivas al Colaborador del IDU, para agilizar, modificar o alterar la liquidación del contrato."/>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PROGRAMACIÓN  DE EJECUCIÓN Y SEGUIMIENTO AL DISEÑO DE PROYECTOS"/>
    <s v="Que el consultor o interventor entregue o ofrezca dádivas al Colaborador del IDU, para agilizar, modificar o alterar la liquidación del contrato."/>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1"/>
    <n v="1"/>
    <n v="1"/>
    <s v="BAJO"/>
    <s v="El nivel de riesgo es bajo y no se requieren controles adicionales"/>
    <n v="0.1"/>
  </r>
  <r>
    <s v="CAMBIO DE ESTUDIOS Y DISEÑOS APROBADOS_x000a_EN ETAPA DE CONSTRUCCIÓN Y/O CONSERVACIÓN"/>
    <s v="Que el interventor y/o consultor ofrezca o entregue al colaborador del IDU dádivas, para que apruebe o avale las modificaciones de diseño por inviabilidad técnica, sin estar justificadas o sin estas ser verídicas."/>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CAMBIO DE ESTUDIOS Y DISEÑOS APROBADOS_x000a_EN ETAPA DE CONSTRUCCIÓN Y/O CONSERVACIÓN"/>
    <s v="Que el interventor y/o consultor ofrezca o entregue al colaborador del IDU dádivas, para que apruebe o avale las modificaciones de diseño por inviabilidad técnica, sin estar justificadas o sin estas ser verídicas."/>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CAMBIO DE ESTUDIOS Y DISEÑOS APROBADOS_x000a_EN ETAPA DE CONSTRUCCIÓN Y/O CONSERVACIÓN"/>
    <s v="Que el funcionario IDU reciba o solicite dádivas del interventor y/o consultor, para que este apruebe o avale las modificaciones de diseño por inviabilidad técnica, sin estar justificadas o sin estas ser verídicas."/>
    <x v="6"/>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Fortalecimiento de la Cultura Ética para Colaboradores del IDU no Directivos (incluyendo protocolos desde el proceso de selección, vinculación, desempeño periódico y retiro)."/>
    <n v="3"/>
  </r>
  <r>
    <s v="CAMBIO DE ESTUDIOS Y DISEÑOS APROBADOS_x000a_EN ETAPA DE CONSTRUCCIÓN Y/O CONSERVACIÓN"/>
    <s v="Que el funcionario IDU reciba o solicite dádivas del interventor y/o consultor, para que este apruebe o avale las modificaciones de diseño por inviabilidad técnica, sin estar justificadas o sin estas ser verídicas."/>
    <x v="9"/>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Fortalecimiento de la Cultura Ética para Colaboradores del IDU no Directivos (incluyendo protocolos desde el proceso de selección, vinculación, desempeño periódico y retiro)."/>
    <n v="3"/>
  </r>
  <r>
    <s v="CAMBIO DE ESTUDIOS Y DISEÑOS APROBADOS_x000a_EN ETAPA DE CONSTRUCCIÓN Y/O CONSERVACIÓN"/>
    <s v="El interventor o contratista ofrezca o entregue dádivas al Colaborador del IDU, para que al enviar la solicitud de cambios de diseños sean aprobados sin justa causa y se le realicen adiciones al contrato en tiempo y dinero."/>
    <x v="7"/>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r>
    <s v="CAMBIO DE ESTUDIOS Y DISEÑOS APROBADOS_x000a_EN ETAPA DE CONSTRUCCIÓN Y/O CONSERVACIÓN"/>
    <s v="El interventor o contratista ofrezca o entregue dádivas al Colaborador del IDU, para que al enviar la solicitud de cambios de diseños sean aprobados sin justa causa y se le realicen adiciones al contrato en tiempo y dinero."/>
    <x v="8"/>
    <s v="Reducción de capacidad institucional para responder a las necesidades de la ciudad en lo relacionado con infraestructura para la movilidad y espacio público."/>
    <s v="1, Juramento de cumplir y defender la Constitución y desempeñar los deberes que le incumben._x000a_2, Integridad y Valores del IDU, como Honestidad, Justicia y Compromiso._x000a_3, Certificado de Antecedentes Disciplinarios, Judiciales y Penales."/>
    <n v="3"/>
    <n v="4"/>
    <n v="12"/>
    <s v="MEDIO"/>
    <s v="Programa de comunicación pública &quot;cero tolerancia al soborno y a la corrupción&quot; hacia la comunidad, los socios de negocios y demás partes interesadas del IDU."/>
    <n v="3"/>
  </r>
</pivotCacheRecords>
</file>

<file path=xl/pivotCache/pivotCacheRecords9.xml><?xml version="1.0" encoding="utf-8"?>
<pivotCacheRecords xmlns="http://schemas.openxmlformats.org/spreadsheetml/2006/main" xmlns:r="http://schemas.openxmlformats.org/officeDocument/2006/relationships" count="206">
  <r>
    <s v="Ejecucion de Obra"/>
    <s v="Un contratista del IDU  ofrece una dádiva para designar al profesional de apoyo a la supervisión o al supervisor del contrato de Interventoría."/>
    <x v="0"/>
    <s v="Sobrecostos, deficiencias en alcance y calidad en la ejecución en los proyectos, que reducen la capacidad de lograr objetivos."/>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para Designar a un profesional de apoyo a la Supervisión o un supervisor, que va a ser el encargado de realizar el seguimiento del contrato de Interventoría."/>
    <x v="1"/>
    <s v="Reducción de capacidad institucional para responder a las necesidades de la ciudad en lo relacionado con infraestructura para la movilidad y espacio público."/>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para Designar a un profesional de apoyo a la Supervisión o un supervisor, que va a ser el encargado de realizar el seguimiento del contrato de Interventoría."/>
    <x v="2"/>
    <s v="Reducción de capacidad institucional para responder a las necesidades de la ciudad en lo relacionado con infraestructura para la movilidad y espacio público."/>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para Designar a un profesional de apoyo a la Supervisión o un supervisor, que va a ser el encargado de realizar el seguimiento del contrato de Interventoría."/>
    <x v="3"/>
    <s v="Reducción de capacidad institucional para responder a las necesidades de la ciudad en lo relacionado con infraestructura para la movilidad y espacio público."/>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para Designar a un profesional de apoyo a la Supervisión o un supervisor, que va a ser el encargado de realizar el seguimiento del contrato de Interventoría."/>
    <x v="4"/>
    <s v="Reducción de capacidad institucional para responder a las necesidades de la ciudad en lo relacionado con infraestructura para la movilidad y espacio público."/>
    <s v="1. Manual de Interventoría y supervisión de contratos_x000a_2. Procedimiento PRC044 -EJECUCION DE PROYECTOS DE CONSTRUCCION DE INFRAESTRUCTURA VIAL Y ESPACIO PUBLICO_x000a_3. Acta de cambio de coordinador  - Al indicar el estado actual del contrato."/>
    <n v="1"/>
    <n v="3"/>
    <n v="3"/>
    <s v="BAJO"/>
    <s v="El nivel de riesgo es bajo y no se requieren controles adicionales"/>
    <n v="0.1"/>
  </r>
  <r>
    <s v="Ejecucion de Obra"/>
    <s v="Un Colaborador del IDU solicita una dádiva o una comisión  para elaborar y/o revisar los Estudios previos y demás documentos de un proceso de selección para favorecer a un contratista."/>
    <x v="1"/>
    <s v="Deterioro de la reputación institucional que afecta su capacidad y gobernanza."/>
    <s v="1. Modelo y experiencia tipo según Colombia Compra Eficiente._x000a_2. Comité de Contratación_x000a_3. Manual de Contratación del IDU._x000a_4. Segregación de funciones en la revisión de los estudios previos"/>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elaborar y/o revisar los Estudios previos y demás documentos de un proceso de selección para favorecer a un contratista."/>
    <x v="2"/>
    <s v="Deterioro de la reputación institucional que afecta su capacidad y gobernanza."/>
    <s v="1. Modelo y experiencia tipo según Colombia Compra Eficiente._x000a_2. Comité de Contratación_x000a_3. Manual de Contratación del IDU._x000a_4. Segregación de funciones en la revisión de los estudios previos"/>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elaborar y/o revisar los Estudios previos y demás documentos de un proceso de selección para favorecer a un contratista."/>
    <x v="3"/>
    <s v="Deterioro de la reputación institucional que afecta su capacidad y gobernanza."/>
    <s v="1. Modelo y experiencia tipo según Colombia Compra Eficiente._x000a_2. Comité de Contratación_x000a_3. Manual de Contratación del IDU._x000a_4. Segregación de funciones en la revisión de los estudios previos"/>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elaborar y/o revisar los Estudios previos y demás documentos de un proceso de selección para favorecer a un contratista."/>
    <x v="4"/>
    <s v="Deterioro de la reputación institucional que afecta su capacidad y gobernanza."/>
    <s v="1. Modelo y experiencia tipo según Colombia Compra Eficiente._x000a_2. Comité de Contratación_x000a_3. Manual de Contratación del IDU._x000a_4. Segregación de funciones en la revisión de los estudios previos"/>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de la Interventoría las hojas de vida para la ejecución  del contrato, sin el perfil requerido con los términos de referencia."/>
    <x v="1"/>
    <s v="Sobrecostos, deficiencias en alcance y calidad en la ejecución en los proyectos, que reducen la capacidad de lograr objetivos."/>
    <s v="1. Anexo técnico de personal_x000a_2. Actas de inicio_x000a_3. Manual de Interventoría y supervisión de contratos._x000a_4. Verificacion en el SIAC de las dedicaciones del personal"/>
    <n v="1"/>
    <n v="1"/>
    <n v="1"/>
    <s v="BAJO"/>
    <s v="El nivel de riesgo es bajo y no se requieren controles adicionales"/>
    <n v="0.1"/>
  </r>
  <r>
    <s v="Ejecucion de Obra"/>
    <s v=" Un Colaborador del IDU solicita una dádiva o una comisión para  recibir de la Interventoría las hojas de vida para la ejecución  del contrato, sin el perfil requerido con los términos de referencia."/>
    <x v="2"/>
    <s v="Sobrecostos, deficiencias en alcance y calidad en la ejecución en los proyectos, que reducen la capacidad de lograr objetivos."/>
    <s v="1. Anexo técnico de personal_x000a_2. Actas de inicio_x000a_3. Manual de Interventoría y supervisión de contratos._x000a_4. Verificacion en el SIAC de las dedicaciones del personal"/>
    <n v="1"/>
    <n v="1"/>
    <n v="1"/>
    <s v="BAJO"/>
    <s v="El nivel de riesgo es bajo y no se requieren controles adicionales"/>
    <n v="0.1"/>
  </r>
  <r>
    <s v="Ejecucion de Obra"/>
    <s v=" Un Colaborador del IDU solicita una dádiva o una comisión para  recibir de la Interventoría las hojas de vida para la ejecución  del contrato, sin el perfil requerido con los términos de referencia."/>
    <x v="3"/>
    <s v="Sobrecostos, deficiencias en alcance y calidad en la ejecución en los proyectos, que reducen la capacidad de lograr objetivos."/>
    <s v="1. Anexo técnico de personal_x000a_2. Actas de inicio_x000a_3. Manual de Interventoría y supervisión de contratos._x000a_4. Verificacion en el SIAC de las dedicaciones del personal"/>
    <n v="1"/>
    <n v="1"/>
    <n v="1"/>
    <s v="BAJO"/>
    <s v="El nivel de riesgo es bajo y no se requieren controles adicionales"/>
    <n v="0.1"/>
  </r>
  <r>
    <s v="Ejecucion de Obra"/>
    <s v=" Un Colaborador del IDU solicita una dádiva o una comisión para  recibir de la Interventoría las hojas de vida para la ejecución  del contrato, sin el perfil requerido con los términos de referencia."/>
    <x v="4"/>
    <s v="Sobrecostos, deficiencias en alcance y calidad en la ejecución en los proyectos, que reducen la capacidad de lograr objetivos."/>
    <s v="1. Anexo técnico de personal_x000a_2. Actas de inicio_x000a_3. Manual de Interventoría y supervisión de contratos._x000a_4. Verificacion en el SIAC de las dedicaciones del personal"/>
    <n v="1"/>
    <n v="1"/>
    <n v="1"/>
    <s v="BAJO"/>
    <s v="El nivel de riesgo es bajo y no se requieren controles adicionales"/>
    <n v="0.1"/>
  </r>
  <r>
    <s v="Ejecucion de Obra"/>
    <s v=" Un Colaborador del IDU solicita una dádiva o una comisión para Aprobar las hojas de vida de la Interventoría sin el perfil requerido con los términos de referencia"/>
    <x v="1"/>
    <s v="Incremento del costo de vida de los habitantes de la ciudad."/>
    <s v="1. Anexo técnico de personal_x000a_2. Actas de inicio_x000a_3. Manual de Interventoría y supervisión de contratos._x000a_4. Segregación de funciones en la revisión de las hojas de vida."/>
    <n v="1"/>
    <n v="1"/>
    <n v="1"/>
    <s v="BAJO"/>
    <s v="El nivel de riesgo es bajo y no se requieren controles adicionales"/>
    <n v="0.1"/>
  </r>
  <r>
    <s v="Ejecucion de Obra"/>
    <s v=" Un Colaborador del IDU solicita una dádiva o una comisión para Aprobar las hojas de vida de la Interventoría sin el perfil requerido con los términos de referencia"/>
    <x v="2"/>
    <s v="Incremento del costo de vida de los habitantes de la ciudad."/>
    <s v="1. Anexo técnico de personal_x000a_2. Actas de inicio_x000a_3. Manual de Interventoría y supervisión de contratos._x000a_4. Segregación de funciones en la revisión de las hojas de vida."/>
    <n v="1"/>
    <n v="1"/>
    <n v="1"/>
    <s v="BAJO"/>
    <s v="El nivel de riesgo es bajo y no se requieren controles adicionales"/>
    <n v="0.1"/>
  </r>
  <r>
    <s v="Ejecucion de Obra"/>
    <s v=" Un Colaborador del IDU solicita una dádiva o una comisión para Aprobar las hojas de vida de la Interventoría sin el perfil requerido con los términos de referencia"/>
    <x v="3"/>
    <s v="Incremento del costo de vida de los habitantes de la ciudad."/>
    <s v="1. Anexo técnico de personal_x000a_2. Actas de inicio_x000a_3. Manual de Interventoría y supervisión de contratos._x000a_4. Segregación de funciones en la revisión de las hojas de vida."/>
    <n v="1"/>
    <n v="1"/>
    <n v="1"/>
    <s v="BAJO"/>
    <s v="El nivel de riesgo es bajo y no se requieren controles adicionales"/>
    <n v="0.1"/>
  </r>
  <r>
    <s v="Ejecucion de Obra"/>
    <s v=" Un Colaborador del IDU solicita una dádiva o una comisión para Aprobar las hojas de vida de la Interventoría sin el perfil requerido con los términos de referencia"/>
    <x v="4"/>
    <s v="Incremento del costo de vida de los habitantes de la ciudad."/>
    <s v="1. Anexo técnico de personal_x000a_2. Actas de inicio_x000a_3. Manual de Interventoría y supervisión de contratos._x000a_4. Segregación de funciones en la revisión de las hojas de vida."/>
    <n v="1"/>
    <n v="1"/>
    <n v="1"/>
    <s v="BAJO"/>
    <s v="El nivel de riesgo es bajo y no se requieren controles adicionales"/>
    <n v="0.1"/>
  </r>
  <r>
    <s v="Ejecucion de Obra"/>
    <s v="  Un Colaborador del IDU solicita una dádiva o una comisión  para Suscribir el Acta de Inicio del Contrato de interventoría, SIN EL CUMPLIMIENTO DE LOS REQUISITOS "/>
    <x v="1"/>
    <s v="Menor periodo de vida útil de la infraestructura de la ciudad por falta de apropiación ciudadana."/>
    <s v="1. Manual de Interventoría y supervisión de contratos_x000a_2. Actas de inicio y listas de chequeo 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Suscribir el Acta de Inicio del Contrato de interventoría, SIN EL CUMPLIMIENTO DE LOS REQUISITOS "/>
    <x v="2"/>
    <s v="Menor periodo de vida útil de la infraestructura de la ciudad por falta de apropiación ciudadana."/>
    <s v="1. Manual de Interventoría y supervisión de contratos_x000a_2. Actas de inicio y listas de chequeo 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Suscribir el Acta de Inicio del Contrato de interventoría, SIN EL CUMPLIMIENTO DE LOS REQUISITOS "/>
    <x v="3"/>
    <s v="Menor periodo de vida útil de la infraestructura de la ciudad por falta de apropiación ciudadana."/>
    <s v="1. Manual de Interventoría y supervisión de contratos_x000a_2. Actas de inicio y listas de chequeo 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Suscribir el Acta de Inicio del Contrato de interventoría, SIN EL CUMPLIMIENTO DE LOS REQUISITOS "/>
    <x v="4"/>
    <s v="Menor periodo de vida útil de la infraestructura de la ciudad por falta de apropiación ciudadana."/>
    <s v="1. Manual de Interventoría y supervisión de contratos_x000a_2. Actas de inicio y listas de chequeo 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favorecer al constructor al momento de realizar seguimiento a la gestión adelantada por el contratista, en la fase de preliminares."/>
    <x v="1"/>
    <s v="Deterioro de la reputación institucional que afecta su capacidad de gestión."/>
    <s v="1. Diseños entregados por el IDU, aprobados por terceros._x000a_2. Lista de chequeo para el Inicio de la Fase de Construcción y terminación de la fase de  Preliminares_x000a_3. Manual de Interventoría y supervisión de contratos."/>
    <n v="2"/>
    <n v="3"/>
    <n v="6"/>
    <s v="BAJO"/>
    <s v="El nivel de riesgo es bajo y no se requieren controles adicionales"/>
    <n v="0.1"/>
  </r>
  <r>
    <s v="Ejecucion de Obra"/>
    <s v=" Un Colaborador del IDU solicita una dádiva o una comisión  para favorecer al constructor al momento de realizar seguimiento a la gestión adelantada por el contratista, en la fase de preliminares."/>
    <x v="2"/>
    <s v="Deterioro de la reputación institucional que afecta su capacidad de gestión."/>
    <s v="1. Diseños entregados por el IDU, aprobados por terceros._x000a_2. Lista de chequeo para el Inicio de la Fase de Construcción y terminación de la fase de  Preliminares_x000a_3. Manual de Interventoría y supervisión de contratos."/>
    <n v="2"/>
    <n v="3"/>
    <n v="6"/>
    <s v="BAJO"/>
    <s v="El nivel de riesgo es bajo y no se requieren controles adicionales"/>
    <n v="0.1"/>
  </r>
  <r>
    <s v="Ejecucion de Obra"/>
    <s v=" Un Colaborador del IDU solicita una dádiva o una comisión  para favorecer al constructor al momento de realizar seguimiento a la gestión adelantada por el contratista, en la fase de preliminares."/>
    <x v="3"/>
    <s v="Deterioro de la reputación institucional que afecta su capacidad de gestión."/>
    <s v="1. Diseños entregados por el IDU, aprobados por terceros._x000a_2. Lista de chequeo para el Inicio de la Fase de Construcción y terminación de la fase de  Preliminares_x000a_3. Manual de Interventoría y supervisión de contratos."/>
    <n v="2"/>
    <n v="3"/>
    <n v="6"/>
    <s v="BAJO"/>
    <s v="El nivel de riesgo es bajo y no se requieren controles adicionales"/>
    <n v="0.1"/>
  </r>
  <r>
    <s v="Ejecucion de Obra"/>
    <s v=" Un Colaborador del IDU solicita una dádiva o una comisión  para favorecer al constructor al momento de realizar seguimiento a la gestión adelantada por el contratista, en la fase de preliminares."/>
    <x v="4"/>
    <s v="Deterioro de la reputación institucional que afecta su capacidad de gestión."/>
    <s v="1. Diseños entregados por el IDU, aprobados por terceros._x000a_2. Lista de chequeo para el Inicio de la Fase de Construcción y terminación de la fase de  Preliminares_x000a_3. Manual de Interventoría y supervisión de contratos."/>
    <n v="2"/>
    <n v="3"/>
    <n v="6"/>
    <s v="BAJO"/>
    <s v="El nivel de riesgo es bajo y no se requieren controles adicionales"/>
    <n v="0.1"/>
  </r>
  <r>
    <s v="Ejecucion de Obra"/>
    <s v="Un Colaborador del IDU solicita una dádiva o una comisión  para recibir del Interventor el Plan de Calidad del contrato de Construcción previa revisión de la Interventoría, sin llenar los requisitos "/>
    <x v="1"/>
    <s v="Reducción de la capacidad de innovación por desconfianza en la gestión del IDU."/>
    <s v="1. Plan de Calidad deber estar revisado por la Interventoría_x000a_2. Manual de Interventoría y supervisión de contratos_x000a_3. Lista de chequeo para el Inicio de la Fase de Construcción y terminación de la fase de  Preliminares._x000a_4. Segregación de funciones en la revisión del plan de calidad."/>
    <n v="1"/>
    <n v="1"/>
    <n v="1"/>
    <s v="BAJO"/>
    <s v="El nivel de riesgo es bajo y no se requieren controles adicionales"/>
    <n v="0.1"/>
  </r>
  <r>
    <s v="Ejecucion de Obra"/>
    <s v="Un Colaborador del IDU solicita una dádiva o una comisión  para recibir del Interventor el Plan de Calidad del contrato de Construcción previa revisión de la Interventoría, sin llenar los requisitos "/>
    <x v="2"/>
    <s v="Reducción de la capacidad de innovación por desconfianza en la gestión del IDU."/>
    <s v="1. Plan de Calidad deber estar revisado por la Interventoría_x000a_2. Manual de Interventoría y supervisión de contratos_x000a_3. Lista de chequeo para el Inicio de la Fase de Construcción y terminación de la fase de  Preliminares._x000a_4. Segregación de funciones en la revisión del plan de calidad."/>
    <n v="1"/>
    <n v="1"/>
    <n v="1"/>
    <s v="BAJO"/>
    <s v="El nivel de riesgo es bajo y no se requieren controles adicionales"/>
    <n v="0.1"/>
  </r>
  <r>
    <s v="Ejecucion de Obra"/>
    <s v="Un Colaborador del IDU solicita una dádiva o una comisión  para recibir del Interventor el Plan de Calidad del contrato de Construcción previa revisión de la Interventoría, sin llenar los requisitos "/>
    <x v="3"/>
    <s v="Reducción de la capacidad de innovación por desconfianza en la gestión del IDU."/>
    <s v="1. Plan de Calidad deber estar revisado por la Interventoría_x000a_2. Manual de Interventoría y supervisión de contratos_x000a_3. Lista de chequeo para el Inicio de la Fase de Construcción y terminación de la fase de  Preliminares._x000a_4. Segregación de funciones en la revisión del plan de calidad."/>
    <n v="1"/>
    <n v="1"/>
    <n v="1"/>
    <s v="BAJO"/>
    <s v="El nivel de riesgo es bajo y no se requieren controles adicionales"/>
    <n v="0.1"/>
  </r>
  <r>
    <s v="Ejecucion de Obra"/>
    <s v="Un Colaborador del IDU solicita una dádiva o una comisión  para recibir del Interventor el Plan de Calidad del contrato de Construcción previa revisión de la Interventoría, sin llenar los requisitos "/>
    <x v="4"/>
    <s v="Reducción de la capacidad de innovación por desconfianza en la gestión del IDU."/>
    <s v="1. Plan de Calidad deber estar revisado por la Interventoría_x000a_2. Manual de Interventoría y supervisión de contratos_x000a_3. Lista de chequeo para el Inicio de la Fase de Construcción y terminación de la fase de  Preliminares._x000a_4. Segregación de funciones en la revisión del plan de calidad."/>
    <n v="1"/>
    <n v="1"/>
    <n v="1"/>
    <s v="BAJO"/>
    <s v="El nivel de riesgo es bajo y no se requieren controles adicionales"/>
    <n v="0.1"/>
  </r>
  <r>
    <s v="Ejecucion de Obra"/>
    <s v=" Un Colaborador del IDU solicita una dádiva o una comisión para recibir el MAO debidamente aprobado por la Interventoría,  sin llenar los requisitos, o que puede afectar los intereses del IDU"/>
    <x v="1"/>
    <s v="Sobrecostos, deficiencias en alcance y calidad en la ejecución en los proyectos, que reducen la capacidad de lograr objetivos."/>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 Un Colaborador del IDU solicita una dádiva o una comisión para recibir el MAO debidamente aprobado por la Interventoría,  sin llenar los requisitos, o que puede afectar los intereses del IDU"/>
    <x v="2"/>
    <s v="Sobrecostos, deficiencias en alcance y calidad en la ejecución en los proyectos, que reducen la capacidad de lograr objetivos."/>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 Un Colaborador del IDU solicita una dádiva o una comisión para recibir el MAO debidamente aprobado por la Interventoría,  sin llenar los requisitos, o que puede afectar los intereses del IDU"/>
    <x v="3"/>
    <s v="Sobrecostos, deficiencias en alcance y calidad en la ejecución en los proyectos, que reducen la capacidad de lograr objetivos."/>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 Un Colaborador del IDU solicita una dádiva o una comisión para recibir el MAO debidamente aprobado por la Interventoría,  sin llenar los requisitos, o que puede afectar los intereses del IDU"/>
    <x v="4"/>
    <s v="Sobrecostos, deficiencias en alcance y calidad en la ejecución en los proyectos, que reducen la capacidad de lograr objetivos."/>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 Un contratista ofrece y/o entrega a un Colaborador del IDU una comisión o dádiva para Recibir el MAO debidamente aprobado por la Interventoría, sin llenar los requisitos, o que puede afectar los intereses del IDU."/>
    <x v="0"/>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Lista de chequeo para el Inicio de la Fase de Construcción y terminación de la fase de  Preliminares"/>
    <n v="1"/>
    <n v="4"/>
    <n v="4"/>
    <s v="BAJO"/>
    <s v="El nivel de riesgo es bajo y no se requieren controles adicionales"/>
    <n v="0.1"/>
  </r>
  <r>
    <s v="Ejecucion de Obra"/>
    <s v="Un contratista ofrece y/o entrega a un Colaborador del IDU una comisión o dádiva para Recibir, revisar y aprobar el producto SST  entregado por la Interventoría en cualquier fase, sin llenar los requisitos, o que puede afectar los intereses del IDU"/>
    <x v="0"/>
    <s v="Deterioro de la reputación institucional que afecta su capacidad y gobernanza."/>
    <s v="1. Manual Único de Control y seguimiento ambiental y de SST del IDU_x000a_2. Manual de Interventoría y supervisión de contratos._x000a_3. Lista de chequeo para el Inicio de la Fase de Construcción y terminación de la fase de  Preliminares._x000a_4. Informe mensual de Interventoría"/>
    <n v="1"/>
    <n v="4"/>
    <n v="4"/>
    <s v="BAJO"/>
    <s v="El nivel de riesgo es bajo y no se requieren controles adicionales"/>
    <n v="0.1"/>
  </r>
  <r>
    <s v="Ejecucion de Obra"/>
    <s v=" Un Colaborador del IDU solicita una dádiva o una comisión para Recibir aprobados por la Interventoría los documentos soporte de las afiliaciones al Sistema General de Seguridad Social integral del Contratista, sin llenar los requisitos, o que puede afectar los intereses del IDU"/>
    <x v="1"/>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
    <n v="3"/>
    <n v="4"/>
    <n v="12"/>
    <s v="MEDIO"/>
    <s v="Programa de Fortalecimiento de la Cultura Ética para Colaboradores del IDU no Directivos (incluyendo protocolos desde el proceso de selección, vinculación, desempeño periódico y retiro)."/>
    <n v="3"/>
  </r>
  <r>
    <s v="Ejecucion de Obra"/>
    <s v=" Un Colaborador del IDU solicita una dádiva o una comisión para Recibir aprobados por la Interventoría los documentos soporte de las afiliaciones al Sistema General de Seguridad Social integral del Contratista, sin llenar los requisitos, o que puede afectar los intereses del IDU"/>
    <x v="2"/>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aprobados por la Interventoría los documentos soporte de las afiliaciones al Sistema General de Seguridad Social integral del Contratista, sin llenar los requisitos, o que puede afectar los intereses del IDU"/>
    <x v="3"/>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aprobados por la Interventoría los documentos soporte de las afiliaciones al Sistema General de Seguridad Social integral del Contratista, sin llenar los requisitos, o que puede afectar los intereses del IDU"/>
    <x v="4"/>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y revisar los documentos soporte de las afiliaciones al Sistema General de Seguridad Social Integral del personal de la Interventoría, sin llenar los requisitos, o que puede afectar los intereses del IDU"/>
    <x v="1"/>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
    <n v="3"/>
    <n v="4"/>
    <n v="12"/>
    <s v="MEDIO"/>
    <s v="Programa de Fortalecimiento de la Cultura Ética para Colaboradores del IDU no Directivos (incluyendo protocolos desde el proceso de selección, vinculación, desempeño periódico y retiro)."/>
    <n v="3"/>
  </r>
  <r>
    <s v="Ejecucion de Obra"/>
    <s v=" Un Colaborador del IDU solicita una dádiva o una comisión para Recibir y revisar los documentos soporte de las afiliaciones al Sistema General de Seguridad Social Integral del personal de la Interventoría, sin llenar los requisitos, o que puede afectar los intereses del IDU"/>
    <x v="2"/>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y revisar los documentos soporte de las afiliaciones al Sistema General de Seguridad Social Integral del personal de la Interventoría, sin llenar los requisitos, o que puede afectar los intereses del IDU"/>
    <x v="3"/>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Recibir y revisar los documentos soporte de las afiliaciones al Sistema General de Seguridad Social Integral del personal de la Interventoría, sin llenar los requisitos, o que puede afectar los intereses del IDU"/>
    <x v="4"/>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de la interventoría debidamente aprobados los ajustes a los diseños (si se presentan),  sin llenar los requisitos, o que puede afectar los intereses del IDU."/>
    <x v="1"/>
    <s v="Sobrecostos, deficiencias en alcance y calidad en la ejecución en los proyectos, que reducen la capacidad de lograr objetivos."/>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Recibir de la interventoría debidamente aprobados los ajustes a los diseños (si se presentan),  sin llenar los requisitos, o que puede afectar los intereses del IDU."/>
    <x v="2"/>
    <s v="Sobrecostos, deficiencias en alcance y calidad en la ejecución en los proyectos, que reducen la capacidad de lograr objetivos."/>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de la interventoría debidamente aprobados los ajustes a los diseños (si se presentan),  sin llenar los requisitos, o que puede afectar los intereses del IDU."/>
    <x v="3"/>
    <s v="Sobrecostos, deficiencias en alcance y calidad en la ejecución en los proyectos, que reducen la capacidad de lograr objetivos."/>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de la interventoría debidamente aprobados los ajustes a los diseños (si se presentan),  sin llenar los requisitos, o que puede afectar los intereses del IDU."/>
    <x v="4"/>
    <s v="Sobrecostos, deficiencias en alcance y calidad en la ejecución en los proyectos, que reducen la capacidad de lograr objetivos."/>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Fortalecimiento de la Cultura Ética para Directivos en el IDU (incluyendo protocolos desde el proceso de selección, vinculación, desempeño periódico y retiro)."/>
    <n v="3"/>
  </r>
  <r>
    <s v="Ejecucion de Obra"/>
    <s v=" Un contratista ofrece y entrega a un Colaborador del IDU una comisión o dádiva para recibir de la interventoría debidamente aprobados los ajustes a los diseños (si se presentan), sin llenar los requisitos, o que puede afectar los intereses del IDU"/>
    <x v="0"/>
    <s v="Reducción de capacidad institucional para responder a las necesidades de la ciudad en lo relacionado con infraestructura para la movilidad y espacio público."/>
    <s v="1. Manual de Interventoría y supervisión de contratos._x000a_2. Procedimiento PRDP080 CAMBIO DE ESTUDIOS Y DISENOS APROBADOS EN ETAPA DE CONSTRUCCION Y/O CONSERVACION_x000a_3. Procedimiento PRC044 -EJECUCION DE PROYECTOS DE CONSTRUCCION DE INFRAESTRUCTURA VIAL Y ESPACIO PUBLICO._x000a_4. GUDP01- GUIA ALCANCES ENTREGABLES DISENO"/>
    <n v="3"/>
    <n v="4"/>
    <n v="12"/>
    <s v="MEDIO"/>
    <s v="Programa de comunicación pública &quot;cero tolerancia al soborno y a la corrupción&quot; hacia la comunidad, los socios de negocios y demás partes interesadas del IDU."/>
    <n v="3"/>
  </r>
  <r>
    <s v="Ejecucion de Obra"/>
    <s v="Un contratista ofrece y entrega a un Colaborador del IDU una comisión o dádiva para que no se Verifique si se cumple con los requisitos establecidos para iniciar la fase de ejecución de la Obra, o que puede afectar los intereses del IDU"/>
    <x v="0"/>
    <s v="Deterioro de la reputación institucional que afecta su capacidad y gobernanza."/>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3"/>
    <n v="3"/>
    <n v="9"/>
    <s v="BAJO"/>
    <s v="El nivel de riesgo es bajo y no se requieren controles adicionales"/>
    <n v="0.1"/>
  </r>
  <r>
    <s v="Ejecucion de Obra"/>
    <s v=" Un Colaborador del IDU solicita una dádiva o una comisión para que no se verifique si se cumple con los requisitos establecidos para iniciar la fase de ejecución de la Obra, sin llenar los requisitos, o que puede afectar los intereses del IDU"/>
    <x v="1"/>
    <s v="Sobrecostos, deficiencias en alcance y calidad en la ejecución en los proyectos, que reducen la capacidad de lograr objetivos."/>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2"/>
    <n v="3"/>
    <n v="6"/>
    <s v="BAJO"/>
    <s v="El nivel de riesgo es bajo y no se requieren controles adicionales"/>
    <n v="0.1"/>
  </r>
  <r>
    <s v="Ejecucion de Obra"/>
    <s v=" Un Colaborador del IDU solicita una dádiva o una comisión para que no se verifique si se cumple con los requisitos establecidos para iniciar la fase de ejecución de la Obra, sin llenar los requisitos, o que puede afectar los intereses del IDU"/>
    <x v="2"/>
    <s v="Sobrecostos, deficiencias en alcance y calidad en la ejecución en los proyectos, que reducen la capacidad de lograr objetivos."/>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2"/>
    <n v="3"/>
    <n v="6"/>
    <s v="BAJO"/>
    <s v="El nivel de riesgo es bajo y no se requieren controles adicionales"/>
    <n v="0.1"/>
  </r>
  <r>
    <s v="Ejecucion de Obra"/>
    <s v=" Un Colaborador del IDU solicita una dádiva o una comisión para que no se verifique si se cumple con los requisitos establecidos para iniciar la fase de ejecución de la Obra, sin llenar los requisitos, o que puede afectar los intereses del IDU"/>
    <x v="3"/>
    <s v="Sobrecostos, deficiencias en alcance y calidad en la ejecución en los proyectos, que reducen la capacidad de lograr objetivos."/>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2"/>
    <n v="3"/>
    <n v="6"/>
    <s v="BAJO"/>
    <s v="El nivel de riesgo es bajo y no se requieren controles adicionales"/>
    <n v="0.1"/>
  </r>
  <r>
    <s v="Ejecucion de Obra"/>
    <s v=" Un Colaborador del IDU solicita una dádiva o una comisión para que no se verifique si se cumple con los requisitos establecidos para iniciar la fase de ejecución de la Obra, sin llenar los requisitos, o que puede afectar los intereses del IDU"/>
    <x v="4"/>
    <s v="Sobrecostos, deficiencias en alcance y calidad en la ejecución en los proyectos, que reducen la capacidad de lograr objetivos."/>
    <s v="1. Manual de Interventoría y supervisión de contratos._x000a_2. Lista de chequeo para el Inicio de la Fase de Construcción y terminación de la fase de  Preliminares_x000a_3. Procedimiento PRDP080 CAMBIO DE ESTUDIOS Y DISENOS APROBADOS EN ETAPA DE CONSTRUCCION Y/O CONSERVACION._x000a_4. Segregación de funciones en la revisión de los requisitos requeridos para el inicio de la fase de construccion"/>
    <n v="2"/>
    <n v="3"/>
    <n v="6"/>
    <s v="BAJO"/>
    <s v="El nivel de riesgo es bajo y no se requieren controles adicionales"/>
    <n v="0.1"/>
  </r>
  <r>
    <s v="Ejecucion de Obra"/>
    <s v="Un contratista ofrece y/o entrega a un Colaborador del IDU una comisión o dádiva para No Participar en las reuniones de seguimiento y/o visitas conjuntamente con la Interventoría y el constructor, y Suscribir el Acta de Seguimiento al Contrato, y/o suscribirla con información que pueda afectar los intereses del IDU."/>
    <x v="0"/>
    <s v="Sobrecostos, deficiencias en alcance y calidad en la ejecución en los proyectos, que reducen la capacidad de lograr objetivos."/>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 Un Colaborador del IDU solicita una dádiva o una comisión para no Participar en las reuniones de seguimiento y/o visitas conjuntamente con la Interventoría y el constructor, y Suscribir el Acta de Seguimiento al Contrato."/>
    <x v="1"/>
    <s v="Reducción de capacidad institucional para responder a las necesidades de la ciudad en lo relacionado con infraestructura para la movilidad y espacio público."/>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 Un Colaborador del IDU solicita una dádiva o una comisión para no Participar en las reuniones de seguimiento y/o visitas conjuntamente con la Interventoría y el constructor, y Suscribir el Acta de Seguimiento al Contrato."/>
    <x v="2"/>
    <s v="Reducción de capacidad institucional para responder a las necesidades de la ciudad en lo relacionado con infraestructura para la movilidad y espacio público."/>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 Un Colaborador del IDU solicita una dádiva o una comisión para no Participar en las reuniones de seguimiento y/o visitas conjuntamente con la Interventoría y el constructor, y Suscribir el Acta de Seguimiento al Contrato."/>
    <x v="3"/>
    <s v="Reducción de capacidad institucional para responder a las necesidades de la ciudad en lo relacionado con infraestructura para la movilidad y espacio público."/>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 Un Colaborador del IDU solicita una dádiva o una comisión para no Participar en las reuniones de seguimiento y/o visitas conjuntamente con la Interventoría y el constructor, y Suscribir el Acta de Seguimiento al Contrato."/>
    <x v="4"/>
    <s v="Reducción de capacidad institucional para responder a las necesidades de la ciudad en lo relacionado con infraestructura para la movilidad y espacio público."/>
    <s v="1. Manual de Interventoría y supervisión de contratos._x000a_2. Informes mensuales y semanales de interventoría._x000a_3. reuniones de seguimiento en el Idu y Comités de obra._x000a_4. Documentos del proceso de selección y los anexos contractuales"/>
    <n v="1"/>
    <n v="3"/>
    <n v="3"/>
    <s v="BAJO"/>
    <s v="El nivel de riesgo es bajo y no se requieren controles adicionales"/>
    <n v="0.1"/>
  </r>
  <r>
    <s v="Ejecucion de Obra"/>
    <s v="Un contratista ofrece y/o entrega a un Colaborador del IDU una comisión o dádiva para que no se revise si  la interventoría esta ejecutando o no el plan de acción que presentó para hacer el seguimiento, control y evaluación las actividades de gestión ambiental y SST a desarrollar por parte del constructor."/>
    <x v="0"/>
    <s v="Deterioro de la reputación institucional que afecta su capacidad y gobernanza."/>
    <s v="1. Manual Único de Control y seguimiento ambiental y de SST del IDU_x000a_2. Manual de Interventoría y supervisión de contratos._x000a_3. Informe mensual de Interventoría"/>
    <n v="3"/>
    <n v="2"/>
    <n v="6"/>
    <s v="BAJO"/>
    <s v="El nivel de riesgo es bajo y no se requieren controles adicionales"/>
    <n v="0.1"/>
  </r>
  <r>
    <s v="Ejecucion de Obra"/>
    <s v=" Un Colaborador del IDU solicita una dádiva o una comisión para avalar de la Interventoría el  Informe mensual Ambiental, sin llenar los requisitos, o que puede afectar los intereses del IDU."/>
    <x v="1"/>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Fortalecimiento de la Cultura Ética para Colaboradores del IDU no Directivos (incluyendo protocolos desde el proceso de selección, vinculación, desempeño periódico y retiro)."/>
    <n v="3"/>
  </r>
  <r>
    <s v="Ejecucion de Obra"/>
    <s v=" Un Colaborador del IDU solicita una dádiva o una comisión para avalar de la Interventoría el  Informe mensual Ambiental, sin llenar los requisitos, o que puede afectar los intereses del IDU."/>
    <x v="2"/>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avalar de la Interventoría el  Informe mensual Ambiental, sin llenar los requisitos, o que puede afectar los intereses del IDU."/>
    <x v="3"/>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Fortalecimiento de la Cultura Ética para Directivos en el IDU (incluyendo protocolos desde el proceso de selección, vinculación, desempeño periódico y retiro)."/>
    <n v="3"/>
  </r>
  <r>
    <s v="Ejecucion de Obra"/>
    <s v=" Un Colaborador del IDU solicita una dádiva o una comisión para avalar de la Interventoría el  Informe mensual Ambiental, sin llenar los requisitos, o que puede afectar los intereses del IDU."/>
    <x v="4"/>
    <s v="Sobrecostos, deficiencias en alcance y calidad en la ejecución en los proyectos, que reducen la capacidad de lograr objetivos."/>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Fortalecimiento de la Cultura Ética para Directivos en el IDU (incluyendo protocolos desde el proceso de selección, vinculación, desempeño periódico y retiro)."/>
    <n v="3"/>
  </r>
  <r>
    <s v="Ejecucion de Obra"/>
    <s v=" Un contratista ofrece y entrega a un Colaborador del IDU una comisión o dádiva para  avalar  el  Informe Ambiental, sin llenar los requisitos, o que puede afectar los intereses del IDU."/>
    <x v="0"/>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Informe mensual de Interventoría._x000a_4. Segregación de funciones en la revisión de los informes  ambientales"/>
    <n v="3"/>
    <n v="4"/>
    <n v="12"/>
    <s v="MEDIO"/>
    <s v="Programa de comunicación pública &quot;cero tolerancia al soborno y a la corrupción&quot; hacia la comunidad, los socios de negocios y demás partes interesadas del IDU."/>
    <n v="3"/>
  </r>
  <r>
    <s v="Ejecucion de Obra"/>
    <s v="Un contratista ofrece y entrega a un Colaborador del IDU una comisión o dádiva para manipular información de las reuniones dé seguimiento e inspecciones de campo programadas conjuntamente con la Interventoría, el Constructor y los delegados de las diferentes ESP sin llenar los requisitos, o que puede afectar los intereses del IDU."/>
    <x v="0"/>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ácora._x000a_4. Segregación de funciones en los requerimientos de las ESP"/>
    <n v="3"/>
    <n v="3"/>
    <n v="9"/>
    <s v="BAJO"/>
    <s v="El nivel de riesgo es bajo y no se requieren controles adicionales"/>
    <n v="0.1"/>
  </r>
  <r>
    <s v="Ejecución de Obra"/>
    <s v="Un Colaborador del IDU solicita una dádiva o una comisión para manipular información de las reuniones dé seguimiento e inspecciones de campo programadas conjuntamente con la Interventoría, el Constructor y los delegados de las diferentes ESP sin llenar los requisitos, o que puede afectar los intereses del IDU."/>
    <x v="1"/>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Colaborador del IDU solicita una dádiva o una comisión para manipular información de las reuniones dé seguimiento e inspecciones de campo programadas conjuntamente con la Interventoría, el Constructor y los delegados de las diferentes ESP sin llenar los requisitos, o que puede afectar los intereses del IDU."/>
    <x v="2"/>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Colaborador del IDU solicita una dádiva o una comisión para manipular información de las reuniones dé seguimiento e inspecciones de campo programadas conjuntamente con la Interventoría, el Constructor y los delegados de las diferentes ESP sin llenar los requisitos, o que puede afectar los intereses del IDU."/>
    <x v="3"/>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Colaborador del IDU solicita una dádiva o una comisión para manipular información de las reuniones dé seguimiento e inspecciones de campo programadas conjuntamente con la Interventoría, el Constructor y los delegados de las diferentes ESP sin llenar los requisitos, o que puede afectar los intereses del IDU."/>
    <x v="4"/>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tercero ofrece y entrega a un Colaborador del IDU una comisión o dádiva para que  la ejecución de maniobras a cargo de la ESP  queden a cargo IDU"/>
    <x v="5"/>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que  la ejecución de maniobras  a cargo de la ESP queden a cargo del IDU"/>
    <x v="1"/>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que  la ejecución de maniobras  a cargo de la ESP queden a cargo del IDU"/>
    <x v="2"/>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que  la ejecución de maniobras  a cargo de la ESP queden a cargo del IDU"/>
    <x v="3"/>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que  la ejecución de maniobras  a cargo de la ESP queden a cargo del IDU"/>
    <x v="4"/>
    <s v="Reducción de capacidad institucional para responder a las necesidades de la ciudad en lo relacionado con infraestructura para la movilidad y espacio público."/>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ntratista ofrece y entrega a un Colaborador del IDU una comisión o dádiva para recibir revisar y suscribir de la Interventoría documento de avance de Obra de redes de Servicios Publicas, sin llenar los requisitos, o que puede afectar los intereses del IDU."/>
    <x v="0"/>
    <s v="Deterioro de la reputación institucional que afecta su capacidad y gobernanza."/>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2"/>
    <n v="3"/>
    <n v="6"/>
    <s v="BAJO"/>
    <s v="El nivel de riesgo es bajo y no se requieren controles adicionales"/>
    <n v="0.1"/>
  </r>
  <r>
    <s v="Ejecucion de Obra"/>
    <s v="Un Colaborador del IDU solicita una dádiva o una comisión para recibir revisar y suscribir de la Interventoría documento de avance de Obra de  redes de Servicios Publicos, sin llenar los requisitos, o que puede afectar los intereses del IDU."/>
    <x v="1"/>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recibir revisar y suscribir de la Interventoría documento de avance de Obra de  redes de Servicios Publicos, sin llenar los requisitos, o que puede afectar los intereses del IDU."/>
    <x v="2"/>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recibir revisar y suscribir de la Interventoría documento de avance de Obra de  redes de Servicios Publicos, sin llenar los requisitos, o que puede afectar los intereses del IDU."/>
    <x v="3"/>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laborador del IDU solicita una dádiva o una comisión para recibir revisar y suscribir de la Interventoría documento de avance de Obra de  redes de Servicios Publicos, sin llenar los requisitos, o que puede afectar los intereses del IDU."/>
    <x v="4"/>
    <s v="Sobrecostos, deficiencias en alcance y calidad en la ejecución en los proyectos, que reducen la capacidad de lograr objetivos."/>
    <s v="1. Convenios vigentes con las ESP_x000a_2. Manual de Interventoría y supervisión de contratos._x000a_3. Reuniones de seguimiento en el Idu y Comités de obra._x000a_4. Actas de Seguimiento e inspección de campo._x000a_5. Registros en la bitacora._x000a_6. Segregación de funciones en los requerminentos de las ESP"/>
    <n v="1"/>
    <n v="3"/>
    <n v="3"/>
    <s v="BAJO"/>
    <s v="El nivel de riesgo es bajo y no se requieren controles adicionales"/>
    <n v="0.1"/>
  </r>
  <r>
    <s v="Ejecucion de Obra"/>
    <s v="Un contratista ofrece y entrega a un Colaborador del IDU una comisión o dádiva para recibir de la interventoría los informes presentados sin llenar los requisitos, o que puede afectar los intereses del IDU."/>
    <x v="0"/>
    <s v="Reducción de capacidad institucional para responder a las necesidades de la ciudad en lo relacionado con infraestructura para la movilidad y espacio público."/>
    <s v="1. Manual de Interventoría y supervisión de contratos._x000a_2. Informes mensuales y semanales de interventoría y su cargue en el ZIPA_x000a_3. Reuniones de seguimiento en el Idu y Comités de obra"/>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cibir de la interventoría los informes presentados sin llenar los requisitos, o que puede afectar los intereses del IDU."/>
    <x v="1"/>
    <s v="Deterioro de la reputación institucional que afecta su capacidad y gobernanza."/>
    <s v="1. Manual de Interventoría y supervisión de contratos._x000a_2. Informes mensuales y semanales de interventoría y su cargue en el ZIPA_x000a_3. Reuniones de seguimiento en el Idu y Comités de obra._x000a_4. Segregación de funciones en la revisión de los informes."/>
    <n v="2"/>
    <n v="4"/>
    <n v="8"/>
    <s v="BAJO"/>
    <s v="El nivel de riesgo es bajo y no se requieren controles adicionales"/>
    <n v="0.1"/>
  </r>
  <r>
    <s v="Ejecución de Obra"/>
    <s v="Un Colaborador del IDU solicita una dádiva o una comisión para recibir de la interventoría los informes presentados sin llenar los requisitos, o que puede afectar los intereses del IDU."/>
    <x v="2"/>
    <s v="Deterioro de la reputación institucional que afecta su capacidad y gobernanza."/>
    <s v="1. Manual de Interventoría y supervisión de contratos._x000a_2. Informes mensuales y semanales de interventoría y su cargue en el ZIPA_x000a_3. Reuniones de seguimiento en el Idu y Comités de obra._x000a_4. Segregación de funciones en la revisión de los informes."/>
    <n v="2"/>
    <n v="4"/>
    <n v="8"/>
    <s v="BAJO"/>
    <s v="El nivel de riesgo es bajo y no se requieren controles adicionales"/>
    <n v="0.1"/>
  </r>
  <r>
    <s v="Ejecucion de Obra"/>
    <s v="Un Colaborador del IDU solicita una dádiva o una comisión para recibir de la interventoría los informes presentados sin llenar los requisitos, o que puede afectar los intereses del IDU."/>
    <x v="3"/>
    <s v="Deterioro de la reputación institucional que afecta su capacidad y gobernanza."/>
    <s v="1. Manual de Interventoría y supervisión de contratos._x000a_2. Informes mensuales y semanales de interventoría y su cargue en el ZIPA_x000a_3. Reuniones de seguimiento en el Idu y Comités de obra._x000a_4. Segregación de funciones en la revisión de los informes."/>
    <n v="2"/>
    <n v="4"/>
    <n v="8"/>
    <s v="BAJO"/>
    <s v="El nivel de riesgo es bajo y no se requieren controles adicionales"/>
    <n v="0.1"/>
  </r>
  <r>
    <s v="Ejecucion de Obra"/>
    <s v="Un Colaborador del IDU solicita una dádiva o una comisión para recibir de la interventoría los informes presentados sin llenar los requisitos, o que puede afectar los intereses del IDU."/>
    <x v="4"/>
    <s v="Deterioro de la reputación institucional que afecta su capacidad y gobernanza."/>
    <s v="1. Manual de Interventoría y supervisión de contratos._x000a_2. Informes mensuales y semanales de interventoría y su cargue en el ZIPA_x000a_3. Reuniones de seguimiento en el Idu y Comités de obra._x000a_4. Segregación de funciones y/o obligaciones en la revisión de los informes."/>
    <n v="2"/>
    <n v="4"/>
    <n v="8"/>
    <s v="BAJO"/>
    <s v="El nivel de riesgo es bajo y no se requieren controles adicionales"/>
    <n v="0.1"/>
  </r>
  <r>
    <s v="Ejecucion de Obra"/>
    <s v="Un contratista ofrece y entrega a un Colaborador del IDU una comisión o dádiva para aprobar seguimiento a implementación del Plan Manejo de Tráfico aprobado la SDM, sin llenar los requisitos, o que puede afectar los intereses del IDU."/>
    <x v="0"/>
    <s v="Deterioro de la reputación institucional que afecta su capacidad y gobernanza."/>
    <s v="1. Manual de Interventoría y supervisión de contratos._x000a_2. PMT Aprobado_x000a_3. Reuniones de seguimiento en el Idu y Comités de obra._x000a_4. Actas de pago"/>
    <n v="3"/>
    <n v="3"/>
    <n v="9"/>
    <s v="BAJO"/>
    <s v="El nivel de riesgo es bajo y no se requieren controles adicionales"/>
    <n v="0.1"/>
  </r>
  <r>
    <s v="Ejecucion de Obra"/>
    <s v="Un Colaborador del IDU solicita una dádiva o una comisión para   aprobar el seguimiento a implementación del Plan Manejo de Tráfico aprobado por la SDM, sin llenar los requisitos, o que puede afectar los intereses del IDU."/>
    <x v="1"/>
    <s v="Sobrecostos, deficiencias en alcance y calidad en la ejecución en los proyectos, que reducen la capacidad de lograr objetivos."/>
    <s v="1. Manual de Interventoría y supervisión de contratos._x000a_2. PMT Aprobado_x000a_3. Reuniones de seguimiento en el Idu y Comités de obra._x000a_4. Actas de pago"/>
    <n v="2"/>
    <n v="3"/>
    <n v="6"/>
    <s v="BAJO"/>
    <s v="El nivel de riesgo es bajo y no se requieren controles adicionales"/>
    <n v="0.1"/>
  </r>
  <r>
    <s v="Ejecucion de Obra"/>
    <s v="Un Colaborador del IDU solicita una dádiva o una comisión para   aprobar el seguimiento a implementación del Plan Manejo de Tráfico aprobado por la SDM, sin llenar los requisitos, o que puede afectar los intereses del IDU."/>
    <x v="2"/>
    <s v="Sobrecostos, deficiencias en alcance y calidad en la ejecución en los proyectos, que reducen la capacidad de lograr objetivos."/>
    <s v="1. Manual de Interventoría y supervisión de contratos._x000a_2. PMT Aprobado_x000a_3. Reuniones de seguimiento en el Idu y Comités de obra._x000a_4. Actas de pago"/>
    <n v="2"/>
    <n v="3"/>
    <n v="6"/>
    <s v="BAJO"/>
    <s v="El nivel de riesgo es bajo y no se requieren controles adicionales"/>
    <n v="0.1"/>
  </r>
  <r>
    <s v="Ejecucion de Obra"/>
    <s v="Un Colaborador del IDU solicita una dádiva o una comisión para   aprobar el seguimiento a implementación del Plan Manejo de Tráfico aprobado por la SDM, sin llenar los requisitos, o que puede afectar los intereses del IDU."/>
    <x v="3"/>
    <s v="Sobrecostos, deficiencias en alcance y calidad en la ejecución en los proyectos, que reducen la capacidad de lograr objetivos."/>
    <s v="1. Manual de Interventoría y supervisión de contratos._x000a_2. PMT Aprobado_x000a_3. Reuniones de seguimiento en el Idu y Comités de obra._x000a_4. Actas de pago"/>
    <n v="2"/>
    <n v="3"/>
    <n v="6"/>
    <s v="BAJO"/>
    <s v="El nivel de riesgo es bajo y no se requieren controles adicionales"/>
    <n v="0.1"/>
  </r>
  <r>
    <s v="Ejecucion de Obra"/>
    <s v="Un Colaborador del IDU solicita una dádiva o una comisión para   aprobar el seguimiento a implementación del Plan Manejo de Tráfico aprobado por la SDM, sin llenar los requisitos, o que puede afectar los intereses del IDU."/>
    <x v="4"/>
    <s v="Sobrecostos, deficiencias en alcance y calidad en la ejecución en los proyectos, que reducen la capacidad de lograr objetivos."/>
    <s v="1. Manual de Interventoría y supervisión de contratos._x000a_2. PMT Aprobado_x000a_3. Reuniones de seguimiento en el Idu y Comités de obra._x000a_4. Actas de pago"/>
    <n v="2"/>
    <n v="3"/>
    <n v="6"/>
    <s v="BAJO"/>
    <s v="El nivel de riesgo es bajo y no se requieren controles adicionales"/>
    <n v="0.1"/>
  </r>
  <r>
    <s v="Ejecucion de Obra"/>
    <s v="Un contratista ofrece y entrega a un Colaborador del IDU una comisión o dádiva para recibir de la Interventoría debidamente suscritos y aprobados los formatos Análisis de  precios unitarios no previstos, sin llenar los requisitos, o que puede afectar los intereses del IDU."/>
    <x v="0"/>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1"/>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2"/>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3"/>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4"/>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os y aprobados los formatos Análisis de  precios unitarios no previstos, sin llenar los requisitos, o que puede afectar los intereses del IDU."/>
    <x v="6"/>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ntratista ofrece y entrega a un Colaborador del IDU una comisión o dádiva para recibir de la Interventoría debidamente suscrita el Acta de fijación de precios no previstos, sin llenar los requisitos, o que puede afectar los intereses del IDU."/>
    <x v="0"/>
    <s v="Sobrecostos, deficiencias en alcance y calidad en la ejecución en los proyectos, que reducen la capacidad de lograr objetivos."/>
    <s v="1. Manual de Interventoría y supervisión de contratos._x000a_2. Listado de precios oficial del IDU_x000a_3. Lista de chequeo para la objeción o no de los APU no previstos en contratos de obra._x000a_4. Segregación de funciones y/o obligaciones en la revisión de los APUS"/>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cibir de la Interventoría debidamente suscrita el Acta de fijación de precios no previstos, sin llenar los requisitos, o que puede afectar los intereses del IDU."/>
    <x v="1"/>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a el Acta de fijación de precios no previstos, sin llenar los requisitos, o que puede afectar los intereses del IDU."/>
    <x v="2"/>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a el Acta de fijación de precios no previstos, sin llenar los requisitos, o que puede afectar los intereses del IDU."/>
    <x v="3"/>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a el Acta de fijación de precios no previstos, sin llenar los requisitos, o que puede afectar los intereses del IDU."/>
    <x v="4"/>
    <s v="Reducción de capacidad institucional para responder a las necesidades de la ciudad en lo relacionado con infraestructura para la movilidad y espacio público."/>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laborador del IDU solicita una dádiva o una comisión para recibir de la Interventoría debidamente suscrita el Acta de fijación de precios no previstos, sin llenar los requisitos, o que puede afectar los intereses del IDU."/>
    <x v="6"/>
    <s v="Deterioro de la reputación institucional que afecta su capacidad y gobernanza."/>
    <s v="1. Manual de Interventoría y supervisión de contratos._x000a_2. Listado de precios oficial del IDU_x000a_3. Lista de chequeo para la objeción o no de los APU no previstos en contratos de obra._x000a_4. Segregación de funciones y/o obligaciones en la revisión de los APUS"/>
    <n v="2"/>
    <n v="4"/>
    <n v="8"/>
    <s v="BAJO"/>
    <s v="El nivel de riesgo es bajo y no se requieren controles adicionales"/>
    <n v="0.1"/>
  </r>
  <r>
    <s v="Ejecucion de Obra"/>
    <s v="Un contratista ofrece y/o entrega a un Colaborador del IDU una comisión o dádiva para recibir y aceptar de la Interventoría los resultados de los ensayos de laboratorio, sin llenar los requisitos, o que puede afectar los intereses del IDU."/>
    <x v="0"/>
    <s v="Deterioro de la reputación institucional que afecta su capacidad y gobernanza."/>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4"/>
    <n v="4"/>
    <n v="16"/>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cibir Y aceptar los resultados de los ensayos de laboratorio, sin llenar los requisitos, o que puede afectar los intereses del IDU."/>
    <x v="1"/>
    <s v="Sobrecostos, deficiencias en alcance y calidad en la ejecución en los proyectos, que reducen la capacidad de lograr objetivos."/>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Recibir Y aceptar los resultados de los ensayos de laboratorio, sin llenar los requisitos, o que puede afectar los intereses del IDU."/>
    <x v="2"/>
    <s v="Sobrecostos, deficiencias en alcance y calidad en la ejecución en los proyectos, que reducen la capacidad de lograr objetivos."/>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Y aceptar los resultados de los ensayos de laboratorio, sin llenar los requisitos, o que puede afectar los intereses del IDU."/>
    <x v="3"/>
    <s v="Sobrecostos, deficiencias en alcance y calidad en la ejecución en los proyectos, que reducen la capacidad de lograr objetivos."/>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cibir Y aceptar los resultados de los ensayos de laboratorio, sin llenar los requisitos, o que puede afectar los intereses del IDU."/>
    <x v="4"/>
    <s v="Sobrecostos, deficiencias en alcance y calidad en la ejecución en los proyectos, que reducen la capacidad de lograr objetivos."/>
    <s v="1. Manual de Interventoría y supervisión de contratos._x000a_2. Informes mensuales _x000a_3. Procedimiento PRC044 -EJECUCION DE PROYECTOS DE CONSTRUCCION DE INFRAESTRUCTURA VIAL Y ESPACIO PUBLICO._x000a_4. Segregación de funciones y/o obligaciones en la revision de los informes."/>
    <n v="3"/>
    <n v="4"/>
    <n v="12"/>
    <s v="MEDIO"/>
    <s v="Programa de Fortalecimiento de la Cultura Ética para Directivos en el IDU (incluyendo protocolos desde el proceso de selección, vinculación, desempeño periódico y retiro)."/>
    <n v="3"/>
  </r>
  <r>
    <s v="Ejecucion de Obra"/>
    <s v=" Un contratista ofrece y entrega a un Colaborador del IDU una comisión o dádiva para Realizar el trámite para los pagos correspondientes, sin llenar los requisitos establecidos, o que puede afectar los intereses del IDU."/>
    <x v="0"/>
    <s v="Reducción de capacidad institucional para responder a las necesidades de la ciudad en lo relacionado con infraestructura para la movilidad y espacio público."/>
    <s v="1. Manual de Interventoría y supervisión de contratos._x000a_2. Guía de pago a terceros_x000a_3. Procedimiento PRC044 -EJECUCION DE PROYECTOS DE CONSTRUCCION DE INFRAESTRUCTURA VIAL Y ESPACIO PUBLICO._x000a_4. Actas de recibo parcial de obra y de pago de interventoría."/>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alizar el trámite para los pagos correspondientes, sin llenar los requisitos, o que puede afectar los intereses del IDU."/>
    <x v="1"/>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Actas de recibo parcial de obra y de pago de interventoría."/>
    <n v="2"/>
    <n v="4"/>
    <n v="8"/>
    <s v="BAJO"/>
    <s v="El nivel de riesgo es bajo y no se requieren controles adicionales"/>
    <n v="0.1"/>
  </r>
  <r>
    <s v="Ejecucion de Obra"/>
    <s v="Un Colaborador del IDU solicita una dádiva o una comisión para Realizar el trámite para los pagos correspondientes, sin llenar los requisitos, o que puede afectar los intereses del IDU."/>
    <x v="2"/>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Actas de recibo parcial de obra y de pago de interventoría."/>
    <n v="2"/>
    <n v="4"/>
    <n v="8"/>
    <s v="BAJO"/>
    <s v="El nivel de riesgo es bajo y no se requieren controles adicionales"/>
    <n v="0.1"/>
  </r>
  <r>
    <s v="Ejecucion de Obra"/>
    <s v="Un Colaborador del IDU solicita una dádiva o una comisión para Realizar el trámite para los pagos correspondientes, sin llenar los requisitos, o que puede afectar los intereses del IDU."/>
    <x v="3"/>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Actas de recibo parcial de obra y de pago de interventoría."/>
    <n v="2"/>
    <n v="4"/>
    <n v="8"/>
    <s v="BAJO"/>
    <s v="El nivel de riesgo es bajo y no se requieren controles adicionales"/>
    <n v="0.1"/>
  </r>
  <r>
    <s v="Ejecucion de Obra"/>
    <s v="Un Colaborador del IDU solicita una dádiva o una comisión para Realizar el trámite para los pagos correspondientes, sin llenar los requisitos, o que puede afectar los intereses del IDU."/>
    <x v="4"/>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Actas de recibo parcial de obra y de pago de interventoría."/>
    <n v="2"/>
    <n v="4"/>
    <n v="8"/>
    <s v="BAJO"/>
    <s v="El nivel de riesgo es bajo y no se requieren controles adicionales"/>
    <n v="0.1"/>
  </r>
  <r>
    <s v="Ejecucion de Obra"/>
    <s v=" Un contratista ofrece y entrega a un Colaborador del IDU una comisión o dádiva para realizar las acciones necesarias para solucionar inconvenientes presentados durante el desarrollo de la obra solicitando adición y/o prórroga del contrato, sin que se requiera o que puede afectar los intereses del IDU."/>
    <x v="0"/>
    <s v="Sobrecostos, deficiencias en alcance y calidad en la ejecución en los proyectos, que reducen la capacidad de lograr objetivos."/>
    <s v="1. Manual de Interventoría y supervisión de contratos._x000a_2. Manual de gestión Contractual_x000a_3. Procedimiento PRC044 -EJECUCION DE PROYECTOS DE CONSTRUCCION DE INFRAESTRUCTURA VIAL Y ESPACIO PUBLICO._x000a_4. Formato FO-GC-27 SOLICITUD DE ADICIÓN Y/O PRORROGA"/>
    <n v="3"/>
    <n v="5"/>
    <n v="15"/>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alizar las acciones necesarias para solucionar los inconvenientes presentados durante el desarrollo de la obra, gestionando adición y/o prórroga del contrato, sin que se requiera o que puede afectar los intereses del IDU."/>
    <x v="1"/>
    <s v="Reducción de capacidad institucional para responder a las necesidades de la ciudad en lo relacionado con infraestructura para la movilidad y espacio público."/>
    <s v="1. Manual de Interventoría y supervisión de contratos._x000a_2. Manual de gestión Contractual_x000a_3. Procedimiento PRC044 -EJECUCION DE PROYECTOS DE CONSTRUCCION DE INFRAESTRUCTURA VIAL Y ESPACIO PUBLICO._x000a_4. Formato FO-GC-27 SOLICITUD DE ADICIÓN Y/O PRORROGA"/>
    <n v="2"/>
    <n v="5"/>
    <n v="10"/>
    <s v="BAJO"/>
    <s v="El nivel de riesgo es bajo y no se requieren controles adicionales"/>
    <n v="0.1"/>
  </r>
  <r>
    <s v="Ejecucion de Obra"/>
    <s v="Un Colaborador del IDU solicita una dádiva o una comisión para  realizar las acciones necesarias para solucionar los inconvenientes presentados durante el desarrollo de la obra, gestionando adición y/o prórroga del contrato, sin que se requiera o que puede afectar los intereses del IDU."/>
    <x v="2"/>
    <s v="Reducción de capacidad institucional para responder a las necesidades de la ciudad en lo relacionado con infraestructura para la movilidad y espacio público."/>
    <s v="1. Manual de Interventoría y supervisión de contratos._x000a_2. Manual de gestión Contractual_x000a_3. Procedimiento PRC044 -EJECUCION DE PROYECTOS DE CONSTRUCCION DE INFRAESTRUCTURA VIAL Y ESPACIO PUBLICO._x000a_4. Formato FO-GC-27 SOLICITUD DE ADICIÓN Y/O PRORROGA"/>
    <n v="2"/>
    <n v="5"/>
    <n v="10"/>
    <s v="BAJO"/>
    <s v="El nivel de riesgo es bajo y no se requieren controles adicionales"/>
    <n v="0.1"/>
  </r>
  <r>
    <s v="Ejecucion de Obra"/>
    <s v="Un Colaborador del IDU solicita una dádiva o una comisión para  realizar las acciones necesarias para solucionar los inconvenientes presentados durante el desarrollo de la obra, gestionando adición y/o prórroga del contrato, sin que se requiera o que puede afectar los intereses del IDU."/>
    <x v="3"/>
    <s v="Reducción de capacidad institucional para responder a las necesidades de la ciudad en lo relacionado con infraestructura para la movilidad y espacio público."/>
    <s v="1. Manual de Interventoría y supervisión de contratos._x000a_2. Manual de gestión Contractual_x000a_3. Procedimiento PRC044 -EJECUCION DE PROYECTOS DE CONSTRUCCION DE INFRAESTRUCTURA VIAL Y ESPACIO PUBLICO._x000a_4. Formato FO-GC-27 SOLICITUD DE ADICIÓN Y/O PRORROGA"/>
    <n v="2"/>
    <n v="5"/>
    <n v="10"/>
    <s v="BAJO"/>
    <s v="El nivel de riesgo es bajo y no se requieren controles adicionales"/>
    <n v="0.1"/>
  </r>
  <r>
    <s v="Ejecucion de Obra"/>
    <s v="Un Colaborador del IDU solicita una dádiva o una comisión para  realizar las acciones necesarias para solucionar los inconvenientes presentados durante el desarrollo de la obra, gestionando adición y/o prórroga del contrato, sin que se requiera o que puede afectar los intereses del IDU."/>
    <x v="4"/>
    <s v="Reducción de capacidad institucional para responder a las necesidades de la ciudad en lo relacionado con infraestructura para la movilidad y espacio público."/>
    <s v="1. Manual de Interventoría y supervisión de contratos._x000a_2. Manual de gestión Contractual_x000a_3. Procedimiento PRC044 -EJECUCION DE PROYECTOS DE CONSTRUCCION DE INFRAESTRUCTURA VIAL Y ESPACIO PUBLICO._x000a_4. Formato FO-GC-27 SOLICITUD DE ADICIÓN Y/O PRORROGA"/>
    <n v="2"/>
    <n v="5"/>
    <n v="10"/>
    <s v="BAJO"/>
    <s v="El nivel de riesgo es bajo y no se requieren controles adicionales"/>
    <n v="0.1"/>
  </r>
  <r>
    <s v="Ejecucion de Obra"/>
    <s v=" Un contratista ofrece y entrega a un Colaborador del IDU una comisión o dádiva para que incida en la interventoria para el recibo de las obras productos de un recorrido de verificación del estado de las obras, sin llenar los requisitos, o que puede afectar los intereses del IDU."/>
    <x v="0"/>
    <s v="Deterioro de la reputación institucional que afecta su capacidad y gobernanza."/>
    <s v="1. Manual de Interventoría y supervisión de contratos._x000a_2. Especificaciones Técnicas del IDU_x000a_3. Cartilla de espacio público."/>
    <n v="3"/>
    <n v="5"/>
    <n v="15"/>
    <s v="MEDIO"/>
    <s v="Programa de comunicación pública &quot;cero tolerancia al soborno y a la corrupción&quot; hacia la comunidad, los socios de negocios y demás partes interesadas del IDU."/>
    <n v="3"/>
  </r>
  <r>
    <s v="Ejecucion de Obra"/>
    <s v=" Un Colaborador del IDU solicita una dádiva o una comisión para incidir en la interventoria para el recibo de las obras productos de un recorrido de verificación del estado de las obras, sin llenar los requisitos, o que puede afectar los intereses del IDU."/>
    <x v="1"/>
    <s v="Sobrecostos, deficiencias en alcance y calidad en la ejecución en los proyectos, que reducen la capacidad de lograr objetivos."/>
    <s v="1. Manual de Interventoría y supervisión de contratos._x000a_2. Especificaciones Técnicas del IDU_x000a_3. Cartilla de espacio público."/>
    <n v="2"/>
    <n v="5"/>
    <n v="10"/>
    <s v="BAJO"/>
    <s v="El nivel de riesgo es bajo y no se requieren controles adicionales"/>
    <n v="0.1"/>
  </r>
  <r>
    <s v="Ejecucion de Obra"/>
    <s v=" Un Colaborador del IDU solicita una dádiva o una comisión para incidir en la interventoria para el recibo de las obras productos de un recorrido de verificación del estado de las obras, sin llenar los requisitos, o que puede afectar los intereses del IDU."/>
    <x v="2"/>
    <s v="Sobrecostos, deficiencias en alcance y calidad en la ejecución en los proyectos, que reducen la capacidad de lograr objetivos."/>
    <s v="1. Manual de Interventoría y supervisión de contratos._x000a_2. Especificaciones Técnicas del IDU_x000a_3. Cartilla de espacio público."/>
    <n v="2"/>
    <n v="5"/>
    <n v="10"/>
    <s v="BAJO"/>
    <s v="El nivel de riesgo es bajo y no se requieren controles adicionales"/>
    <n v="0.1"/>
  </r>
  <r>
    <s v="Ejecucion de Obra"/>
    <s v=" Un Colaborador del IDU solicita una dádiva o una comisión para incidir en la interventoria para el recibo de las obras productos de un recorrido de verificación del estado de las obras, sin llenar los requisitos, o que puede afectar los intereses del IDU."/>
    <x v="3"/>
    <s v="Sobrecostos, deficiencias en alcance y calidad en la ejecución en los proyectos, que reducen la capacidad de lograr objetivos."/>
    <s v="1. Manual de Interventoría y supervisión de contratos._x000a_2. Especificaciones Técnicas del IDU_x000a_3. Cartilla de espacio público."/>
    <n v="2"/>
    <n v="5"/>
    <n v="10"/>
    <s v="BAJO"/>
    <s v="El nivel de riesgo es bajo y no se requieren controles adicionales"/>
    <n v="0.1"/>
  </r>
  <r>
    <s v="Ejecucion de Obra"/>
    <s v=" Un Colaborador del IDU solicita una dádiva o una comisión para incidir en la interventoria para el recibo de las obras productos de un recorrido de verificación del estado de las obras, sin llenar los requisitos, o que puede afectar los intereses del IDU."/>
    <x v="4"/>
    <s v="Sobrecostos, deficiencias en alcance y calidad en la ejecución en los proyectos, que reducen la capacidad de lograr objetivos."/>
    <s v="1. Manual de Interventoría y supervisión de contratos._x000a_2. Especificaciones Técnicas del IDU_x000a_3. Cartilla de espacio público."/>
    <n v="2"/>
    <n v="5"/>
    <n v="10"/>
    <s v="BAJO"/>
    <s v="El nivel de riesgo es bajo y no se requieren controles adicionales"/>
    <n v="0.1"/>
  </r>
  <r>
    <s v="Ejecucion de Obra"/>
    <s v=" Un contratista ofrece y/o entrega a un Colaborador del IDU una comisión o dádiva para incidir en la Interventoría en la aprobación del Informe de los pendientes, ajustes y correcciones, solicitados al Contratista, sin llenar los requisitos, o que puede afectar los intereses del IDU."/>
    <x v="0"/>
    <s v="Reducción de capacidad institucional para responder a las necesidades de la ciudad en lo relacionado con infraestructura para la movilidad y espacio público."/>
    <s v="1. Manual de Interventoría y supervisión de contratos._x000a_2. Especificaciones Técnicas del IDU_x000a_3. Informes mensuales"/>
    <n v="3"/>
    <n v="4"/>
    <n v="12"/>
    <s v="MEDIO"/>
    <s v="Programa de comunicación pública &quot;cero tolerancia al soborno y a la corrupción&quot; hacia la comunidad, los socios de negocios y demás partes interesadas del IDU."/>
    <n v="3"/>
  </r>
  <r>
    <s v="Ejecucion de Obra"/>
    <s v="  Un Colaborador del IDU solicita una dádiva o una comisión para  incidir en la Interventoría en la aprobación del Informe de los pendientes, ajustes y correcciones, solicitados al Contratista, sin llenar los requisitos, o que puede afectar los intereses del IDU."/>
    <x v="1"/>
    <s v="Deterioro de la reputación institucional que afecta su capacidad y gobernanza."/>
    <s v="1. Manual de Interventoría y supervisión de contratos._x000a_2. Especificaciones Técnicas del IDU_x000a_3. Informes mensuales"/>
    <n v="1"/>
    <n v="3"/>
    <n v="3"/>
    <s v="BAJO"/>
    <s v="El nivel de riesgo es bajo y no se requieren controles adicionales"/>
    <n v="0.1"/>
  </r>
  <r>
    <s v="Ejecucion de Obra"/>
    <s v="  Un Colaborador del IDU solicita una dádiva o una comisión para  incidir en la Interventoría en la aprobación del Informe de los pendientes, ajustes y correcciones, solicitados al Contratista, sin llenar los requisitos, o que puede afectar los intereses del IDU."/>
    <x v="2"/>
    <s v="Deterioro de la reputación institucional que afecta su capacidad y gobernanza."/>
    <s v="1. Manual de Interventoría y supervisión de contratos._x000a_2. Especificaciones Técnicas del IDU_x000a_3. Informes mensuales"/>
    <n v="1"/>
    <n v="3"/>
    <n v="3"/>
    <s v="BAJO"/>
    <s v="El nivel de riesgo es bajo y no se requieren controles adicionales"/>
    <n v="0.1"/>
  </r>
  <r>
    <s v="Ejecucion de Obra"/>
    <s v="  Un Colaborador del IDU solicita una dádiva o una comisión para  incidir en la Interventoría en la aprobación del Informe de los pendientes, ajustes y correcciones, solicitados al Contratista, sin llenar los requisitos, o que puede afectar los intereses del IDU."/>
    <x v="3"/>
    <s v="Deterioro de la reputación institucional que afecta su capacidad y gobernanza."/>
    <s v="1. Manual de Interventoría y supervisión de contratos._x000a_2. Especificaciones Técnicas del IDU_x000a_3. Informes mensuales"/>
    <n v="1"/>
    <n v="3"/>
    <n v="3"/>
    <s v="BAJO"/>
    <s v="El nivel de riesgo es bajo y no se requieren controles adicionales"/>
    <n v="0.1"/>
  </r>
  <r>
    <s v="Ejecucion de Obra"/>
    <s v="  Un Colaborador del IDU solicita una dádiva o una comisión para  incidir en la Interventoría en la aprobación del Informe de los pendientes, ajustes y correcciones, solicitados al Contratista, sin llenar los requisitos, o que puede afectar los intereses del IDU."/>
    <x v="4"/>
    <s v="Deterioro de la reputación institucional que afecta su capacidad y gobernanza."/>
    <s v="1. Manual de Interventoría y supervisión de contratos._x000a_2. Especificaciones Técnicas del IDU_x000a_3. Informes mensuales"/>
    <n v="1"/>
    <n v="3"/>
    <n v="3"/>
    <s v="BAJO"/>
    <s v="El nivel de riesgo es bajo y no se requieren controles adicionales"/>
    <n v="0.1"/>
  </r>
  <r>
    <s v="Ejecucion de Obra"/>
    <s v=" Un contratista ofrece y entrega a un Colaborador del IDU una comisión o dádiva para  Recibir y suscribir el acta de recibo final de obra, sin llenar los requisitos, o que puede afectar los intereses del IDU."/>
    <x v="0"/>
    <s v="Sobrecostos, deficiencias en alcance y calidad en la ejecución en los proyectos, que reducen la capacidad de lograr objetivos."/>
    <s v="1. Manual de Interventoría y supervisión de contratos._x000a_2. Especificaciones Técnicas del IDU_x000a_3. Acta de recibo de obra"/>
    <n v="2"/>
    <n v="5"/>
    <n v="10"/>
    <s v="BAJO"/>
    <s v="El nivel de riesgo es bajo y no se requieren controles adicionales"/>
    <n v="0.1"/>
  </r>
  <r>
    <s v="Ejecucion de Obra"/>
    <s v="   Un Colaborador del IDU solicita una dádiva o una comisión para  Recibir y suscribir el acta de recibo final de obra, sin llenar los requisitos, o que puede afectar los intereses del IDU."/>
    <x v="1"/>
    <s v="Reducción de capacidad institucional para responder a las necesidades de la ciudad en lo relacionado con infraestructura para la movilidad y espacio público."/>
    <s v="1. Manual de Interventoría y supervisión de contratos._x000a_2. Especificaciones Técnicas del IDU_x000a_3. Acta de recibo de obra"/>
    <n v="2"/>
    <n v="5"/>
    <n v="10"/>
    <s v="BAJO"/>
    <s v="El nivel de riesgo es bajo y no se requieren controles adicionales"/>
    <n v="0.1"/>
  </r>
  <r>
    <s v="Ejecucion de Obra"/>
    <s v="   Un Colaborador del IDU solicita una dádiva o una comisión para  Recibir y suscribir el acta de recibo final de obra, sin llenar los requisitos, o que puede afectar los intereses del IDU."/>
    <x v="2"/>
    <s v="Reducción de capacidad institucional para responder a las necesidades de la ciudad en lo relacionado con infraestructura para la movilidad y espacio público."/>
    <s v="1. Manual de Interventoría y supervisión de contratos._x000a_2. Especificaciones Técnicas del IDU_x000a_3. Acta de recibo de obra"/>
    <n v="2"/>
    <n v="5"/>
    <n v="10"/>
    <s v="BAJO"/>
    <s v="El nivel de riesgo es bajo y no se requieren controles adicionales"/>
    <n v="0.1"/>
  </r>
  <r>
    <s v="Ejecucion de Obra"/>
    <s v="   Un Colaborador del IDU solicita una dádiva o una comisión para  Recibir y suscribir el acta de recibo final de obra, sin llenar los requisitos, o que puede afectar los intereses del IDU."/>
    <x v="3"/>
    <s v="Reducción de capacidad institucional para responder a las necesidades de la ciudad en lo relacionado con infraestructura para la movilidad y espacio público."/>
    <s v="1. Manual de Interventoría y supervisión de contratos._x000a_2. Especificaciones Técnicas del IDU_x000a_3. Acta de recibo de obra"/>
    <n v="2"/>
    <n v="5"/>
    <n v="10"/>
    <s v="BAJO"/>
    <s v="El nivel de riesgo es bajo y no se requieren controles adicionales"/>
    <n v="0.1"/>
  </r>
  <r>
    <s v="Ejecucion de Obra"/>
    <s v="   Un Colaborador del IDU solicita una dádiva o una comisión para  Recibir y suscribir el acta de recibo final de obra, sin llenar los requisitos, o que puede afectar los intereses del IDU."/>
    <x v="4"/>
    <s v="Reducción de capacidad institucional para responder a las necesidades de la ciudad en lo relacionado con infraestructura para la movilidad y espacio público."/>
    <s v="1. Manual de Interventoría y supervisión de contratos._x000a_2. Especificaciones Técnicas del IDU_x000a_3. Acta de recibo de obra"/>
    <n v="2"/>
    <n v="5"/>
    <n v="10"/>
    <s v="BAJO"/>
    <s v="El nivel de riesgo es bajo y no se requieren controles adicionales"/>
    <n v="0.1"/>
  </r>
  <r>
    <s v="Ejecucion de Obra"/>
    <s v="Un contratista ofrece y/o entrega a un Colaborador del IDU una comisión o dádiva para  Recibir y revisar que los planos récord por unidad funcional de obra construida sin el cumplimiento de lo establecido en el Manual del Usuario SCAD-GIS y sin llenar los requisitos, o que puede afectar los intereses del IDU."/>
    <x v="0"/>
    <s v="Deterioro de la reputación institucional que afecta su capacidad y gobernanza."/>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 Un Colaborador del IDU solicita una dádiva o una comisión para  Recibir los planos récord por unidad funcional de obra construida sin el cumplimiento de lo establecido en el Manual del  Usuario SCAD-GIS y sin llenar los requisitos, o que puede afectar los intereses del IDU."/>
    <x v="1"/>
    <s v="Sobrecostos, deficiencias en alcance y calidad en la ejecución en los proyectos, que reducen la capacidad de lograr objetivos."/>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 Un Colaborador del IDU solicita una dádiva o una comisión para  Recibir los planos récord por unidad funcional de obra construida sin el cumplimiento de lo establecido en el Manual del  Usuario SCAD-GIS y sin llenar los requisitos, o que puede afectar los intereses del IDU."/>
    <x v="2"/>
    <s v="Sobrecostos, deficiencias en alcance y calidad en la ejecución en los proyectos, que reducen la capacidad de lograr objetivos."/>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 Un Colaborador del IDU solicita una dádiva o una comisión para  Recibir los planos récord por unidad funcional de obra construida sin el cumplimiento de lo establecido en el Manual del  Usuario SCAD-GIS y sin llenar los requisitos, o que puede afectar los intereses del IDU."/>
    <x v="3"/>
    <s v="Sobrecostos, deficiencias en alcance y calidad en la ejecución en los proyectos, que reducen la capacidad de lograr objetivos."/>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 Un Colaborador del IDU solicita una dádiva o una comisión para  Recibir los planos récord por unidad funcional de obra construida sin el cumplimiento de lo establecido en el Manual del  Usuario SCAD-GIS y sin llenar los requisitos, o que puede afectar los intereses del IDU."/>
    <x v="4"/>
    <s v="Sobrecostos, deficiencias en alcance y calidad en la ejecución en los proyectos, que reducen la capacidad de lograr objetivos."/>
    <s v="1. Manual de Interventoría y supervisión de contratos._x000a_2. Formato FO-IC-05 -Lista de chequeo para revisión de archivos y planos_x000a_3. Guía GU-IC-06 -Entrega de productos en formato digital de proyectos realizados en la infraestructura de los sistemas de movilidad y espacio público"/>
    <n v="2"/>
    <n v="3"/>
    <n v="6"/>
    <s v="BAJO"/>
    <s v="El nivel de riesgo es bajo y no se requieren controles adicionales"/>
    <n v="0.1"/>
  </r>
  <r>
    <s v="Ejecucion de Obra"/>
    <s v="Un contratista ofrece y/o entrega a un Colaborador del IDU una comisión o dádiva para Informar al interventor y al contratista, para que presenten en medio físico los planos récord firmados y debidamente aprobados por ESP, sin llenar los requisitos, o que puede afectar los intereses del IDU."/>
    <x v="0"/>
    <s v="Sobrecostos, deficiencias en alcance y calidad en la ejecución en los proyectos, que reducen la capacidad de lograr objetivos."/>
    <s v="1. Manual de Interventoría y supervisión de contratos._x000a_2. Convenios vigentes con las ESP_x000a_"/>
    <n v="1"/>
    <n v="1"/>
    <n v="1"/>
    <s v="BAJO"/>
    <s v="El nivel de riesgo es bajo y no se requieren controles adicionales"/>
    <n v="0.1"/>
  </r>
  <r>
    <s v="Ejecucion de Obra"/>
    <s v="Un Colaborador del IDU solicita una dádiva o una comisión para  que permita al interventor y al contratista, la presentación en medio físico los planos récord de las ESP, sin llenar los requisitos, o que puede afectar los intereses del IDU."/>
    <x v="1"/>
    <s v="Reducción de capacidad institucional para responder a las necesidades de la ciudad en lo relacionado con infraestructura para la movilidad y espacio público."/>
    <s v="1. Manual de Interventoría y supervisión de contratos._x000a_2. Convenios vigentes con las ESP_x000a_"/>
    <n v="1"/>
    <n v="1"/>
    <n v="1"/>
    <s v="BAJO"/>
    <s v="El nivel de riesgo es bajo y no se requieren controles adicionales"/>
    <n v="0.1"/>
  </r>
  <r>
    <s v="Ejecucion de Obra"/>
    <s v="Un Colaborador del IDU solicita una dádiva o una comisión para  que permita al interventor y al contratista, la presentación en medio físico los planos récord de las ESP, sin llenar los requisitos, o que puede afectar los intereses del IDU."/>
    <x v="2"/>
    <s v="Reducción de capacidad institucional para responder a las necesidades de la ciudad en lo relacionado con infraestructura para la movilidad y espacio público."/>
    <s v="1. Manual de Interventoría y supervisión de contratos._x000a_2. Convenios vigentes con las ESP_x000a_"/>
    <n v="1"/>
    <n v="1"/>
    <n v="1"/>
    <s v="BAJO"/>
    <s v="El nivel de riesgo es bajo y no se requieren controles adicionales"/>
    <n v="0.1"/>
  </r>
  <r>
    <s v="Ejecucion de Obra"/>
    <s v="Un Colaborador del IDU solicita una dádiva o una comisión para  que permita al interventor y al contratista, la presentación en medio físico los planos récord de las ESP, sin llenar los requisitos, o que puede afectar los intereses del IDU."/>
    <x v="3"/>
    <s v="Reducción de capacidad institucional para responder a las necesidades de la ciudad en lo relacionado con infraestructura para la movilidad y espacio público."/>
    <s v="1. Manual de Interventoría y supervisión de contratos._x000a_2. Convenios vigentes con las ESP_x000a_"/>
    <n v="1"/>
    <n v="1"/>
    <n v="1"/>
    <s v="BAJO"/>
    <s v="El nivel de riesgo es bajo y no se requieren controles adicionales"/>
    <n v="0.1"/>
  </r>
  <r>
    <s v="Ejecucion de Obra"/>
    <s v="Un Colaborador del IDU solicita una dádiva o una comisión para  que permita al interventor y al contratista, la presentación en medio físico los planos récord de las ESP, sin llenar los requisitos, o que puede afectar los intereses del IDU."/>
    <x v="4"/>
    <s v="Reducción de capacidad institucional para responder a las necesidades de la ciudad en lo relacionado con infraestructura para la movilidad y espacio público."/>
    <s v="1. Manual de Interventoría y supervisión de contratos._x000a_2. Convenios vigentes con las ESP_x000a_"/>
    <n v="1"/>
    <n v="1"/>
    <n v="1"/>
    <s v="BAJO"/>
    <s v="El nivel de riesgo es bajo y no se requieren controles adicionales"/>
    <n v="0.1"/>
  </r>
  <r>
    <s v="Ejecucion de Obra"/>
    <s v="Un contratista ofrece y/o entrega a un Colaborador del IDU una comisión o dádiva para permitir que queden pasivos ambientales en los frentes intervenidos."/>
    <x v="0"/>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permitir que queden pasivos ambientales en los frentes intervenidos. "/>
    <x v="1"/>
    <s v="Sobrecostos, deficiencias en alcance y calidad en la ejecución en los proyectos, que reducen la capacidad de lograr objetivos."/>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permitir que queden pasivos ambientales en los frentes intervenidos. "/>
    <x v="2"/>
    <s v="Sobrecostos, deficiencias en alcance y calidad en la ejecución en los proyectos, que reducen la capacidad de lograr objetivos."/>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permitir que queden pasivos ambientales en los frentes intervenidos. "/>
    <x v="3"/>
    <s v="Sobrecostos, deficiencias en alcance y calidad en la ejecución en los proyectos, que reducen la capacidad de lograr objetivos."/>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permitir que queden pasivos ambientales en los frentes intervenidos. "/>
    <x v="4"/>
    <s v="Sobrecostos, deficiencias en alcance y calidad en la ejecución en los proyectos, que reducen la capacidad de lograr objetivos."/>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ntratista ofrece y entrega a un Colaborador del IDU una comisión o dádiva para entrega de los individuos arbóreos al Jardín Botánico de Bogotá o al ente competente, sin llenar los requisitos, o que puede afectar los intereses del IDU. "/>
    <x v="0"/>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realizar la entrega de los individuos arbóreos al Jardín Botánico de Bogotá o al ente competente, sin llenar los requisitos, o que puede afectar los intereses del IDU. "/>
    <x v="1"/>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realizar la entrega de los individuos arbóreos al Jardín Botánico de Bogotá o al ente competente, sin llenar los requisitos, o que puede afectar los intereses del IDU. "/>
    <x v="2"/>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realizar la entrega de los individuos arbóreos al Jardín Botánico de Bogotá o al ente competente, sin llenar los requisitos, o que puede afectar los intereses del IDU. "/>
    <x v="3"/>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Un Colaborador del IDU solicita una dádiva o una comisión para  realizar la entrega de los individuos arbóreos al Jardín Botánico de Bogotá o al ente competente, sin llenar los requisitos, o que puede afectar los intereses del IDU. "/>
    <x v="4"/>
    <s v="Deterioro de la reputación institucional que afecta su capacidad y gobernanza."/>
    <s v="1. Manual Único de Control y seguimiento ambiental y de SST del IDU_x000a_2. Manual de Interventoría y supervisión de contratos._x000a_3. Recorridos de obra con la Autoridad Ambiental"/>
    <n v="3"/>
    <n v="3"/>
    <n v="9"/>
    <s v="BAJO"/>
    <s v="El nivel de riesgo es bajo y no se requieren controles adicionales"/>
    <n v="0.1"/>
  </r>
  <r>
    <s v="Ejecucion de Obra"/>
    <s v=" Un interventor ofrece y entrega a un Colaborador del IDU una comisión o dádiva para  dar por recibido el Informe final SST, sin llenar los requisitos, o que puede afectar los intereses del IDU. "/>
    <x v="7"/>
    <s v="Sobrecostos, deficiencias en alcance y calidad en la ejecución en los proyectos, que reducen la capacidad de lograr objetivos."/>
    <s v="1. Manual Único de Control y seguimiento ambiental y de SST del IDU_x000a_2. Manual de Interventoría y supervisión de contratos._x000a_3. Apéndices del Proceso"/>
    <n v="3"/>
    <n v="5"/>
    <n v="15"/>
    <s v="MEDIO"/>
    <s v="Programa de comunicación pública &quot;cero tolerancia al soborno y a la corrupción&quot; hacia la comunidad, los socios de negocios y demás partes interesadas del IDU."/>
    <n v="3"/>
  </r>
  <r>
    <s v="Ejecucion de Obra"/>
    <s v="Un Colaborador del IDU solicita una dádiva o una comisión para  dar por recibido el Informe final SSTMA sin llenar los requisitos, o que puede afectar los intereses del IDU. "/>
    <x v="1"/>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Apéndices del Proceso"/>
    <n v="3"/>
    <n v="5"/>
    <n v="15"/>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dar por recibido el Informe final SSTMA sin llenar los requisitos, o que puede afectar los intereses del IDU. "/>
    <x v="2"/>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Apéndices del Proceso"/>
    <n v="3"/>
    <n v="5"/>
    <n v="15"/>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dar por recibido el Informe final SSTMA sin llenar los requisitos, o que puede afectar los intereses del IDU. "/>
    <x v="3"/>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Apéndices del Proceso"/>
    <n v="3"/>
    <n v="5"/>
    <n v="15"/>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dar por recibido el Informe final SSTMA sin llenar los requisitos, o que puede afectar los intereses del IDU. "/>
    <x v="4"/>
    <s v="Reducción de capacidad institucional para responder a las necesidades de la ciudad en lo relacionado con infraestructura para la movilidad y espacio público."/>
    <s v="1. Manual Único de Control y seguimiento ambiental y de SST del IDU_x000a_2. Manual de Interventoría y supervisión de contratos._x000a_3. Apéndices del Proceso"/>
    <n v="3"/>
    <n v="5"/>
    <n v="15"/>
    <s v="MEDIO"/>
    <s v="Programa de Fortalecimiento de la Cultura Ética para Directivos en el IDU (incluyendo protocolos desde el proceso de selección, vinculación, desempeño periódico y retiro)."/>
    <n v="3"/>
  </r>
  <r>
    <s v="Ejecucion de Obra"/>
    <s v="Un contratista ofrece y/o entrega a un Colaborador del IDU una comisión o dádiva para recibir y suscribir el Acta de Cierre Ambiental de obra, sin llenar los requisitos, o que puede afectar los intereses del IDU. "/>
    <x v="0"/>
    <s v="Deterioro de la reputación institucional que afecta su capacidad y gobernanza."/>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laborador del IDU solicita una dádiva o una comisión para recibir y suscribir el Acta Cierre Ambiental de obra, sin llenar los requisitos, o que puede afectar los intereses del IDU. "/>
    <x v="1"/>
    <s v="Sobrecostos, deficiencias en alcance y calidad en la ejecución en los proyectos, que reducen la capacidad de lograr objetivos."/>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laborador del IDU solicita una dádiva o una comisión para recibir y suscribir el Acta Cierre Ambiental de obra, sin llenar los requisitos, o que puede afectar los intereses del IDU. "/>
    <x v="2"/>
    <s v="Sobrecostos, deficiencias en alcance y calidad en la ejecución en los proyectos, que reducen la capacidad de lograr objetivos."/>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laborador del IDU solicita una dádiva o una comisión para recibir y suscribir el Acta Cierre Ambiental de obra, sin llenar los requisitos, o que puede afectar los intereses del IDU. "/>
    <x v="3"/>
    <s v="Sobrecostos, deficiencias en alcance y calidad en la ejecución en los proyectos, que reducen la capacidad de lograr objetivos."/>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laborador del IDU solicita una dádiva o una comisión para recibir y suscribir el Acta Cierre Ambiental de obra, sin llenar los requisitos, o que puede afectar los intereses del IDU. "/>
    <x v="4"/>
    <s v="Sobrecostos, deficiencias en alcance y calidad en la ejecución en los proyectos, que reducen la capacidad de lograr objetivos."/>
    <s v="1. Manual Único de Control y seguimiento ambiental y de SST del IDU_x000a_2. Manual de Interventoría y supervisión de contratos._x000a_3. formato acta de Liquidación de  contratos"/>
    <n v="1"/>
    <n v="2"/>
    <n v="2"/>
    <s v="BAJO"/>
    <s v="El nivel de riesgo es bajo y no se requieren controles adicionales"/>
    <n v="0.1"/>
  </r>
  <r>
    <s v="Ejecucion de Obra"/>
    <s v="Un contratista ofrece y/o entrega a un Colaborador del IDU una comisión o dádiva para  recibir de la Interventoría el Acta de Recibo por parte de la ESP, sin llenar los requisitos, o que puede afectar los intereses del IDU. "/>
    <x v="0"/>
    <s v="Reducción de capacidad institucional para responder a las necesidades de la ciudad en lo relacionado con infraestructura para la movilidad y espacio público."/>
    <s v="1. Manual de Interventoría y supervisión de contratos._x000a_2. Convenios vigentes con las ESP_x000a_3. Recorridos de obra"/>
    <n v="1"/>
    <n v="1"/>
    <n v="1"/>
    <s v="BAJO"/>
    <s v="El nivel de riesgo es bajo y no se requieren controles adicionales"/>
    <n v="0.1"/>
  </r>
  <r>
    <s v="Ejecucion de Obra"/>
    <s v="Un Colaborador del IDU solicita una dádiva o una comisión para   recibir de la Interventoría el Acta de Recibo por parte de la ESP, sin llenar los requisitos, o que puede afectar los intereses del IDU. "/>
    <x v="1"/>
    <s v="Deterioro de la reputación institucional que afecta su capacidad y gobernanza."/>
    <s v="1. Manual de Interventoría y supervisión de contratos._x000a_2. Convenios vigentes con las ESP_x000a_3. Recorridos de obra"/>
    <n v="1"/>
    <n v="1"/>
    <n v="1"/>
    <s v="BAJO"/>
    <s v="El nivel de riesgo es bajo y no se requieren controles adicionales"/>
    <n v="0.1"/>
  </r>
  <r>
    <s v="Ejecucion de Obra"/>
    <s v="Un Colaborador del IDU solicita una dádiva o una comisión para   recibir de la Interventoría el Acta de Recibo por parte de la ESP, sin llenar los requisitos, o que puede afectar los intereses del IDU. "/>
    <x v="2"/>
    <s v="Deterioro de la reputación institucional que afecta su capacidad y gobernanza."/>
    <s v="1. Manual de Interventoría y supervisión de contratos._x000a_2. Convenios vigentes con las ESP_x000a_3. Recorridos de obra"/>
    <n v="1"/>
    <n v="1"/>
    <n v="1"/>
    <s v="BAJO"/>
    <s v="El nivel de riesgo es bajo y no se requieren controles adicionales"/>
    <n v="0.1"/>
  </r>
  <r>
    <s v="Ejecucion de Obra"/>
    <s v="Un Colaborador del IDU solicita una dádiva o una comisión para   recibir de la Interventoría el Acta de Recibo por parte de la ESP, sin llenar los requisitos, o que puede afectar los intereses del IDU. "/>
    <x v="3"/>
    <s v="Deterioro de la reputación institucional que afecta su capacidad y gobernanza."/>
    <s v="1. Manual de Interventoría y supervisión de contratos._x000a_2. Convenios vigentes con las ESP_x000a_3. Recorridos de obra"/>
    <n v="1"/>
    <n v="1"/>
    <n v="1"/>
    <s v="BAJO"/>
    <s v="El nivel de riesgo es bajo y no se requieren controles adicionales"/>
    <n v="0.1"/>
  </r>
  <r>
    <s v="Ejecucion de Obra"/>
    <s v="Un Colaborador del IDU solicita una dádiva o una comisión para   recibir de la Interventoría el Acta de Recibo por parte de la ESP, sin llenar los requisitos, o que puede afectar los intereses del IDU. "/>
    <x v="4"/>
    <s v="Deterioro de la reputación institucional que afecta su capacidad y gobernanza."/>
    <s v="1. Manual de Interventoría y supervisión de contratos._x000a_2. Convenios vigentes con las ESP_x000a_3. Recorridos de obra"/>
    <n v="1"/>
    <n v="1"/>
    <n v="1"/>
    <s v="BAJO"/>
    <s v="El nivel de riesgo es bajo y no se requieren controles adicionales"/>
    <n v="0.1"/>
  </r>
  <r>
    <s v="Ejecucion de Obra"/>
    <s v=" Un contratista ofrece y/o entrega a un Colaborador del IDU una comisión o dádiva para recibir de la Interventoría el Acta de Recibo de Obra por parte de la SDM, sin llenar los requisitos, o que puede afectar los intereses del IDU. "/>
    <x v="0"/>
    <s v="Sobrecostos, deficiencias en alcance y calidad en la ejecución en los proyectos, que reducen la capacidad de lograr objetivos."/>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laborador del IDU solicita una dádiva o una comisión para  recibir de la Interventoría el Acta de Recibo de Obra por parte de la SDM, sin llenar los requisitos, o que puede afectar los intereses del IDU. "/>
    <x v="1"/>
    <s v="Reducción de capacidad institucional para responder a las necesidades de la ciudad en lo relacionado con infraestructura para la movilidad y espacio público."/>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laborador del IDU solicita una dádiva o una comisión para  recibir de la Interventoría el Acta de Recibo de Obra por parte de la SDM, sin llenar los requisitos, o que puede afectar los intereses del IDU. "/>
    <x v="2"/>
    <s v="Reducción de capacidad institucional para responder a las necesidades de la ciudad en lo relacionado con infraestructura para la movilidad y espacio público."/>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laborador del IDU solicita una dádiva o una comisión para  recibir de la Interventoría el Acta de Recibo de Obra por parte de la SDM, sin llenar los requisitos, o que puede afectar los intereses del IDU. "/>
    <x v="3"/>
    <s v="Reducción de capacidad institucional para responder a las necesidades de la ciudad en lo relacionado con infraestructura para la movilidad y espacio público."/>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laborador del IDU solicita una dádiva o una comisión para  recibir de la Interventoría el Acta de Recibo de Obra por parte de la SDM, sin llenar los requisitos, o que puede afectar los intereses del IDU. "/>
    <x v="4"/>
    <s v="Reducción de capacidad institucional para responder a las necesidades de la ciudad en lo relacionado con infraestructura para la movilidad y espacio público."/>
    <s v="1. Manual de Interventoría y supervisión de contratos._x000a_2. Estudios y Diseños de señalización y semaforización_x000a_3. Recorridos de obra"/>
    <n v="1"/>
    <n v="1"/>
    <n v="1"/>
    <s v="BAJO"/>
    <s v="El nivel de riesgo es bajo y no se requieren controles adicionales"/>
    <n v="0.1"/>
  </r>
  <r>
    <s v="Ejecucion de Obra"/>
    <s v=" Un contratista ofrece y entrega a un Colaborador del IDU una comisión o dádiva para dar por recibido el informe final de Interventoría para seguimiento a la Garantía Única, sin llenar los requisitos, o que puede afectar los intereses del IDU. "/>
    <x v="0"/>
    <s v="Deterioro de la reputación institucional que afecta su capacidad y gobernanza."/>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dar por recibido el informe final de Interventoría para seguimiento a la Garantía Única, sin llenar los requisitos, o que puede afectar los intereses del IDU. "/>
    <x v="1"/>
    <s v="Sobrecostos, deficiencias en alcance y calidad en la ejecución en los proyectos, que reducen la capacidad de lograr objetivos."/>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dar por recibido el informe final de Interventoría para seguimiento a la Garantía Única, sin llenar los requisitos, o que puede afectar los intereses del IDU. "/>
    <x v="2"/>
    <s v="Sobrecostos, deficiencias en alcance y calidad en la ejecución en los proyectos, que reducen la capacidad de lograr objetivos."/>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dar por recibido el informe final de Interventoría para seguimiento a la Garantía Única, sin llenar los requisitos, o que puede afectar los intereses del IDU. "/>
    <x v="3"/>
    <s v="Sobrecostos, deficiencias en alcance y calidad en la ejecución en los proyectos, que reducen la capacidad de lograr objetivos."/>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laborador del IDU solicita una dádiva o una comisión para dar por recibido el informe final de Interventoría para seguimiento a la Garantía Única, sin llenar los requisitos, o que puede afectar los intereses del IDU. "/>
    <x v="4"/>
    <s v="Sobrecostos, deficiencias en alcance y calidad en la ejecución en los proyectos, que reducen la capacidad de lograr objetivos."/>
    <s v="1. Manual de Interventoría y supervisión de contratos._x000a_2. Informe de seguimiento a la garantía Única_x000a_3. Procedimiento PRC044 -EJECUCION DE PROYECTOS DE CONSTRUCCION DE INFRAESTRUCTURA VIAL Y ESPACIO PUBLICO"/>
    <n v="2"/>
    <n v="4"/>
    <n v="8"/>
    <s v="BAJO"/>
    <s v="El nivel de riesgo es bajo y no se requieren controles adicionales"/>
    <n v="0.1"/>
  </r>
  <r>
    <s v="Ejecucion de Obra"/>
    <s v=" Un contratista ofrece y/o entrega a un Colaborador del IDU una comisión o dádiva para que se den por cumplidas las obligaciones asociadas a la liquidación del contrato que puede afectar los intereses del IDU. "/>
    <x v="0"/>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den por cumplidas las obligaciones asociadas a la liquidación del contrato que puede afectar los intereses del IDU. "/>
    <x v="1"/>
    <s v="Deterioro de la reputación institucional que afecta su capacidad y gobernanza."/>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den por cumplidas las obligaciones asociadas a la liquidación del contrato que puede afectar los intereses del IDU. "/>
    <x v="2"/>
    <s v="Deterioro de la reputación institucional que afecta su capacidad y gobernanza."/>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den por cumplidas las obligaciones asociadas a la liquidación del contrato que puede afectar los intereses del IDU. "/>
    <x v="3"/>
    <s v="Deterioro de la reputación institucional que afecta su capacidad y gobernanza."/>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den por cumplidas las obligaciones asociadas a la liquidación del contrato que puede afectar los intereses del IDU. "/>
    <x v="4"/>
    <s v="Deterioro de la reputación institucional que afecta su capacidad y gobernanza."/>
    <s v="1. Manual de Interventoría y supervisión de contratos._x000a_2. Manual de gestión Contractual_x000a_3. Acta de liquidación de contratos"/>
    <n v="2"/>
    <n v="5"/>
    <n v="10"/>
    <s v="BAJO"/>
    <s v="El nivel de riesgo es bajo y no se requieren controles adicionales"/>
    <n v="0.1"/>
  </r>
  <r>
    <s v="Ejecucion de Obra"/>
    <s v="Un interventor ofrece y entrega a un Colaborador del IDU una comisión o dádiva para suscribir el Acta  de Recibo Final y Liquidación del Contrato de Interventoría, sin llenar los requisitos, o que puede afectar los intereses del IDU. "/>
    <x v="7"/>
    <s v="Sobrecostos, deficiencias en alcance y calidad en la ejecución en los proyectos, que reducen la capacidad de lograr objetivos."/>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suscribir el Acta  de Recibo Final y Liquidación del Contrato de Interventoría, sin llenar los requisitos, o que puede afectar los intereses del IDU. "/>
    <x v="1"/>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suscribir el Acta  de Recibo Final y Liquidación del Contrato de Interventoría, sin llenar los requisitos, o que puede afectar los intereses del IDU. "/>
    <x v="2"/>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suscribir el Acta  de Recibo Final y Liquidación del Contrato de Interventoría, sin llenar los requisitos, o que puede afectar los intereses del IDU. "/>
    <x v="3"/>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 Un Colaborador del IDU solicita una dádiva o una comisión para suscribir el Acta  de Recibo Final y Liquidación del Contrato de Interventoría, sin llenar los requisitos, o que puede afectar los intereses del IDU. "/>
    <x v="4"/>
    <s v="Reducción de capacidad institucional para responder a las necesidades de la ciudad en lo relacionado con infraestructura para la movilidad y espacio público."/>
    <s v="1. Manual de Interventoría y supervisión de contratos._x000a_2. Manual de gestión Contractual_x000a_3. Acta de liquidación de contratos"/>
    <n v="2"/>
    <n v="5"/>
    <n v="10"/>
    <s v="BAJO"/>
    <s v="El nivel de riesgo es bajo y no se requieren controles adicionales"/>
    <n v="0.1"/>
  </r>
  <r>
    <s v="Ejecucion de Obra"/>
    <s v="Un contratista ofrece y/o entrega a un Colaborador del IDU una comisión o dádiva para suscribir el acta de cambio de etapa, sin llenar los requisitos, o que puede afectar los intereses del IDU. "/>
    <x v="0"/>
    <s v="Sobrecostos, deficiencias en alcance y calidad en la ejecución en los proyectos, que reducen la capacidad de lograr objetivos."/>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 Un Colaborador del IDU solicita una dádiva o una comisión para suscribir el acta de cambio de etapa, sin llenar los requisitos, o que puede afectar los intereses del IDU. "/>
    <x v="1"/>
    <s v="Reducción de capacidad institucional para responder a las necesidades de la ciudad en lo relacionado con infraestructura para la movilidad y espacio público."/>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 Un Colaborador del IDU solicita una dádiva o una comisión para suscribir el acta de cambio de etapa, sin llenar los requisitos, o que puede afectar los intereses del IDU. "/>
    <x v="2"/>
    <s v="Reducción de capacidad institucional para responder a las necesidades de la ciudad en lo relacionado con infraestructura para la movilidad y espacio público."/>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 Un Colaborador del IDU solicita una dádiva o una comisión para suscribir el acta de cambio de etapa, sin llenar los requisitos, o que puede afectar los intereses del IDU. "/>
    <x v="3"/>
    <s v="Reducción de capacidad institucional para responder a las necesidades de la ciudad en lo relacionado con infraestructura para la movilidad y espacio público."/>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 Un Colaborador del IDU solicita una dádiva o una comisión para suscribir el acta de cambio de etapa, sin llenar los requisitos, o que puede afectar los intereses del IDU. "/>
    <x v="4"/>
    <s v="Reducción de capacidad institucional para responder a las necesidades de la ciudad en lo relacionado con infraestructura para la movilidad y espacio público."/>
    <s v="1. Manual de Interventoría y supervisión de contratos._x000a_2. Formato FO-EO-17 - Acta cambio de etapa_x000a_3. formato FO-EO-12 Lista de chequeo verificación requisitos inicio fase construcción"/>
    <n v="2"/>
    <n v="3"/>
    <n v="6"/>
    <s v="BAJO"/>
    <s v="El nivel de riesgo es bajo y no se requieren controles adicionales"/>
    <n v="0.1"/>
  </r>
  <r>
    <s v="Ejecucion de Obra"/>
    <s v="Un contratista ofrece y/o entrega a un Colaborador del IDU una comisión o dádiva para poder reprogramar la ejecución de la obra, sin llenar los requisitos, o que puede afectar los intereses del IDU."/>
    <x v="0"/>
    <s v="Deterioro de la reputación institucional que afecta su capacidad y gobernanza."/>
    <s v="1. Manual de Interventoría y supervisión de contratos._x000a_2. Seguimiento al contrato ZIPA_x000a_3. PDT"/>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reprogramar la ejecución de la obra, sin llenar los requisitos, o que puede afectar los intereses del IDU."/>
    <x v="1"/>
    <s v="Sobrecostos, deficiencias en alcance y calidad en la ejecución en los proyectos, que reducen la capacidad de lograr objetivos."/>
    <s v="1. Manual de Interventoría y supervisión de contratos._x000a_2. Seguimiento al contrato ZIPA_x000a_3. PDT"/>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reprogramar la ejecución de la obra, sin llenar los requisitos, o que puede afectar los intereses del IDU."/>
    <x v="2"/>
    <s v="Sobrecostos, deficiencias en alcance y calidad en la ejecución en los proyectos, que reducen la capacidad de lograr objetivos."/>
    <s v="1. Manual de Interventoría y supervisión de contratos._x000a_2. Seguimiento al contrato ZIPA_x000a_3. PDT"/>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programar la ejecución de la obra, sin llenar los requisitos, o que puede afectar los intereses del IDU."/>
    <x v="3"/>
    <s v="Sobrecostos, deficiencias en alcance y calidad en la ejecución en los proyectos, que reducen la capacidad de lograr objetivos."/>
    <s v="1. Manual de Interventoría y supervisión de contratos._x000a_2. Seguimiento al contrato ZIPA_x000a_3. PDT"/>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reprogramar la ejecución de la obra, sin llenar los requisitos, o que puede afectar los intereses del IDU."/>
    <x v="4"/>
    <s v="Sobrecostos, deficiencias en alcance y calidad en la ejecución en los proyectos, que reducen la capacidad de lograr objetivos."/>
    <s v="1. Manual de Interventoría y supervisión de contratos._x000a_2. Seguimiento al contrato ZIPA_x000a_3. PDT"/>
    <n v="3"/>
    <n v="4"/>
    <n v="12"/>
    <s v="MEDIO"/>
    <s v="Programa de Fortalecimiento de la Cultura Ética para Directivos en el IDU (incluyendo protocolos desde el proceso de selección, vinculación, desempeño periódico y retiro)."/>
    <n v="3"/>
  </r>
  <r>
    <s v="Ejecucion de Obra"/>
    <s v="Un contratista ofrece y/o entrega a un Colaborador del IDU una comisión o dádiva para que permita cambiar o modificar los diseños aprobados, sin llenar los requisitos, o que puede afectar los intereses del IDU. "/>
    <x v="0"/>
    <s v="Reducción de capacidad institucional para responder a las necesidades de la ciudad en lo relacionado con infraestructura para la movilidad y espacio público."/>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laborador del IDU solicita una dádiva o una comisión para permitir cambios o modificaciones en los diseños aprobados, sin llenar los requisitos, o que puede afectar los intereses del IDU. "/>
    <x v="1"/>
    <s v="Deterioro de la reputación institucional que afecta su capacidad y gobernanza."/>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laborador del IDU solicita una dádiva o una comisión para permitir cambios o modificaciones en los diseños aprobados, sin llenar los requisitos, o que puede afectar los intereses del IDU. "/>
    <x v="2"/>
    <s v="Deterioro de la reputación institucional que afecta su capacidad y gobernanza."/>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laborador del IDU solicita una dádiva o una comisión para permitir cambios o modificaciones en los diseños aprobados, sin llenar los requisitos, o que puede afectar los intereses del IDU. "/>
    <x v="3"/>
    <s v="Deterioro de la reputación institucional que afecta su capacidad y gobernanza."/>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laborador del IDU solicita una dádiva o una comisión para permitir cambios o modificaciones en los diseños aprobados, sin llenar los requisitos, o que puede afectar los intereses del IDU. "/>
    <x v="4"/>
    <s v="Deterioro de la reputación institucional que afecta su capacidad y gobernanza."/>
    <s v="1. Manual de Interventoría y supervisión de contratos._x000a_2. Procedimiento PR-DP-080 - Cambio de estudios y diseños aprobados en etapa de construcción y/o conservación._x000a_3. Recorridos de obra_x000a_4. Segregación de funciones y/o obligaciones en la revision o cambio de diseños"/>
    <n v="2"/>
    <n v="5"/>
    <n v="10"/>
    <s v="BAJO"/>
    <s v="El nivel de riesgo es bajo y no se requieren controles adicionales"/>
    <n v="0.1"/>
  </r>
  <r>
    <s v="Ejecucion de Obra"/>
    <s v="Un contratista ofrece y entrega a un Colaborador del IDU una comisión o dádiva para gestionar las actas de pago sin llenar los requisitos, o que puede afectar los intereses del IDU. "/>
    <x v="0"/>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comunicación pública &quot;cero tolerancia al soborno y a la corrupción&quot; hacia la comunidad, los socios de negocios y demás partes interesadas del IDU."/>
    <n v="3"/>
  </r>
  <r>
    <s v="Ejecucion de Obra"/>
    <s v="Un Colaborador del IDU solicita una dádiva o una comisión para gestionar las actas de pago, sin llenar los requisitos, o que puede afectar los intereses del IDU. "/>
    <x v="1"/>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Fortalecimiento de la Cultura Ética para Colaboradores del IDU no Directivos (incluyendo protocolos desde el proceso de selección, vinculación, desempeño periódico y retiro)."/>
    <n v="3"/>
  </r>
  <r>
    <s v="Ejecucion de Obra"/>
    <s v="Un Colaborador del IDU solicita una dádiva o una comisión para gestionar las actas de pago, sin llenar los requisitos, o que puede afectar los intereses del IDU. "/>
    <x v="2"/>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gestionar las actas de pago, sin llenar los requisitos, o que puede afectar los intereses del IDU. "/>
    <x v="3"/>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Fortalecimiento de la Cultura Ética para Directivos en el IDU (incluyendo protocolos desde el proceso de selección, vinculación, desempeño periódico y retiro)."/>
    <n v="3"/>
  </r>
  <r>
    <s v="Ejecucion de Obra"/>
    <s v="Un Colaborador del IDU solicita una dádiva o una comisión para gestionar las actas de pago, sin llenar los requisitos, o que puede afectar los intereses del IDU. "/>
    <x v="4"/>
    <s v="Deterioro de la reputación institucional que afecta su capacidad y gobernanza."/>
    <s v="1. Manual de Interventoría y supervisión de contratos._x000a_2. Guía de pago a terceros_x000a_3. Procedimiento PRC044 -EJECUCION DE PROYECTOS DE CONSTRUCCION DE INFRAESTRUCTURA VIAL Y ESPACIO PUBLICO_x000a_4. Segregación de funciones y/o obligaciones en la revision de las actas de pago"/>
    <n v="3"/>
    <n v="4"/>
    <n v="12"/>
    <s v="MEDIO"/>
    <s v="Programa de Fortalecimiento de la Cultura Ética para Directivos en el IDU (incluyendo protocolos desde el proceso de selección, vinculación, desempeño periódico y retiro)."/>
    <n v="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10.xml.rels><?xml version="1.0" encoding="UTF-8" standalone="yes"?>
<Relationships xmlns="http://schemas.openxmlformats.org/package/2006/relationships"><Relationship Id="rId1" Type="http://schemas.openxmlformats.org/officeDocument/2006/relationships/pivotCacheDefinition" Target="../pivotCache/pivotCacheDefinition19.xml"/></Relationships>
</file>

<file path=xl/pivotTables/_rels/pivotTable11.xml.rels><?xml version="1.0" encoding="UTF-8" standalone="yes"?>
<Relationships xmlns="http://schemas.openxmlformats.org/package/2006/relationships"><Relationship Id="rId1" Type="http://schemas.openxmlformats.org/officeDocument/2006/relationships/pivotCacheDefinition" Target="../pivotCache/pivotCacheDefinition18.xml"/></Relationships>
</file>

<file path=xl/pivotTables/_rels/pivotTable12.xml.rels><?xml version="1.0" encoding="UTF-8" standalone="yes"?>
<Relationships xmlns="http://schemas.openxmlformats.org/package/2006/relationships"><Relationship Id="rId1" Type="http://schemas.openxmlformats.org/officeDocument/2006/relationships/pivotCacheDefinition" Target="../pivotCache/pivotCacheDefinition9.xml"/></Relationships>
</file>

<file path=xl/pivotTables/_rels/pivotTable13.xml.rels><?xml version="1.0" encoding="UTF-8" standalone="yes"?>
<Relationships xmlns="http://schemas.openxmlformats.org/package/2006/relationships"><Relationship Id="rId1" Type="http://schemas.openxmlformats.org/officeDocument/2006/relationships/pivotCacheDefinition" Target="../pivotCache/pivotCacheDefinition21.xml"/></Relationships>
</file>

<file path=xl/pivotTables/_rels/pivotTable14.xml.rels><?xml version="1.0" encoding="UTF-8" standalone="yes"?>
<Relationships xmlns="http://schemas.openxmlformats.org/package/2006/relationships"><Relationship Id="rId1" Type="http://schemas.openxmlformats.org/officeDocument/2006/relationships/pivotCacheDefinition" Target="../pivotCache/pivotCacheDefinition16.xml"/></Relationships>
</file>

<file path=xl/pivotTables/_rels/pivotTable15.xml.rels><?xml version="1.0" encoding="UTF-8" standalone="yes"?>
<Relationships xmlns="http://schemas.openxmlformats.org/package/2006/relationships"><Relationship Id="rId1" Type="http://schemas.openxmlformats.org/officeDocument/2006/relationships/pivotCacheDefinition" Target="../pivotCache/pivotCacheDefinition15.xml"/></Relationships>
</file>

<file path=xl/pivotTables/_rels/pivotTable16.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17.xml.rels><?xml version="1.0" encoding="UTF-8" standalone="yes"?>
<Relationships xmlns="http://schemas.openxmlformats.org/package/2006/relationships"><Relationship Id="rId1" Type="http://schemas.openxmlformats.org/officeDocument/2006/relationships/pivotCacheDefinition" Target="../pivotCache/pivotCacheDefinition10.xml"/></Relationships>
</file>

<file path=xl/pivotTables/_rels/pivotTable18.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19.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0.xml"/></Relationships>
</file>

<file path=xl/pivotTables/_rels/pivotTable20.xml.rels><?xml version="1.0" encoding="UTF-8" standalone="yes"?>
<Relationships xmlns="http://schemas.openxmlformats.org/package/2006/relationships"><Relationship Id="rId1" Type="http://schemas.openxmlformats.org/officeDocument/2006/relationships/pivotCacheDefinition" Target="../pivotCache/pivotCacheDefinition12.xml"/></Relationships>
</file>

<file path=xl/pivotTables/_rels/pivotTable21.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8.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7.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3.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1.xml"/></Relationships>
</file>

<file path=xl/pivotTables/_rels/pivotTable9.xml.rels><?xml version="1.0" encoding="UTF-8" standalone="yes"?>
<Relationships xmlns="http://schemas.openxmlformats.org/package/2006/relationships"><Relationship Id="rId1" Type="http://schemas.openxmlformats.org/officeDocument/2006/relationships/pivotCacheDefinition" Target="../pivotCache/pivotCacheDefinition14.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100-000005000000}" name="Tabla dinámica15" cacheId="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FINANCIERA">
  <location ref="D58:E68" firstHeaderRow="1" firstDataRow="1" firstDataCol="1"/>
  <pivotFields count="11">
    <pivotField showAll="0"/>
    <pivotField showAll="0"/>
    <pivotField axis="axisRow" showAll="0" sortType="descending">
      <items count="10">
        <item x="8"/>
        <item x="0"/>
        <item x="2"/>
        <item x="4"/>
        <item x="7"/>
        <item x="1"/>
        <item x="3"/>
        <item x="6"/>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0">
    <i>
      <x v="8"/>
    </i>
    <i>
      <x v="1"/>
    </i>
    <i>
      <x v="5"/>
    </i>
    <i>
      <x v="2"/>
    </i>
    <i>
      <x v="6"/>
    </i>
    <i>
      <x/>
    </i>
    <i>
      <x v="7"/>
    </i>
    <i>
      <x v="3"/>
    </i>
    <i>
      <x v="4"/>
    </i>
    <i t="grand">
      <x/>
    </i>
  </rowItems>
  <colItems count="1">
    <i/>
  </colItems>
  <dataFields count="1">
    <dataField name="Suma de indice" fld="10" baseField="0" baseItem="0"/>
  </dataFields>
  <formats count="2">
    <format dxfId="89">
      <pivotArea field="2" type="button" dataOnly="0" labelOnly="1" outline="0" axis="axisRow" fieldPosition="0"/>
    </format>
    <format dxfId="88">
      <pivotArea field="2" type="button" dataOnly="0" labelOnly="1" outline="0" axis="axisRow" fieldPosition="0"/>
    </format>
  </formats>
  <conditionalFormats count="1">
    <conditionalFormat priority="14">
      <pivotAreas count="1">
        <pivotArea type="data" collapsedLevelsAreSubtotals="1" fieldPosition="0">
          <references count="2">
            <reference field="4294967294" count="1" selected="0">
              <x v="0"/>
            </reference>
            <reference field="2" count="9">
              <x v="0"/>
              <x v="1"/>
              <x v="2"/>
              <x v="3"/>
              <x v="4"/>
              <x v="5"/>
              <x v="6"/>
              <x v="7"/>
              <x v="8"/>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0.xml><?xml version="1.0" encoding="utf-8"?>
<pivotTableDefinition xmlns="http://schemas.openxmlformats.org/spreadsheetml/2006/main" xmlns:mc="http://schemas.openxmlformats.org/markup-compatibility/2006" xmlns:xr="http://schemas.microsoft.com/office/spreadsheetml/2014/revision" mc:Ignorable="xr" xr:uid="{00000000-0007-0000-0100-00000F000000}" name="Tabla dinámica29" cacheId="18"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VALORIZACIÓN">
  <location ref="M27:N32" firstHeaderRow="1" firstDataRow="1" firstDataCol="1"/>
  <pivotFields count="11">
    <pivotField showAll="0"/>
    <pivotField showAll="0"/>
    <pivotField axis="axisRow" showAll="0">
      <items count="5">
        <item x="2"/>
        <item x="1"/>
        <item x="0"/>
        <item x="3"/>
        <item t="default"/>
      </items>
    </pivotField>
    <pivotField showAll="0"/>
    <pivotField showAll="0"/>
    <pivotField showAll="0"/>
    <pivotField showAll="0"/>
    <pivotField showAll="0"/>
    <pivotField showAll="0"/>
    <pivotField showAll="0"/>
    <pivotField dataField="1" showAll="0"/>
  </pivotFields>
  <rowFields count="1">
    <field x="2"/>
  </rowFields>
  <rowItems count="5">
    <i>
      <x/>
    </i>
    <i>
      <x v="1"/>
    </i>
    <i>
      <x v="2"/>
    </i>
    <i>
      <x v="3"/>
    </i>
    <i t="grand">
      <x/>
    </i>
  </rowItems>
  <colItems count="1">
    <i/>
  </colItems>
  <dataFields count="1">
    <dataField name="Suma de ÍNDICE" fld="10" baseField="0" baseItem="0"/>
  </dataFields>
  <formats count="2">
    <format dxfId="103">
      <pivotArea field="2" type="button" dataOnly="0" labelOnly="1" outline="0" axis="axisRow" fieldPosition="0"/>
    </format>
    <format dxfId="102">
      <pivotArea field="2" type="button" dataOnly="0" labelOnly="1" outline="0" axis="axisRow" fieldPosition="0"/>
    </format>
  </formats>
  <conditionalFormats count="1">
    <conditionalFormat priority="3">
      <pivotAreas count="1">
        <pivotArea type="data" collapsedLevelsAreSubtotals="1" fieldPosition="0">
          <references count="2">
            <reference field="4294967294" count="1" selected="0">
              <x v="0"/>
            </reference>
            <reference field="2" count="4">
              <x v="0"/>
              <x v="1"/>
              <x v="2"/>
              <x v="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1.xml><?xml version="1.0" encoding="utf-8"?>
<pivotTableDefinition xmlns="http://schemas.openxmlformats.org/spreadsheetml/2006/main" xmlns:mc="http://schemas.openxmlformats.org/markup-compatibility/2006" xmlns:xr="http://schemas.microsoft.com/office/spreadsheetml/2014/revision" mc:Ignorable="xr" xr:uid="{00000000-0007-0000-0100-00000D000000}" name="Tabla dinámica25" cacheId="1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CONTRACTUAL">
  <location ref="A2:B18" firstHeaderRow="1" firstDataRow="1" firstDataCol="1"/>
  <pivotFields count="11">
    <pivotField showAll="0"/>
    <pivotField showAll="0"/>
    <pivotField axis="axisRow" showAll="0" sortType="descending">
      <items count="22">
        <item x="14"/>
        <item x="6"/>
        <item x="11"/>
        <item x="12"/>
        <item x="5"/>
        <item x="9"/>
        <item m="1" x="20"/>
        <item x="7"/>
        <item x="3"/>
        <item x="13"/>
        <item x="1"/>
        <item m="1" x="19"/>
        <item m="1" x="18"/>
        <item m="1" x="17"/>
        <item x="8"/>
        <item x="4"/>
        <item m="1" x="15"/>
        <item m="1" x="16"/>
        <item x="10"/>
        <item x="0"/>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6">
    <i>
      <x v="19"/>
    </i>
    <i>
      <x v="15"/>
    </i>
    <i>
      <x v="8"/>
    </i>
    <i>
      <x v="10"/>
    </i>
    <i>
      <x v="5"/>
    </i>
    <i>
      <x v="20"/>
    </i>
    <i>
      <x v="18"/>
    </i>
    <i>
      <x v="2"/>
    </i>
    <i>
      <x v="4"/>
    </i>
    <i>
      <x v="9"/>
    </i>
    <i>
      <x v="7"/>
    </i>
    <i>
      <x/>
    </i>
    <i>
      <x v="14"/>
    </i>
    <i>
      <x v="1"/>
    </i>
    <i>
      <x v="3"/>
    </i>
    <i t="grand">
      <x/>
    </i>
  </rowItems>
  <colItems count="1">
    <i/>
  </colItems>
  <dataFields count="1">
    <dataField name="Suma de ÍNDICE" fld="10" baseField="2" baseItem="14"/>
  </dataFields>
  <formats count="1">
    <format dxfId="104">
      <pivotArea field="2" type="button" dataOnly="0" labelOnly="1" outline="0" axis="axisRow" fieldPosition="0"/>
    </format>
  </formats>
  <conditionalFormats count="1">
    <conditionalFormat priority="5">
      <pivotAreas count="1">
        <pivotArea type="data" collapsedLevelsAreSubtotals="1" fieldPosition="0">
          <references count="2">
            <reference field="4294967294" count="1" selected="0">
              <x v="0"/>
            </reference>
            <reference field="2" count="18">
              <x v="0"/>
              <x v="1"/>
              <x v="2"/>
              <x v="3"/>
              <x v="4"/>
              <x v="5"/>
              <x v="7"/>
              <x v="8"/>
              <x v="9"/>
              <x v="10"/>
              <x v="12"/>
              <x v="13"/>
              <x v="14"/>
              <x v="15"/>
              <x v="16"/>
              <x v="17"/>
              <x v="18"/>
              <x v="19"/>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2.xml><?xml version="1.0" encoding="utf-8"?>
<pivotTableDefinition xmlns="http://schemas.openxmlformats.org/spreadsheetml/2006/main" xmlns:mc="http://schemas.openxmlformats.org/markup-compatibility/2006" xmlns:xr="http://schemas.microsoft.com/office/spreadsheetml/2014/revision" mc:Ignorable="xr" xr:uid="{00000000-0007-0000-0100-00000E000000}" name="Tabla dinámica27" cacheId="8"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EJECUCIÓN DE OBRAS">
  <location ref="G2:H11" firstHeaderRow="1" firstDataRow="1" firstDataCol="1"/>
  <pivotFields count="11">
    <pivotField showAll="0"/>
    <pivotField showAll="0"/>
    <pivotField axis="axisRow" showAll="0" sortType="descending">
      <items count="9">
        <item x="1"/>
        <item x="0"/>
        <item x="3"/>
        <item x="6"/>
        <item x="7"/>
        <item x="4"/>
        <item x="2"/>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9">
    <i>
      <x v="1"/>
    </i>
    <i>
      <x v="5"/>
    </i>
    <i>
      <x/>
    </i>
    <i>
      <x v="6"/>
    </i>
    <i>
      <x v="2"/>
    </i>
    <i>
      <x v="4"/>
    </i>
    <i>
      <x v="3"/>
    </i>
    <i>
      <x v="7"/>
    </i>
    <i t="grand">
      <x/>
    </i>
  </rowItems>
  <colItems count="1">
    <i/>
  </colItems>
  <dataFields count="1">
    <dataField name="Suma de indice" fld="10" baseField="0" baseItem="0"/>
  </dataFields>
  <formats count="1">
    <format dxfId="105">
      <pivotArea field="2" type="button" dataOnly="0" labelOnly="1" outline="0" axis="axisRow" fieldPosition="0"/>
    </format>
  </formats>
  <conditionalFormats count="1">
    <conditionalFormat priority="4">
      <pivotAreas count="1">
        <pivotArea type="data" collapsedLevelsAreSubtotals="1" fieldPosition="0">
          <references count="2">
            <reference field="4294967294" count="1" selected="0">
              <x v="0"/>
            </reference>
            <reference field="2" count="8">
              <x v="0"/>
              <x v="1"/>
              <x v="2"/>
              <x v="3"/>
              <x v="4"/>
              <x v="5"/>
              <x v="6"/>
              <x v="7"/>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3.xml><?xml version="1.0" encoding="utf-8"?>
<pivotTableDefinition xmlns="http://schemas.openxmlformats.org/spreadsheetml/2006/main" xmlns:mc="http://schemas.openxmlformats.org/markup-compatibility/2006" xmlns:xr="http://schemas.microsoft.com/office/spreadsheetml/2014/revision" mc:Ignorable="xr" xr:uid="{00000000-0007-0000-0100-000010000000}" name="Tabla dinámica4" cacheId="2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CONSERVACIÓN INFRAESTRUCTURA">
  <location ref="A27:B37" firstHeaderRow="1" firstDataRow="1" firstDataCol="1"/>
  <pivotFields count="11">
    <pivotField showAll="0"/>
    <pivotField showAll="0"/>
    <pivotField axis="axisRow" showAll="0" sortType="descending">
      <items count="11">
        <item x="1"/>
        <item m="1" x="9"/>
        <item x="0"/>
        <item x="7"/>
        <item x="6"/>
        <item x="3"/>
        <item x="8"/>
        <item x="4"/>
        <item x="2"/>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0">
    <i>
      <x v="3"/>
    </i>
    <i>
      <x v="9"/>
    </i>
    <i>
      <x v="4"/>
    </i>
    <i>
      <x/>
    </i>
    <i>
      <x v="8"/>
    </i>
    <i>
      <x v="7"/>
    </i>
    <i>
      <x v="5"/>
    </i>
    <i>
      <x v="6"/>
    </i>
    <i>
      <x v="2"/>
    </i>
    <i t="grand">
      <x/>
    </i>
  </rowItems>
  <colItems count="1">
    <i/>
  </colItems>
  <dataFields count="1">
    <dataField name="Suma de ÍNDICE" fld="10" baseField="2" baseItem="0"/>
  </dataFields>
  <formats count="1">
    <format dxfId="106">
      <pivotArea field="2" type="button" dataOnly="0" labelOnly="1" outline="0" axis="axisRow" fieldPosition="0"/>
    </format>
  </formats>
  <conditionalFormats count="1">
    <conditionalFormat priority="26">
      <pivotAreas count="1">
        <pivotArea type="data" collapsedLevelsAreSubtotals="1" fieldPosition="0">
          <references count="2">
            <reference field="4294967294" count="1" selected="0">
              <x v="0"/>
            </reference>
            <reference field="2" count="10">
              <x v="0"/>
              <x v="1"/>
              <x v="2"/>
              <x v="3"/>
              <x v="4"/>
              <x v="5"/>
              <x v="6"/>
              <x v="7"/>
              <x v="8"/>
              <x v="9"/>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4.xml><?xml version="1.0" encoding="utf-8"?>
<pivotTableDefinition xmlns="http://schemas.openxmlformats.org/spreadsheetml/2006/main" xmlns:mc="http://schemas.openxmlformats.org/markup-compatibility/2006" xmlns:xr="http://schemas.microsoft.com/office/spreadsheetml/2014/revision" mc:Ignorable="xr" xr:uid="{00000000-0007-0000-0100-00000A000000}" name="Tabla dinámica20" cacheId="15"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MEJORA CONTINUA">
  <location ref="D73:E76" firstHeaderRow="1" firstDataRow="1" firstDataCol="1"/>
  <pivotFields count="11">
    <pivotField showAll="0"/>
    <pivotField showAll="0"/>
    <pivotField axis="axisRow" showAll="0">
      <items count="3">
        <item x="1"/>
        <item x="0"/>
        <item t="default"/>
      </items>
    </pivotField>
    <pivotField showAll="0"/>
    <pivotField showAll="0"/>
    <pivotField showAll="0"/>
    <pivotField showAll="0"/>
    <pivotField showAll="0"/>
    <pivotField showAll="0"/>
    <pivotField showAll="0"/>
    <pivotField dataField="1" showAll="0"/>
  </pivotFields>
  <rowFields count="1">
    <field x="2"/>
  </rowFields>
  <rowItems count="3">
    <i>
      <x/>
    </i>
    <i>
      <x v="1"/>
    </i>
    <i t="grand">
      <x/>
    </i>
  </rowItems>
  <colItems count="1">
    <i/>
  </colItems>
  <dataFields count="1">
    <dataField name="Suma de indice" fld="10" baseField="0" baseItem="0"/>
  </dataFields>
  <formats count="1">
    <format dxfId="107">
      <pivotArea field="2" type="button" dataOnly="0" labelOnly="1" outline="0" axis="axisRow" fieldPosition="0"/>
    </format>
  </formats>
  <conditionalFormats count="1">
    <conditionalFormat priority="9">
      <pivotAreas count="1">
        <pivotArea type="data" collapsedLevelsAreSubtotals="1" fieldPosition="0">
          <references count="2">
            <reference field="4294967294" count="1" selected="0">
              <x v="0"/>
            </reference>
            <reference field="2" count="2">
              <x v="0"/>
              <x v="1"/>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5.xml><?xml version="1.0" encoding="utf-8"?>
<pivotTableDefinition xmlns="http://schemas.openxmlformats.org/spreadsheetml/2006/main" xmlns:mc="http://schemas.openxmlformats.org/markup-compatibility/2006" xmlns:xr="http://schemas.microsoft.com/office/spreadsheetml/2014/revision" mc:Ignorable="xr" xr:uid="{00000000-0007-0000-0100-000009000000}" name="Tabla dinámica19" cacheId="14"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FACTIBILIDAD DE PROYECTOS">
  <location ref="A73:B81" firstHeaderRow="1" firstDataRow="1" firstDataCol="1"/>
  <pivotFields count="11">
    <pivotField showAll="0"/>
    <pivotField showAll="0"/>
    <pivotField axis="axisRow" showAll="0">
      <items count="8">
        <item x="3"/>
        <item x="2"/>
        <item x="0"/>
        <item x="5"/>
        <item x="6"/>
        <item x="4"/>
        <item x="1"/>
        <item t="default"/>
      </items>
    </pivotField>
    <pivotField showAll="0"/>
    <pivotField showAll="0"/>
    <pivotField showAll="0"/>
    <pivotField showAll="0"/>
    <pivotField showAll="0"/>
    <pivotField showAll="0"/>
    <pivotField showAll="0"/>
    <pivotField dataField="1" showAll="0"/>
  </pivotFields>
  <rowFields count="1">
    <field x="2"/>
  </rowFields>
  <rowItems count="8">
    <i>
      <x/>
    </i>
    <i>
      <x v="1"/>
    </i>
    <i>
      <x v="2"/>
    </i>
    <i>
      <x v="3"/>
    </i>
    <i>
      <x v="4"/>
    </i>
    <i>
      <x v="5"/>
    </i>
    <i>
      <x v="6"/>
    </i>
    <i t="grand">
      <x/>
    </i>
  </rowItems>
  <colItems count="1">
    <i/>
  </colItems>
  <dataFields count="1">
    <dataField name="Suma de Indice" fld="10" baseField="0" baseItem="0"/>
  </dataFields>
  <formats count="1">
    <format dxfId="108">
      <pivotArea field="2" type="button" dataOnly="0" labelOnly="1" outline="0" axis="axisRow" fieldPosition="0"/>
    </format>
  </formats>
  <conditionalFormats count="1">
    <conditionalFormat priority="10">
      <pivotAreas count="1">
        <pivotArea type="data" collapsedLevelsAreSubtotals="1" fieldPosition="0">
          <references count="2">
            <reference field="4294967294" count="1" selected="0">
              <x v="0"/>
            </reference>
            <reference field="2" count="7">
              <x v="0"/>
              <x v="1"/>
              <x v="2"/>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6.xml><?xml version="1.0" encoding="utf-8"?>
<pivotTableDefinition xmlns="http://schemas.openxmlformats.org/spreadsheetml/2006/main" xmlns:mc="http://schemas.openxmlformats.org/markup-compatibility/2006" xmlns:xr="http://schemas.microsoft.com/office/spreadsheetml/2014/revision" mc:Ignorable="xr" xr:uid="{00000000-0007-0000-0100-000002000000}" name="Tabla dinámica12" cacheId="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SOCIAL">
  <location ref="J44:K53" firstHeaderRow="1" firstDataRow="1" firstDataCol="1"/>
  <pivotFields count="11">
    <pivotField showAll="0"/>
    <pivotField showAll="0"/>
    <pivotField axis="axisRow" showAll="0" sortType="descending">
      <items count="9">
        <item x="1"/>
        <item x="3"/>
        <item x="2"/>
        <item x="0"/>
        <item x="7"/>
        <item x="6"/>
        <item x="5"/>
        <item x="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9">
    <i>
      <x v="1"/>
    </i>
    <i>
      <x v="5"/>
    </i>
    <i>
      <x/>
    </i>
    <i>
      <x v="6"/>
    </i>
    <i>
      <x v="7"/>
    </i>
    <i>
      <x v="2"/>
    </i>
    <i>
      <x v="4"/>
    </i>
    <i>
      <x v="3"/>
    </i>
    <i t="grand">
      <x/>
    </i>
  </rowItems>
  <colItems count="1">
    <i/>
  </colItems>
  <dataFields count="1">
    <dataField name="Suma de indice" fld="10" baseField="0" baseItem="0"/>
  </dataFields>
  <formats count="2">
    <format dxfId="110">
      <pivotArea field="2" type="button" dataOnly="0" labelOnly="1" outline="0" axis="axisRow" fieldPosition="0"/>
    </format>
    <format dxfId="109">
      <pivotArea field="2" type="button" dataOnly="0" labelOnly="1" outline="0" axis="axisRow" fieldPosition="0"/>
    </format>
  </formats>
  <conditionalFormats count="1">
    <conditionalFormat priority="17">
      <pivotAreas count="1">
        <pivotArea type="data" collapsedLevelsAreSubtotals="1" fieldPosition="0">
          <references count="2">
            <reference field="4294967294" count="1" selected="0">
              <x v="0"/>
            </reference>
            <reference field="2" count="8">
              <x v="0"/>
              <x v="1"/>
              <x v="2"/>
              <x v="3"/>
              <x v="4"/>
              <x v="5"/>
              <x v="6"/>
              <x v="7"/>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7.xml><?xml version="1.0" encoding="utf-8"?>
<pivotTableDefinition xmlns="http://schemas.openxmlformats.org/spreadsheetml/2006/main" xmlns:mc="http://schemas.openxmlformats.org/markup-compatibility/2006" xmlns:xr="http://schemas.microsoft.com/office/spreadsheetml/2014/revision" mc:Ignorable="xr" xr:uid="{00000000-0007-0000-0100-000012000000}" name="Tabla dinámica6" cacheId="9"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TICs">
  <location ref="G27:H34" firstHeaderRow="1" firstDataRow="1" firstDataCol="1"/>
  <pivotFields count="11">
    <pivotField showAll="0"/>
    <pivotField showAll="0"/>
    <pivotField axis="axisRow" showAll="0" sortType="descending">
      <items count="9">
        <item m="1" x="7"/>
        <item x="1"/>
        <item x="0"/>
        <item x="2"/>
        <item x="4"/>
        <item m="1" x="6"/>
        <item x="5"/>
        <item x="3"/>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7">
    <i>
      <x v="7"/>
    </i>
    <i>
      <x v="3"/>
    </i>
    <i>
      <x v="4"/>
    </i>
    <i>
      <x v="1"/>
    </i>
    <i>
      <x v="2"/>
    </i>
    <i>
      <x v="6"/>
    </i>
    <i t="grand">
      <x/>
    </i>
  </rowItems>
  <colItems count="1">
    <i/>
  </colItems>
  <dataFields count="1">
    <dataField name="Suma de ÍNDICE" fld="10" baseField="0" baseItem="0"/>
  </dataFields>
  <formats count="1">
    <format dxfId="111">
      <pivotArea field="2" type="button" dataOnly="0" labelOnly="1" outline="0" axis="axisRow" fieldPosition="0"/>
    </format>
  </formats>
  <conditionalFormats count="1">
    <conditionalFormat priority="24">
      <pivotAreas count="1">
        <pivotArea type="data" collapsedLevelsAreSubtotals="1" fieldPosition="0">
          <references count="2">
            <reference field="4294967294" count="1" selected="0">
              <x v="0"/>
            </reference>
            <reference field="2" count="7">
              <x v="0"/>
              <x v="1"/>
              <x v="2"/>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8.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 dinámica10" cacheId="4"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INTERINSTITUCIONAL">
  <location ref="D44:E53" firstHeaderRow="1" firstDataRow="1" firstDataCol="1"/>
  <pivotFields count="11">
    <pivotField showAll="0"/>
    <pivotField showAll="0"/>
    <pivotField axis="axisRow" showAll="0" sortType="descending">
      <items count="9">
        <item x="1"/>
        <item x="6"/>
        <item x="7"/>
        <item x="3"/>
        <item x="2"/>
        <item x="0"/>
        <item x="4"/>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9">
    <i>
      <x v="4"/>
    </i>
    <i>
      <x v="3"/>
    </i>
    <i>
      <x/>
    </i>
    <i>
      <x v="7"/>
    </i>
    <i>
      <x v="5"/>
    </i>
    <i>
      <x v="6"/>
    </i>
    <i>
      <x v="2"/>
    </i>
    <i>
      <x v="1"/>
    </i>
    <i t="grand">
      <x/>
    </i>
  </rowItems>
  <colItems count="1">
    <i/>
  </colItems>
  <dataFields count="1">
    <dataField name="Suma de ÍNDICE" fld="10" baseField="0" baseItem="0"/>
  </dataFields>
  <formats count="2">
    <format dxfId="113">
      <pivotArea field="2" type="button" dataOnly="0" labelOnly="1" outline="0" axis="axisRow" fieldPosition="0"/>
    </format>
    <format dxfId="112">
      <pivotArea field="2" type="button" dataOnly="0" labelOnly="1" outline="0" axis="axisRow" fieldPosition="0"/>
    </format>
  </formats>
  <conditionalFormats count="1">
    <conditionalFormat priority="19">
      <pivotAreas count="1">
        <pivotArea type="data" collapsedLevelsAreSubtotals="1" fieldPosition="0">
          <references count="2">
            <reference field="4294967294" count="1" selected="0">
              <x v="0"/>
            </reference>
            <reference field="2" count="8">
              <x v="0"/>
              <x v="1"/>
              <x v="2"/>
              <x v="3"/>
              <x v="4"/>
              <x v="5"/>
              <x v="6"/>
              <x v="7"/>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19.xml><?xml version="1.0" encoding="utf-8"?>
<pivotTableDefinition xmlns="http://schemas.openxmlformats.org/spreadsheetml/2006/main" xmlns:mc="http://schemas.openxmlformats.org/markup-compatibility/2006" xmlns:xr="http://schemas.microsoft.com/office/spreadsheetml/2014/revision" mc:Ignorable="xr" xr:uid="{00000000-0007-0000-0100-000013000000}" name="Tabla dinámica7" cacheId="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DE RECURSOS FÍSICOS">
  <location ref="J27:K42" firstHeaderRow="1" firstDataRow="1" firstDataCol="1"/>
  <pivotFields count="11">
    <pivotField showAll="0"/>
    <pivotField showAll="0"/>
    <pivotField axis="axisRow" showAll="0" sortType="descending">
      <items count="15">
        <item x="3"/>
        <item x="13"/>
        <item x="8"/>
        <item x="11"/>
        <item x="10"/>
        <item x="1"/>
        <item x="4"/>
        <item x="5"/>
        <item x="2"/>
        <item x="0"/>
        <item x="6"/>
        <item x="7"/>
        <item x="12"/>
        <item x="9"/>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5">
    <i>
      <x v="7"/>
    </i>
    <i>
      <x v="12"/>
    </i>
    <i>
      <x v="1"/>
    </i>
    <i>
      <x v="3"/>
    </i>
    <i>
      <x/>
    </i>
    <i>
      <x v="6"/>
    </i>
    <i>
      <x v="8"/>
    </i>
    <i>
      <x v="5"/>
    </i>
    <i>
      <x v="9"/>
    </i>
    <i>
      <x v="2"/>
    </i>
    <i>
      <x v="13"/>
    </i>
    <i>
      <x v="4"/>
    </i>
    <i>
      <x v="10"/>
    </i>
    <i>
      <x v="11"/>
    </i>
    <i t="grand">
      <x/>
    </i>
  </rowItems>
  <colItems count="1">
    <i/>
  </colItems>
  <dataFields count="1">
    <dataField name="Suma de ÍNDICE" fld="10" baseField="0" baseItem="0"/>
  </dataFields>
  <formats count="3">
    <format dxfId="116">
      <pivotArea dataOnly="0" labelOnly="1" fieldPosition="0">
        <references count="1">
          <reference field="2" count="0"/>
        </references>
      </pivotArea>
    </format>
    <format dxfId="115">
      <pivotArea dataOnly="0" labelOnly="1" grandRow="1" outline="0" fieldPosition="0"/>
    </format>
    <format dxfId="114">
      <pivotArea field="2" type="button" dataOnly="0" labelOnly="1" outline="0" axis="axisRow" fieldPosition="0"/>
    </format>
  </formats>
  <conditionalFormats count="1">
    <conditionalFormat priority="22">
      <pivotAreas count="1">
        <pivotArea type="data" collapsedLevelsAreSubtotals="1" fieldPosition="0">
          <references count="2">
            <reference field="4294967294" count="1" selected="0">
              <x v="0"/>
            </reference>
            <reference field="2" count="14">
              <x v="0"/>
              <x v="1"/>
              <x v="2"/>
              <x v="3"/>
              <x v="4"/>
              <x v="5"/>
              <x v="6"/>
              <x v="7"/>
              <x v="8"/>
              <x v="9"/>
              <x v="10"/>
              <x v="11"/>
              <x v="12"/>
              <x v="1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C000000}" name="Tabla dinámica23" cacheId="19"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PREDIAL">
  <location ref="D2:E25" firstHeaderRow="1" firstDataRow="1" firstDataCol="1"/>
  <pivotFields count="11">
    <pivotField showAll="0"/>
    <pivotField showAll="0"/>
    <pivotField axis="axisRow" showAll="0" sortType="descending">
      <items count="25">
        <item x="6"/>
        <item x="17"/>
        <item x="15"/>
        <item x="2"/>
        <item x="19"/>
        <item x="14"/>
        <item m="1" x="22"/>
        <item x="7"/>
        <item x="12"/>
        <item x="8"/>
        <item x="9"/>
        <item x="10"/>
        <item x="18"/>
        <item x="16"/>
        <item x="20"/>
        <item x="13"/>
        <item x="1"/>
        <item x="3"/>
        <item x="4"/>
        <item x="0"/>
        <item x="21"/>
        <item m="1" x="23"/>
        <item x="11"/>
        <item x="5"/>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23">
    <i>
      <x v="19"/>
    </i>
    <i>
      <x v="23"/>
    </i>
    <i>
      <x v="18"/>
    </i>
    <i>
      <x v="17"/>
    </i>
    <i>
      <x/>
    </i>
    <i>
      <x v="11"/>
    </i>
    <i>
      <x v="16"/>
    </i>
    <i>
      <x v="4"/>
    </i>
    <i>
      <x v="14"/>
    </i>
    <i>
      <x v="10"/>
    </i>
    <i>
      <x v="22"/>
    </i>
    <i>
      <x v="2"/>
    </i>
    <i>
      <x v="13"/>
    </i>
    <i>
      <x v="1"/>
    </i>
    <i>
      <x v="12"/>
    </i>
    <i>
      <x v="3"/>
    </i>
    <i>
      <x v="5"/>
    </i>
    <i>
      <x v="15"/>
    </i>
    <i>
      <x v="9"/>
    </i>
    <i>
      <x v="7"/>
    </i>
    <i>
      <x v="20"/>
    </i>
    <i>
      <x v="8"/>
    </i>
    <i t="grand">
      <x/>
    </i>
  </rowItems>
  <colItems count="1">
    <i/>
  </colItems>
  <dataFields count="1">
    <dataField name="Suma de ÍNDICE" fld="10" baseField="2" baseItem="0"/>
  </dataFields>
  <formats count="1">
    <format dxfId="90">
      <pivotArea field="2" type="button" dataOnly="0" labelOnly="1" outline="0" axis="axisRow" fieldPosition="0"/>
    </format>
  </formats>
  <conditionalFormats count="1">
    <conditionalFormat priority="8">
      <pivotAreas count="1">
        <pivotArea type="data" collapsedLevelsAreSubtotals="1" fieldPosition="0">
          <references count="2">
            <reference field="4294967294" count="1" selected="0">
              <x v="0"/>
            </reference>
            <reference field="2" count="22">
              <x v="0"/>
              <x v="1"/>
              <x v="2"/>
              <x v="4"/>
              <x v="5"/>
              <x v="6"/>
              <x v="7"/>
              <x v="8"/>
              <x v="9"/>
              <x v="10"/>
              <x v="11"/>
              <x v="12"/>
              <x v="13"/>
              <x v="14"/>
              <x v="15"/>
              <x v="16"/>
              <x v="17"/>
              <x v="18"/>
              <x v="19"/>
              <x v="20"/>
              <x v="21"/>
              <x v="2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0.xml><?xml version="1.0" encoding="utf-8"?>
<pivotTableDefinition xmlns="http://schemas.openxmlformats.org/spreadsheetml/2006/main" xmlns:mc="http://schemas.openxmlformats.org/markup-compatibility/2006" xmlns:xr="http://schemas.microsoft.com/office/spreadsheetml/2014/revision" mc:Ignorable="xr" xr:uid="{00000000-0007-0000-0100-000006000000}" name="Tabla dinámica16" cacheId="1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INNOVACIÓN">
  <location ref="G58:H66" firstHeaderRow="1" firstDataRow="1" firstDataCol="1"/>
  <pivotFields count="11">
    <pivotField showAll="0"/>
    <pivotField showAll="0"/>
    <pivotField axis="axisRow" showAll="0" sortType="descending">
      <items count="8">
        <item x="5"/>
        <item x="1"/>
        <item x="0"/>
        <item x="2"/>
        <item x="6"/>
        <item x="3"/>
        <item x="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8">
    <i>
      <x v="6"/>
    </i>
    <i>
      <x v="2"/>
    </i>
    <i>
      <x v="4"/>
    </i>
    <i>
      <x/>
    </i>
    <i>
      <x v="5"/>
    </i>
    <i>
      <x v="1"/>
    </i>
    <i>
      <x v="3"/>
    </i>
    <i t="grand">
      <x/>
    </i>
  </rowItems>
  <colItems count="1">
    <i/>
  </colItems>
  <dataFields count="1">
    <dataField name="Suma de indice" fld="10" baseField="0" baseItem="0"/>
  </dataFields>
  <formats count="2">
    <format dxfId="118">
      <pivotArea field="2" type="button" dataOnly="0" labelOnly="1" outline="0" axis="axisRow" fieldPosition="0"/>
    </format>
    <format dxfId="117">
      <pivotArea field="2" type="button" dataOnly="0" labelOnly="1" outline="0" axis="axisRow" fieldPosition="0"/>
    </format>
  </formats>
  <conditionalFormats count="1">
    <conditionalFormat priority="13">
      <pivotAreas count="1">
        <pivotArea type="data" collapsedLevelsAreSubtotals="1" fieldPosition="0">
          <references count="2">
            <reference field="4294967294" count="1" selected="0">
              <x v="0"/>
            </reference>
            <reference field="2" count="7">
              <x v="0"/>
              <x v="1"/>
              <x v="2"/>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1.xml><?xml version="1.0" encoding="utf-8"?>
<pivotTableDefinition xmlns="http://schemas.openxmlformats.org/spreadsheetml/2006/main" xmlns:mc="http://schemas.openxmlformats.org/markup-compatibility/2006" xmlns:xr="http://schemas.microsoft.com/office/spreadsheetml/2014/revision" mc:Ignorable="xr" xr:uid="{00000000-0007-0000-0100-000001000000}" name="Tabla dinámica11" cacheId="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AMB, CAL Y SST">
  <location ref="G44:H48" firstHeaderRow="1" firstDataRow="1" firstDataCol="1"/>
  <pivotFields count="11">
    <pivotField showAll="0"/>
    <pivotField showAll="0"/>
    <pivotField axis="axisRow" showAll="0" sortType="descending">
      <items count="4">
        <item x="1"/>
        <item x="0"/>
        <item x="2"/>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4">
    <i>
      <x/>
    </i>
    <i>
      <x v="2"/>
    </i>
    <i>
      <x v="1"/>
    </i>
    <i t="grand">
      <x/>
    </i>
  </rowItems>
  <colItems count="1">
    <i/>
  </colItems>
  <dataFields count="1">
    <dataField name="Suma de ÍNDICE" fld="10" baseField="0" baseItem="0"/>
  </dataFields>
  <formats count="2">
    <format dxfId="120">
      <pivotArea field="2" type="button" dataOnly="0" labelOnly="1" outline="0" axis="axisRow" fieldPosition="0"/>
    </format>
    <format dxfId="119">
      <pivotArea field="2" type="button" dataOnly="0" labelOnly="1" outline="0" axis="axisRow" fieldPosition="0"/>
    </format>
  </formats>
  <conditionalFormats count="1">
    <conditionalFormat priority="18">
      <pivotAreas count="1">
        <pivotArea type="data" collapsedLevelsAreSubtotals="1" fieldPosition="0">
          <references count="2">
            <reference field="4294967294" count="1" selected="0">
              <x v="0"/>
            </reference>
            <reference field="2" count="3">
              <x v="0"/>
              <x v="1"/>
              <x v="2"/>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00000000-0007-0000-0100-000004000000}" name="Tabla dinámica14" cacheId="1"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DEL TALENTO HUMANO">
  <location ref="A58:B71" firstHeaderRow="1" firstDataRow="1" firstDataCol="1"/>
  <pivotFields count="11">
    <pivotField showAll="0"/>
    <pivotField showAll="0"/>
    <pivotField axis="axisRow" showAll="0" sortType="descending">
      <items count="13">
        <item x="3"/>
        <item x="2"/>
        <item x="6"/>
        <item x="11"/>
        <item x="1"/>
        <item x="9"/>
        <item x="4"/>
        <item x="10"/>
        <item x="8"/>
        <item x="7"/>
        <item x="5"/>
        <item x="0"/>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3">
    <i>
      <x v="9"/>
    </i>
    <i>
      <x v="7"/>
    </i>
    <i>
      <x v="3"/>
    </i>
    <i>
      <x v="1"/>
    </i>
    <i>
      <x v="11"/>
    </i>
    <i>
      <x v="4"/>
    </i>
    <i>
      <x v="2"/>
    </i>
    <i>
      <x v="8"/>
    </i>
    <i>
      <x v="6"/>
    </i>
    <i>
      <x v="10"/>
    </i>
    <i>
      <x/>
    </i>
    <i>
      <x v="5"/>
    </i>
    <i t="grand">
      <x/>
    </i>
  </rowItems>
  <colItems count="1">
    <i/>
  </colItems>
  <dataFields count="1">
    <dataField name="Suma de indice" fld="10" baseField="0" baseItem="0"/>
  </dataFields>
  <formats count="2">
    <format dxfId="92">
      <pivotArea field="2" type="button" dataOnly="0" labelOnly="1" outline="0" axis="axisRow" fieldPosition="0"/>
    </format>
    <format dxfId="91">
      <pivotArea field="2" type="button" dataOnly="0" labelOnly="1" outline="0" axis="axisRow" fieldPosition="0"/>
    </format>
  </formats>
  <conditionalFormats count="1">
    <conditionalFormat priority="15">
      <pivotAreas count="1">
        <pivotArea type="data" collapsedLevelsAreSubtotals="1" fieldPosition="0">
          <references count="2">
            <reference field="4294967294" count="1" selected="0">
              <x v="0"/>
            </reference>
            <reference field="2" count="12">
              <x v="0"/>
              <x v="1"/>
              <x v="2"/>
              <x v="3"/>
              <x v="4"/>
              <x v="5"/>
              <x v="6"/>
              <x v="7"/>
              <x v="8"/>
              <x v="9"/>
              <x v="10"/>
              <x v="11"/>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00000000-0007-0000-0100-000011000000}" name="Tabla dinámica5" cacheId="7"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DISEÑO DE PROYECTOS">
  <location ref="D27:E38" firstHeaderRow="1" firstDataRow="1" firstDataCol="1"/>
  <pivotFields count="11">
    <pivotField showAll="0"/>
    <pivotField showAll="0"/>
    <pivotField axis="axisRow" showAll="0" sortType="descending">
      <items count="11">
        <item x="0"/>
        <item x="9"/>
        <item x="5"/>
        <item x="2"/>
        <item x="1"/>
        <item x="7"/>
        <item x="3"/>
        <item x="8"/>
        <item x="6"/>
        <item x="4"/>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1">
    <i>
      <x v="8"/>
    </i>
    <i>
      <x v="5"/>
    </i>
    <i>
      <x v="7"/>
    </i>
    <i>
      <x v="1"/>
    </i>
    <i>
      <x/>
    </i>
    <i>
      <x v="6"/>
    </i>
    <i>
      <x v="3"/>
    </i>
    <i>
      <x v="4"/>
    </i>
    <i>
      <x v="2"/>
    </i>
    <i>
      <x v="9"/>
    </i>
    <i t="grand">
      <x/>
    </i>
  </rowItems>
  <colItems count="1">
    <i/>
  </colItems>
  <dataFields count="1">
    <dataField name="Suma de ÍNDICE" fld="10" baseField="2" baseItem="0"/>
  </dataFields>
  <formats count="1">
    <format dxfId="93">
      <pivotArea field="2" type="button" dataOnly="0" labelOnly="1" outline="0" axis="axisRow" fieldPosition="0"/>
    </format>
  </formats>
  <conditionalFormats count="1">
    <conditionalFormat priority="25">
      <pivotAreas count="1">
        <pivotArea type="data" collapsedLevelsAreSubtotals="1" fieldPosition="0">
          <references count="2">
            <reference field="4294967294" count="1" selected="0">
              <x v="0"/>
            </reference>
            <reference field="2" count="10">
              <x v="0"/>
              <x v="1"/>
              <x v="2"/>
              <x v="3"/>
              <x v="4"/>
              <x v="5"/>
              <x v="6"/>
              <x v="7"/>
              <x v="8"/>
              <x v="9"/>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00000000-0007-0000-0100-00000B000000}" name="Tabla dinámica21" cacheId="16"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PLANEACIÓN ESTRATÉGICA">
  <location ref="G73:H75" firstHeaderRow="1" firstDataRow="1" firstDataCol="1"/>
  <pivotFields count="11">
    <pivotField showAll="0"/>
    <pivotField showAll="0"/>
    <pivotField axis="axisRow" showAll="0">
      <items count="2">
        <item x="0"/>
        <item t="default"/>
      </items>
    </pivotField>
    <pivotField showAll="0"/>
    <pivotField showAll="0"/>
    <pivotField showAll="0"/>
    <pivotField showAll="0"/>
    <pivotField showAll="0"/>
    <pivotField showAll="0"/>
    <pivotField showAll="0"/>
    <pivotField dataField="1" showAll="0"/>
  </pivotFields>
  <rowFields count="1">
    <field x="2"/>
  </rowFields>
  <rowItems count="2">
    <i>
      <x/>
    </i>
    <i t="grand">
      <x/>
    </i>
  </rowItems>
  <colItems count="1">
    <i/>
  </colItems>
  <dataFields count="1">
    <dataField name="Suma de indice" fld="10" baseField="0" baseItem="0"/>
  </dataFields>
  <formats count="1">
    <format dxfId="94">
      <pivotArea field="2" type="button" dataOnly="0" labelOnly="1" outline="0" axis="axisRow" fieldPosition="0"/>
    </format>
  </formats>
  <conditionalFormats count="1">
    <conditionalFormat priority="2">
      <pivotAreas count="1">
        <pivotArea type="data" collapsedLevelsAreSubtotals="1" fieldPosition="0">
          <references count="2">
            <reference field="4294967294" count="1" selected="0">
              <x v="0"/>
            </reference>
            <reference field="2" count="1">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00000000-0007-0000-0100-000007000000}" name="Tabla dinámica17" cacheId="12"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EVALUACIÓN Y CONTROL">
  <location ref="J58:K66" firstHeaderRow="1" firstDataRow="1" firstDataCol="1"/>
  <pivotFields count="11">
    <pivotField showAll="0"/>
    <pivotField showAll="0"/>
    <pivotField axis="axisRow" showAll="0" sortType="descending">
      <items count="8">
        <item x="5"/>
        <item x="1"/>
        <item x="4"/>
        <item x="0"/>
        <item x="3"/>
        <item x="2"/>
        <item x="6"/>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8">
    <i>
      <x v="4"/>
    </i>
    <i>
      <x v="5"/>
    </i>
    <i>
      <x/>
    </i>
    <i>
      <x v="1"/>
    </i>
    <i>
      <x v="6"/>
    </i>
    <i>
      <x v="2"/>
    </i>
    <i>
      <x v="3"/>
    </i>
    <i t="grand">
      <x/>
    </i>
  </rowItems>
  <colItems count="1">
    <i/>
  </colItems>
  <dataFields count="1">
    <dataField name="Suma de Indice" fld="10" baseField="0" baseItem="0"/>
  </dataFields>
  <formats count="2">
    <format dxfId="96">
      <pivotArea field="2" type="button" dataOnly="0" labelOnly="1" outline="0" axis="axisRow" fieldPosition="0"/>
    </format>
    <format dxfId="95">
      <pivotArea field="2" type="button" dataOnly="0" labelOnly="1" outline="0" axis="axisRow" fieldPosition="0"/>
    </format>
  </formats>
  <conditionalFormats count="1">
    <conditionalFormat priority="12">
      <pivotAreas count="1">
        <pivotArea type="data" collapsedLevelsAreSubtotals="1" fieldPosition="0">
          <references count="2">
            <reference field="4294967294" count="1" selected="0">
              <x v="0"/>
            </reference>
            <reference field="2" count="7">
              <x v="0"/>
              <x v="1"/>
              <x v="2"/>
              <x v="3"/>
              <x v="4"/>
              <x v="5"/>
              <x v="6"/>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00000000-0007-0000-0100-000014000000}" name="Tabla dinámica9" cacheId="5"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DOCUMENTAL">
  <location ref="A44:B49" firstHeaderRow="1" firstDataRow="1" firstDataCol="1"/>
  <pivotFields count="11">
    <pivotField showAll="0"/>
    <pivotField showAll="0"/>
    <pivotField axis="axisRow" showAll="0" sortType="descending">
      <items count="5">
        <item x="0"/>
        <item x="2"/>
        <item x="3"/>
        <item x="1"/>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5">
    <i>
      <x/>
    </i>
    <i>
      <x v="3"/>
    </i>
    <i>
      <x v="1"/>
    </i>
    <i>
      <x v="2"/>
    </i>
    <i t="grand">
      <x/>
    </i>
  </rowItems>
  <colItems count="1">
    <i/>
  </colItems>
  <dataFields count="1">
    <dataField name="Suma de indice" fld="10" baseField="0" baseItem="0"/>
  </dataFields>
  <formats count="2">
    <format dxfId="98">
      <pivotArea field="2" type="button" dataOnly="0" labelOnly="1" outline="0" axis="axisRow" fieldPosition="0"/>
    </format>
    <format dxfId="97">
      <pivotArea field="2" type="button" dataOnly="0" labelOnly="1" outline="0" axis="axisRow" fieldPosition="0"/>
    </format>
  </formats>
  <conditionalFormats count="1">
    <conditionalFormat priority="20">
      <pivotAreas count="1">
        <pivotArea type="data" collapsedLevelsAreSubtotals="1" fieldPosition="0">
          <references count="2">
            <reference field="4294967294" count="1" selected="0">
              <x v="0"/>
            </reference>
            <reference field="2" count="4">
              <x v="0"/>
              <x v="1"/>
              <x v="2"/>
              <x v="3"/>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00000000-0007-0000-0100-000003000000}" name="Tabla dinámica13" cacheId="10"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LEGAL">
  <location ref="M44:N56" firstHeaderRow="1" firstDataRow="1" firstDataCol="1"/>
  <pivotFields count="11">
    <pivotField showAll="0"/>
    <pivotField showAll="0"/>
    <pivotField axis="axisRow" showAll="0" sortType="descending">
      <items count="13">
        <item x="3"/>
        <item x="6"/>
        <item x="7"/>
        <item x="0"/>
        <item m="1" x="11"/>
        <item x="10"/>
        <item x="5"/>
        <item x="2"/>
        <item x="4"/>
        <item x="9"/>
        <item x="1"/>
        <item x="8"/>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dataField="1" showAll="0"/>
  </pivotFields>
  <rowFields count="1">
    <field x="2"/>
  </rowFields>
  <rowItems count="12">
    <i>
      <x v="11"/>
    </i>
    <i>
      <x v="9"/>
    </i>
    <i>
      <x v="5"/>
    </i>
    <i>
      <x v="10"/>
    </i>
    <i>
      <x v="3"/>
    </i>
    <i>
      <x/>
    </i>
    <i>
      <x v="1"/>
    </i>
    <i>
      <x v="2"/>
    </i>
    <i>
      <x v="8"/>
    </i>
    <i>
      <x v="7"/>
    </i>
    <i>
      <x v="6"/>
    </i>
    <i t="grand">
      <x/>
    </i>
  </rowItems>
  <colItems count="1">
    <i/>
  </colItems>
  <dataFields count="1">
    <dataField name="Suma de ÍNDICE" fld="10" baseField="0" baseItem="0"/>
  </dataFields>
  <formats count="2">
    <format dxfId="100">
      <pivotArea field="2" type="button" dataOnly="0" labelOnly="1" outline="0" axis="axisRow" fieldPosition="0"/>
    </format>
    <format dxfId="99">
      <pivotArea field="2" type="button" dataOnly="0" labelOnly="1" outline="0" axis="axisRow" fieldPosition="0"/>
    </format>
  </formats>
  <conditionalFormats count="2">
    <conditionalFormat priority="16">
      <pivotAreas count="1">
        <pivotArea type="data" collapsedLevelsAreSubtotals="1" fieldPosition="0">
          <references count="2">
            <reference field="4294967294" count="1" selected="0">
              <x v="0"/>
            </reference>
            <reference field="2" count="1">
              <x v="6"/>
            </reference>
          </references>
        </pivotArea>
      </pivotAreas>
    </conditionalFormat>
    <conditionalFormat priority="1">
      <pivotAreas count="1">
        <pivotArea type="data" collapsedLevelsAreSubtotals="1" fieldPosition="0">
          <references count="2">
            <reference field="4294967294" count="1" selected="0">
              <x v="0"/>
            </reference>
            <reference field="2" count="10">
              <x v="0"/>
              <x v="1"/>
              <x v="2"/>
              <x v="3"/>
              <x v="5"/>
              <x v="7"/>
              <x v="8"/>
              <x v="9"/>
              <x v="10"/>
              <x v="11"/>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9.xml><?xml version="1.0" encoding="utf-8"?>
<pivotTableDefinition xmlns="http://schemas.openxmlformats.org/spreadsheetml/2006/main" xmlns:mc="http://schemas.openxmlformats.org/markup-compatibility/2006" xmlns:xr="http://schemas.microsoft.com/office/spreadsheetml/2014/revision" mc:Ignorable="xr" xr:uid="{00000000-0007-0000-0100-000008000000}" name="Tabla dinámica18" cacheId="13" applyNumberFormats="0" applyBorderFormats="0" applyFontFormats="0" applyPatternFormats="0" applyAlignmentFormats="0" applyWidthHeightFormats="1" dataCaption="Valores" updatedVersion="5" minRefreshableVersion="3" useAutoFormatting="1" itemPrintTitles="1" createdVersion="5" indent="0" outline="1" outlineData="1" multipleFieldFilters="0" rowHeaderCaption="GESTIÓN INTEGRAL DE PROY">
  <location ref="M58:N61" firstHeaderRow="1" firstDataRow="1" firstDataCol="1"/>
  <pivotFields count="11">
    <pivotField showAll="0"/>
    <pivotField showAll="0"/>
    <pivotField axis="axisRow" showAll="0">
      <items count="3">
        <item x="0"/>
        <item x="1"/>
        <item t="default"/>
      </items>
    </pivotField>
    <pivotField showAll="0"/>
    <pivotField showAll="0"/>
    <pivotField showAll="0"/>
    <pivotField showAll="0"/>
    <pivotField showAll="0"/>
    <pivotField showAll="0"/>
    <pivotField showAll="0"/>
    <pivotField dataField="1" showAll="0"/>
  </pivotFields>
  <rowFields count="1">
    <field x="2"/>
  </rowFields>
  <rowItems count="3">
    <i>
      <x/>
    </i>
    <i>
      <x v="1"/>
    </i>
    <i t="grand">
      <x/>
    </i>
  </rowItems>
  <colItems count="1">
    <i/>
  </colItems>
  <dataFields count="1">
    <dataField name="Suma de indice" fld="10" baseField="0" baseItem="0"/>
  </dataFields>
  <formats count="1">
    <format dxfId="101">
      <pivotArea field="2" type="button" dataOnly="0" labelOnly="1" outline="0" axis="axisRow" fieldPosition="0"/>
    </format>
  </formats>
  <conditionalFormats count="1">
    <conditionalFormat priority="11">
      <pivotAreas count="1">
        <pivotArea type="data" collapsedLevelsAreSubtotals="1" fieldPosition="0">
          <references count="2">
            <reference field="4294967294" count="1" selected="0">
              <x v="0"/>
            </reference>
            <reference field="2" count="2">
              <x v="0"/>
              <x v="1"/>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8" Type="http://schemas.openxmlformats.org/officeDocument/2006/relationships/pivotTable" Target="../pivotTables/pivotTable8.xml"/><Relationship Id="rId13" Type="http://schemas.openxmlformats.org/officeDocument/2006/relationships/pivotTable" Target="../pivotTables/pivotTable13.xml"/><Relationship Id="rId18" Type="http://schemas.openxmlformats.org/officeDocument/2006/relationships/pivotTable" Target="../pivotTables/pivotTable18.xml"/><Relationship Id="rId3" Type="http://schemas.openxmlformats.org/officeDocument/2006/relationships/pivotTable" Target="../pivotTables/pivotTable3.xml"/><Relationship Id="rId21" Type="http://schemas.openxmlformats.org/officeDocument/2006/relationships/pivotTable" Target="../pivotTables/pivotTable21.xml"/><Relationship Id="rId7" Type="http://schemas.openxmlformats.org/officeDocument/2006/relationships/pivotTable" Target="../pivotTables/pivotTable7.xml"/><Relationship Id="rId12" Type="http://schemas.openxmlformats.org/officeDocument/2006/relationships/pivotTable" Target="../pivotTables/pivotTable12.xml"/><Relationship Id="rId17" Type="http://schemas.openxmlformats.org/officeDocument/2006/relationships/pivotTable" Target="../pivotTables/pivotTable17.xml"/><Relationship Id="rId2" Type="http://schemas.openxmlformats.org/officeDocument/2006/relationships/pivotTable" Target="../pivotTables/pivotTable2.xml"/><Relationship Id="rId16" Type="http://schemas.openxmlformats.org/officeDocument/2006/relationships/pivotTable" Target="../pivotTables/pivotTable16.xml"/><Relationship Id="rId20" Type="http://schemas.openxmlformats.org/officeDocument/2006/relationships/pivotTable" Target="../pivotTables/pivotTable20.xml"/><Relationship Id="rId1" Type="http://schemas.openxmlformats.org/officeDocument/2006/relationships/pivotTable" Target="../pivotTables/pivotTable1.xml"/><Relationship Id="rId6" Type="http://schemas.openxmlformats.org/officeDocument/2006/relationships/pivotTable" Target="../pivotTables/pivotTable6.xml"/><Relationship Id="rId11" Type="http://schemas.openxmlformats.org/officeDocument/2006/relationships/pivotTable" Target="../pivotTables/pivotTable11.xml"/><Relationship Id="rId5" Type="http://schemas.openxmlformats.org/officeDocument/2006/relationships/pivotTable" Target="../pivotTables/pivotTable5.xml"/><Relationship Id="rId15" Type="http://schemas.openxmlformats.org/officeDocument/2006/relationships/pivotTable" Target="../pivotTables/pivotTable15.xml"/><Relationship Id="rId10" Type="http://schemas.openxmlformats.org/officeDocument/2006/relationships/pivotTable" Target="../pivotTables/pivotTable10.xml"/><Relationship Id="rId19" Type="http://schemas.openxmlformats.org/officeDocument/2006/relationships/pivotTable" Target="../pivotTables/pivotTable19.xml"/><Relationship Id="rId4" Type="http://schemas.openxmlformats.org/officeDocument/2006/relationships/pivotTable" Target="../pivotTables/pivotTable4.xml"/><Relationship Id="rId9" Type="http://schemas.openxmlformats.org/officeDocument/2006/relationships/pivotTable" Target="../pivotTables/pivotTable9.xml"/><Relationship Id="rId14" Type="http://schemas.openxmlformats.org/officeDocument/2006/relationships/pivotTable" Target="../pivotTables/pivotTable14.xml"/><Relationship Id="rId22"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H33"/>
  <sheetViews>
    <sheetView workbookViewId="0"/>
  </sheetViews>
  <sheetFormatPr baseColWidth="10" defaultRowHeight="18.75"/>
  <cols>
    <col min="1" max="1" width="64.42578125" style="6" customWidth="1"/>
    <col min="2" max="2" width="52.42578125" style="6" customWidth="1"/>
    <col min="3" max="3" width="21.7109375" style="6" hidden="1" customWidth="1"/>
    <col min="4" max="4" width="26" style="6" customWidth="1"/>
    <col min="5" max="5" width="11.42578125" style="9" hidden="1" customWidth="1"/>
    <col min="6" max="6" width="12.42578125" style="6" hidden="1" customWidth="1"/>
    <col min="7" max="7" width="26" style="6" hidden="1" customWidth="1"/>
    <col min="8" max="8" width="14.5703125" style="6" hidden="1" customWidth="1"/>
    <col min="9" max="16384" width="11.42578125" style="6"/>
  </cols>
  <sheetData>
    <row r="1" spans="1:8" ht="46.5" customHeight="1">
      <c r="A1" s="4" t="s">
        <v>5</v>
      </c>
      <c r="B1" s="4" t="s">
        <v>215</v>
      </c>
      <c r="C1" s="4" t="s">
        <v>230</v>
      </c>
      <c r="D1" s="5" t="s">
        <v>109</v>
      </c>
      <c r="E1" s="4" t="s">
        <v>107</v>
      </c>
      <c r="F1" s="4" t="s">
        <v>108</v>
      </c>
      <c r="G1" s="5" t="s">
        <v>109</v>
      </c>
      <c r="H1" s="60" t="s">
        <v>152</v>
      </c>
    </row>
    <row r="2" spans="1:8">
      <c r="A2" s="73" t="s">
        <v>154</v>
      </c>
      <c r="B2" s="70" t="s">
        <v>231</v>
      </c>
      <c r="C2" s="74">
        <v>3</v>
      </c>
      <c r="D2" s="8" t="str">
        <f>IF(C2&gt;7,"ALTO",IF(C2&lt;5,"BAJO","MEDIO"))</f>
        <v>BAJO</v>
      </c>
      <c r="E2" s="4"/>
      <c r="F2" s="4"/>
      <c r="G2" s="5"/>
      <c r="H2" s="60"/>
    </row>
    <row r="3" spans="1:8">
      <c r="A3" s="7" t="s">
        <v>155</v>
      </c>
      <c r="B3" s="70" t="s">
        <v>218</v>
      </c>
      <c r="C3" s="74">
        <v>0</v>
      </c>
      <c r="D3" s="8" t="str">
        <f t="shared" ref="D3:D27" si="0">IF(C3&gt;7,"ALTO",IF(C3&lt;5,"BAJO","MEDIO"))</f>
        <v>BAJO</v>
      </c>
      <c r="E3" s="49">
        <f>'COM Y CUL'!P76</f>
        <v>6.8999999999999915</v>
      </c>
      <c r="F3" s="8">
        <f t="shared" ref="F3:F11" si="1">ROUND(E3/$E$30*100,0)</f>
        <v>5</v>
      </c>
      <c r="G3" s="8" t="str">
        <f t="shared" ref="G3:G24" si="2">IF(F3&gt;69,"ALTO",IF(F3&lt;20,"BAJO","MEDIO"))</f>
        <v>BAJO</v>
      </c>
      <c r="H3" s="61" t="e">
        <f>+#REF!</f>
        <v>#REF!</v>
      </c>
    </row>
    <row r="4" spans="1:8">
      <c r="A4" s="71" t="s">
        <v>156</v>
      </c>
      <c r="B4" s="72" t="s">
        <v>224</v>
      </c>
      <c r="C4" s="75">
        <v>3</v>
      </c>
      <c r="D4" s="8" t="str">
        <f t="shared" si="0"/>
        <v>BAJO</v>
      </c>
      <c r="E4" s="49">
        <f>'SEG VIAL'!P77</f>
        <v>6.9999999999999911</v>
      </c>
      <c r="F4" s="8">
        <f t="shared" si="1"/>
        <v>5</v>
      </c>
      <c r="G4" s="8" t="str">
        <f t="shared" si="2"/>
        <v>BAJO</v>
      </c>
      <c r="H4" s="61" t="e">
        <f>+#REF!</f>
        <v>#REF!</v>
      </c>
    </row>
    <row r="5" spans="1:8" ht="37.5">
      <c r="A5" s="71" t="s">
        <v>157</v>
      </c>
      <c r="B5" s="72" t="s">
        <v>226</v>
      </c>
      <c r="C5" s="75">
        <v>5</v>
      </c>
      <c r="D5" s="8" t="str">
        <f t="shared" si="0"/>
        <v>MEDIO</v>
      </c>
      <c r="E5" s="49">
        <f>'INTEL MOV'!P71</f>
        <v>6.3999999999999932</v>
      </c>
      <c r="F5" s="8">
        <f t="shared" si="1"/>
        <v>5</v>
      </c>
      <c r="G5" s="8" t="str">
        <f t="shared" si="2"/>
        <v>BAJO</v>
      </c>
      <c r="H5" s="61" t="e">
        <f>+#REF!</f>
        <v>#REF!</v>
      </c>
    </row>
    <row r="6" spans="1:8" ht="37.5">
      <c r="A6" s="71" t="s">
        <v>158</v>
      </c>
      <c r="B6" s="72" t="s">
        <v>227</v>
      </c>
      <c r="C6" s="75"/>
      <c r="D6" s="8" t="str">
        <f t="shared" si="0"/>
        <v>BAJO</v>
      </c>
      <c r="E6" s="49">
        <f>'PLAN TRANS E INF'!P77</f>
        <v>9.8999999999999844</v>
      </c>
      <c r="F6" s="8">
        <f t="shared" si="1"/>
        <v>7</v>
      </c>
      <c r="G6" s="8" t="str">
        <f t="shared" si="2"/>
        <v>BAJO</v>
      </c>
      <c r="H6" s="61" t="e">
        <f>+#REF!</f>
        <v>#REF!</v>
      </c>
    </row>
    <row r="7" spans="1:8">
      <c r="A7" s="71" t="s">
        <v>159</v>
      </c>
      <c r="B7" s="72" t="s">
        <v>228</v>
      </c>
      <c r="C7" s="75"/>
      <c r="D7" s="8" t="str">
        <f t="shared" si="0"/>
        <v>BAJO</v>
      </c>
      <c r="E7" s="49">
        <f>'ING TRANS'!P70</f>
        <v>38.20000000000006</v>
      </c>
      <c r="F7" s="8">
        <f t="shared" si="1"/>
        <v>28</v>
      </c>
      <c r="G7" s="8" t="str">
        <f t="shared" si="2"/>
        <v>MEDIO</v>
      </c>
      <c r="H7" s="61" t="e">
        <f>+#REF!</f>
        <v>#REF!</v>
      </c>
    </row>
    <row r="8" spans="1:8">
      <c r="A8" s="71" t="s">
        <v>160</v>
      </c>
      <c r="B8" s="72" t="s">
        <v>225</v>
      </c>
      <c r="C8" s="75"/>
      <c r="D8" s="8" t="str">
        <f t="shared" si="0"/>
        <v>BAJO</v>
      </c>
      <c r="E8" s="49">
        <f>'GEST SOC'!P72</f>
        <v>12.299999999999978</v>
      </c>
      <c r="F8" s="8">
        <f t="shared" si="1"/>
        <v>9</v>
      </c>
      <c r="G8" s="8" t="str">
        <f t="shared" si="2"/>
        <v>BAJO</v>
      </c>
      <c r="H8" s="61" t="e">
        <f>+#REF!</f>
        <v>#REF!</v>
      </c>
    </row>
    <row r="9" spans="1:8" ht="37.5">
      <c r="A9" s="71" t="s">
        <v>161</v>
      </c>
      <c r="B9" s="72" t="s">
        <v>229</v>
      </c>
      <c r="C9" s="75">
        <v>6</v>
      </c>
      <c r="D9" s="8" t="str">
        <f t="shared" si="0"/>
        <v>MEDIO</v>
      </c>
      <c r="E9" s="49">
        <f>'GEST Y CON TRANS'!P69</f>
        <v>58.800000000000061</v>
      </c>
      <c r="F9" s="8">
        <f t="shared" si="1"/>
        <v>44</v>
      </c>
      <c r="G9" s="8" t="str">
        <f t="shared" si="2"/>
        <v>MEDIO</v>
      </c>
      <c r="H9" s="61" t="e">
        <f>+#REF!</f>
        <v>#REF!</v>
      </c>
    </row>
    <row r="10" spans="1:8">
      <c r="A10" s="71" t="s">
        <v>162</v>
      </c>
      <c r="B10" s="72" t="s">
        <v>219</v>
      </c>
      <c r="C10" s="75">
        <v>9</v>
      </c>
      <c r="D10" s="8" t="str">
        <f t="shared" si="0"/>
        <v>ALTO</v>
      </c>
      <c r="E10" s="49">
        <f>'GEST TRAM Y SER'!P65</f>
        <v>109.19999999999982</v>
      </c>
      <c r="F10" s="8">
        <f t="shared" si="1"/>
        <v>81</v>
      </c>
      <c r="G10" s="8" t="str">
        <f>IF(F10&gt;69,"ALTO",IF(F10&lt;20,"BAJO","MEDIO"))</f>
        <v>ALTO</v>
      </c>
      <c r="H10" s="61" t="e">
        <f>+#REF!</f>
        <v>#REF!</v>
      </c>
    </row>
    <row r="11" spans="1:8">
      <c r="A11" s="276" t="s">
        <v>163</v>
      </c>
      <c r="B11" s="72" t="s">
        <v>216</v>
      </c>
      <c r="C11" s="75">
        <v>9</v>
      </c>
      <c r="D11" s="8" t="str">
        <f t="shared" si="0"/>
        <v>ALTO</v>
      </c>
      <c r="E11" s="49">
        <f>'GEST CONTRAV'!P59</f>
        <v>69.199999999999818</v>
      </c>
      <c r="F11" s="8">
        <f t="shared" si="1"/>
        <v>51</v>
      </c>
      <c r="G11" s="8" t="str">
        <f t="shared" si="2"/>
        <v>MEDIO</v>
      </c>
      <c r="H11" s="61" t="e">
        <f>+#REF!</f>
        <v>#REF!</v>
      </c>
    </row>
    <row r="12" spans="1:8" ht="37.5">
      <c r="A12" s="277"/>
      <c r="B12" s="72" t="s">
        <v>232</v>
      </c>
      <c r="C12" s="75"/>
      <c r="D12" s="8" t="str">
        <f t="shared" si="0"/>
        <v>BAJO</v>
      </c>
      <c r="E12" s="49"/>
      <c r="F12" s="8"/>
      <c r="G12" s="8"/>
      <c r="H12" s="61"/>
    </row>
    <row r="13" spans="1:8" ht="56.25">
      <c r="A13" s="278"/>
      <c r="B13" s="72" t="s">
        <v>233</v>
      </c>
      <c r="C13" s="75"/>
      <c r="D13" s="8" t="str">
        <f t="shared" si="0"/>
        <v>BAJO</v>
      </c>
      <c r="E13" s="49"/>
      <c r="F13" s="8"/>
      <c r="G13" s="8"/>
      <c r="H13" s="61"/>
    </row>
    <row r="14" spans="1:8">
      <c r="A14" s="279" t="s">
        <v>164</v>
      </c>
      <c r="B14" s="70" t="s">
        <v>234</v>
      </c>
      <c r="C14" s="74">
        <v>4</v>
      </c>
      <c r="D14" s="8" t="str">
        <f t="shared" si="0"/>
        <v>BAJO</v>
      </c>
      <c r="E14" s="49">
        <f>'GEST ADMTVA'!P77</f>
        <v>82.399999999999892</v>
      </c>
      <c r="F14" s="8">
        <f>ROUND(E14/$E$30*100,0)</f>
        <v>61</v>
      </c>
      <c r="G14" s="8" t="str">
        <f t="shared" si="2"/>
        <v>MEDIO</v>
      </c>
      <c r="H14" s="61" t="e">
        <f>+#REF!</f>
        <v>#REF!</v>
      </c>
    </row>
    <row r="15" spans="1:8">
      <c r="A15" s="280"/>
      <c r="B15" s="70" t="s">
        <v>235</v>
      </c>
      <c r="C15" s="74">
        <v>6</v>
      </c>
      <c r="D15" s="8" t="str">
        <f t="shared" si="0"/>
        <v>MEDIO</v>
      </c>
      <c r="E15" s="49"/>
      <c r="F15" s="8"/>
      <c r="G15" s="8"/>
      <c r="H15" s="61"/>
    </row>
    <row r="16" spans="1:8">
      <c r="A16" s="280"/>
      <c r="B16" s="70" t="s">
        <v>236</v>
      </c>
      <c r="C16" s="74">
        <v>5</v>
      </c>
      <c r="D16" s="8" t="str">
        <f t="shared" si="0"/>
        <v>MEDIO</v>
      </c>
      <c r="E16" s="49"/>
      <c r="F16" s="8"/>
      <c r="G16" s="8"/>
      <c r="H16" s="61"/>
    </row>
    <row r="17" spans="1:8">
      <c r="A17" s="280"/>
      <c r="B17" s="70" t="s">
        <v>237</v>
      </c>
      <c r="C17" s="74">
        <v>5</v>
      </c>
      <c r="D17" s="8" t="str">
        <f t="shared" si="0"/>
        <v>MEDIO</v>
      </c>
      <c r="E17" s="49"/>
      <c r="F17" s="8"/>
      <c r="G17" s="8"/>
      <c r="H17" s="61"/>
    </row>
    <row r="18" spans="1:8">
      <c r="A18" s="281"/>
      <c r="B18" s="70" t="s">
        <v>238</v>
      </c>
      <c r="C18" s="74">
        <v>5</v>
      </c>
      <c r="D18" s="8" t="str">
        <f t="shared" si="0"/>
        <v>MEDIO</v>
      </c>
      <c r="E18" s="49"/>
      <c r="F18" s="8"/>
      <c r="G18" s="8"/>
      <c r="H18" s="61"/>
    </row>
    <row r="19" spans="1:8">
      <c r="A19" s="7" t="s">
        <v>165</v>
      </c>
      <c r="B19" s="70" t="s">
        <v>217</v>
      </c>
      <c r="C19" s="74">
        <v>7</v>
      </c>
      <c r="D19" s="8" t="str">
        <f t="shared" si="0"/>
        <v>MEDIO</v>
      </c>
      <c r="E19" s="49">
        <f>'GEST FIN'!P76</f>
        <v>15.499999999999986</v>
      </c>
      <c r="F19" s="8">
        <f>ROUND(E19/$E$30*100,0)</f>
        <v>12</v>
      </c>
      <c r="G19" s="8" t="str">
        <f>IF(F19&gt;69,"ALTO",IF(F19&lt;20,"BAJO","MEDIO"))</f>
        <v>BAJO</v>
      </c>
      <c r="H19" s="61" t="e">
        <f>+#REF!</f>
        <v>#REF!</v>
      </c>
    </row>
    <row r="20" spans="1:8">
      <c r="A20" s="279" t="s">
        <v>166</v>
      </c>
      <c r="B20" s="70" t="s">
        <v>239</v>
      </c>
      <c r="C20" s="74">
        <v>8</v>
      </c>
      <c r="D20" s="8" t="str">
        <f t="shared" si="0"/>
        <v>ALTO</v>
      </c>
      <c r="E20" s="49">
        <f>'GEST JUR'!P48</f>
        <v>134.69999999999996</v>
      </c>
      <c r="F20" s="8">
        <f>ROUND(E20/$E$30*100,0)</f>
        <v>100</v>
      </c>
      <c r="G20" s="8" t="str">
        <f>IF(F20&gt;69,"ALTO",IF(F20&lt;20,"BAJO","MEDIO"))</f>
        <v>ALTO</v>
      </c>
      <c r="H20" s="61" t="e">
        <f>+#REF!</f>
        <v>#REF!</v>
      </c>
    </row>
    <row r="21" spans="1:8">
      <c r="A21" s="280"/>
      <c r="B21" s="70" t="s">
        <v>240</v>
      </c>
      <c r="C21" s="74">
        <v>8</v>
      </c>
      <c r="D21" s="8" t="str">
        <f t="shared" si="0"/>
        <v>ALTO</v>
      </c>
      <c r="E21" s="49"/>
      <c r="F21" s="8"/>
      <c r="G21" s="8"/>
      <c r="H21" s="61"/>
    </row>
    <row r="22" spans="1:8" s="76" customFormat="1">
      <c r="A22" s="280"/>
      <c r="B22" s="70" t="s">
        <v>259</v>
      </c>
      <c r="C22" s="74">
        <v>3</v>
      </c>
      <c r="D22" s="77" t="str">
        <f t="shared" si="0"/>
        <v>BAJO</v>
      </c>
      <c r="E22" s="83"/>
      <c r="F22" s="77"/>
      <c r="G22" s="77"/>
      <c r="H22" s="84"/>
    </row>
    <row r="23" spans="1:8">
      <c r="A23" s="281"/>
      <c r="B23" s="70" t="s">
        <v>241</v>
      </c>
      <c r="C23" s="74">
        <v>3</v>
      </c>
      <c r="D23" s="8" t="str">
        <f t="shared" si="0"/>
        <v>BAJO</v>
      </c>
      <c r="E23" s="49"/>
      <c r="F23" s="8"/>
      <c r="G23" s="8"/>
      <c r="H23" s="61"/>
    </row>
    <row r="24" spans="1:8">
      <c r="A24" s="7" t="s">
        <v>167</v>
      </c>
      <c r="B24" s="70" t="s">
        <v>220</v>
      </c>
      <c r="C24" s="74"/>
      <c r="D24" s="8" t="str">
        <f t="shared" si="0"/>
        <v>BAJO</v>
      </c>
      <c r="E24" s="49">
        <f>'GEST TH'!P72</f>
        <v>23.900000000000066</v>
      </c>
      <c r="F24" s="8">
        <f>ROUND(E24/$E$30*100,0)</f>
        <v>18</v>
      </c>
      <c r="G24" s="8" t="str">
        <f t="shared" si="2"/>
        <v>BAJO</v>
      </c>
      <c r="H24" s="61" t="e">
        <f>+#REF!</f>
        <v>#REF!</v>
      </c>
    </row>
    <row r="25" spans="1:8">
      <c r="A25" s="7" t="s">
        <v>168</v>
      </c>
      <c r="B25" s="70" t="s">
        <v>221</v>
      </c>
      <c r="C25" s="74">
        <v>6</v>
      </c>
      <c r="D25" s="8" t="str">
        <f t="shared" si="0"/>
        <v>MEDIO</v>
      </c>
      <c r="E25" s="49">
        <f>'GEST TICS'!P79</f>
        <v>33.200000000000067</v>
      </c>
      <c r="F25" s="8">
        <f>ROUND(E25/$E$30*100,0)</f>
        <v>25</v>
      </c>
      <c r="G25" s="8" t="str">
        <f>IF(F25&gt;69,"ALTO",IF(F25&lt;20,"BAJO","MEDIO"))</f>
        <v>MEDIO</v>
      </c>
      <c r="H25" s="61" t="e">
        <f>+#REF!</f>
        <v>#REF!</v>
      </c>
    </row>
    <row r="26" spans="1:8" ht="37.5">
      <c r="A26" s="7" t="s">
        <v>169</v>
      </c>
      <c r="B26" s="70" t="s">
        <v>222</v>
      </c>
      <c r="C26" s="74">
        <v>4</v>
      </c>
      <c r="D26" s="8" t="str">
        <f t="shared" si="0"/>
        <v>BAJO</v>
      </c>
      <c r="E26" s="49">
        <f>'CONT DISC'!P79</f>
        <v>18.800000000000026</v>
      </c>
      <c r="F26" s="8">
        <f>ROUND(E26/$E$30*100,0)</f>
        <v>14</v>
      </c>
      <c r="G26" s="8" t="str">
        <f>IF(F26&gt;69,"ALTO",IF(F26&lt;20,"BAJO","MEDIO"))</f>
        <v>BAJO</v>
      </c>
      <c r="H26" s="62" t="e">
        <f>+#REF!</f>
        <v>#REF!</v>
      </c>
    </row>
    <row r="27" spans="1:8">
      <c r="A27" s="7" t="s">
        <v>170</v>
      </c>
      <c r="B27" s="70" t="s">
        <v>223</v>
      </c>
      <c r="C27" s="74">
        <v>3</v>
      </c>
      <c r="D27" s="8" t="str">
        <f t="shared" si="0"/>
        <v>BAJO</v>
      </c>
      <c r="E27" s="49">
        <f>'CONT Y EV GEST'!P76</f>
        <v>6.8999999999999915</v>
      </c>
      <c r="F27" s="8">
        <f>ROUND(E27/$E$30*100,0)</f>
        <v>5</v>
      </c>
      <c r="G27" s="8" t="str">
        <f>IF(F27&gt;69,"ALTO",IF(F27&lt;20,"BAJO","MEDIO"))</f>
        <v>BAJO</v>
      </c>
      <c r="H27" s="61" t="e">
        <f>+#REF!</f>
        <v>#REF!</v>
      </c>
    </row>
    <row r="28" spans="1:8">
      <c r="H28" s="6" t="e">
        <f>SUM(H3:H27)</f>
        <v>#REF!</v>
      </c>
    </row>
    <row r="29" spans="1:8">
      <c r="A29" s="6" t="s">
        <v>110</v>
      </c>
      <c r="E29" s="58">
        <f>MIN(E3:E27)</f>
        <v>6.3999999999999932</v>
      </c>
    </row>
    <row r="30" spans="1:8">
      <c r="A30" s="46" t="s">
        <v>111</v>
      </c>
      <c r="B30" s="46"/>
      <c r="C30" s="46"/>
      <c r="D30" s="46"/>
      <c r="E30" s="58">
        <f>MAX(E3:E27)</f>
        <v>134.69999999999996</v>
      </c>
      <c r="F30" s="46"/>
      <c r="G30" s="46"/>
    </row>
    <row r="32" spans="1:8">
      <c r="A32" s="6" t="s">
        <v>153</v>
      </c>
      <c r="E32" s="6"/>
    </row>
    <row r="33" spans="5:5">
      <c r="E33" s="6"/>
    </row>
  </sheetData>
  <sortState xmlns:xlrd2="http://schemas.microsoft.com/office/spreadsheetml/2017/richdata2" ref="A3:H30">
    <sortCondition descending="1" ref="E3:E27"/>
  </sortState>
  <mergeCells count="3">
    <mergeCell ref="A11:A13"/>
    <mergeCell ref="A14:A18"/>
    <mergeCell ref="A20:A23"/>
  </mergeCells>
  <conditionalFormatting sqref="G3:G27">
    <cfRule type="containsText" dxfId="126" priority="7" operator="containsText" text="BAJO">
      <formula>NOT(ISERROR(SEARCH("BAJO",G3)))</formula>
    </cfRule>
    <cfRule type="containsText" dxfId="125" priority="8" operator="containsText" text="MEDIO">
      <formula>NOT(ISERROR(SEARCH("MEDIO",G3)))</formula>
    </cfRule>
    <cfRule type="containsText" dxfId="124" priority="9" operator="containsText" text="ALTO">
      <formula>NOT(ISERROR(SEARCH("ALTO",G3)))</formula>
    </cfRule>
  </conditionalFormatting>
  <conditionalFormatting sqref="D2:D27">
    <cfRule type="containsText" dxfId="123" priority="1" operator="containsText" text="BAJO">
      <formula>NOT(ISERROR(SEARCH("BAJO",D2)))</formula>
    </cfRule>
    <cfRule type="containsText" dxfId="122" priority="2" operator="containsText" text="MEDIO">
      <formula>NOT(ISERROR(SEARCH("MEDIO",D2)))</formula>
    </cfRule>
    <cfRule type="containsText" dxfId="121" priority="3" operator="containsText" text="ALTO">
      <formula>NOT(ISERROR(SEARCH("ALTO",D2)))</formula>
    </cfRule>
  </conditionalFormatting>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BX74"/>
  <sheetViews>
    <sheetView view="pageBreakPreview" zoomScale="70" zoomScaleNormal="70" zoomScaleSheetLayoutView="70" workbookViewId="0">
      <selection sqref="A1:B2"/>
    </sheetView>
  </sheetViews>
  <sheetFormatPr baseColWidth="10" defaultColWidth="11.42578125" defaultRowHeight="18"/>
  <cols>
    <col min="1" max="1" width="6.140625" style="10"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6" customHeight="1">
      <c r="A1" s="330"/>
      <c r="B1" s="330"/>
      <c r="C1" s="328" t="s">
        <v>449</v>
      </c>
      <c r="D1" s="328"/>
      <c r="E1" s="328"/>
      <c r="F1" s="328"/>
      <c r="G1" s="328"/>
      <c r="H1" s="328"/>
      <c r="I1" s="328"/>
      <c r="J1" s="328"/>
      <c r="K1" s="328"/>
      <c r="L1" s="328"/>
      <c r="M1" s="328"/>
      <c r="N1" s="328"/>
      <c r="O1" s="328"/>
    </row>
    <row r="2" spans="1:76" ht="36"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712</v>
      </c>
      <c r="D4" s="184"/>
      <c r="E4" s="24" t="s">
        <v>617</v>
      </c>
      <c r="F4" s="332" t="s">
        <v>624</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63.75">
      <c r="A7" s="82">
        <v>1</v>
      </c>
      <c r="B7" s="90" t="s">
        <v>333</v>
      </c>
      <c r="C7" s="79" t="s">
        <v>532</v>
      </c>
      <c r="D7" s="27" t="s">
        <v>21</v>
      </c>
      <c r="E7" s="79" t="s">
        <v>172</v>
      </c>
      <c r="F7" s="164" t="s">
        <v>1029</v>
      </c>
      <c r="G7" s="81" t="s">
        <v>885</v>
      </c>
      <c r="H7" s="164" t="s">
        <v>1030</v>
      </c>
      <c r="I7" s="81" t="s">
        <v>1031</v>
      </c>
      <c r="J7" s="14">
        <v>3</v>
      </c>
      <c r="K7" s="14">
        <v>4</v>
      </c>
      <c r="L7" s="14">
        <f>J7*K7</f>
        <v>12</v>
      </c>
      <c r="M7" s="79" t="str">
        <f>IF(L7&lt;=6,"BAJO",IF(L7&gt;=15,"ALTO","MEDIO"))</f>
        <v>MEDIO</v>
      </c>
      <c r="N7" s="68" t="s">
        <v>1173</v>
      </c>
      <c r="O7" s="47">
        <f>IF(M7="BAJO",0.1,IF(M7="MEDIO",3,5))</f>
        <v>3</v>
      </c>
      <c r="BW7" s="11">
        <v>2</v>
      </c>
      <c r="BX7" s="11">
        <v>2</v>
      </c>
    </row>
    <row r="8" spans="1:76" s="11" customFormat="1" ht="114.75">
      <c r="A8" s="82">
        <v>2</v>
      </c>
      <c r="B8" s="90" t="s">
        <v>333</v>
      </c>
      <c r="C8" s="79" t="s">
        <v>533</v>
      </c>
      <c r="D8" s="27" t="s">
        <v>466</v>
      </c>
      <c r="E8" s="79" t="s">
        <v>172</v>
      </c>
      <c r="F8" s="165" t="s">
        <v>1032</v>
      </c>
      <c r="G8" s="81" t="s">
        <v>885</v>
      </c>
      <c r="H8" s="164" t="s">
        <v>1030</v>
      </c>
      <c r="I8" s="81" t="s">
        <v>1033</v>
      </c>
      <c r="J8" s="14">
        <v>3</v>
      </c>
      <c r="K8" s="14">
        <v>4</v>
      </c>
      <c r="L8" s="14">
        <f t="shared" ref="L8:L66" si="0">J8*K8</f>
        <v>12</v>
      </c>
      <c r="M8" s="79" t="str">
        <f t="shared" ref="M8:M69" si="1">IF(L8&lt;=6,"BAJO",IF(L8&gt;=15,"ALTO","MEDIO"))</f>
        <v>MEDIO</v>
      </c>
      <c r="N8" s="68" t="s">
        <v>678</v>
      </c>
      <c r="O8" s="47">
        <f t="shared" ref="O8:O65" si="2">IF(M8="BAJO",0.1,IF(M8="MEDIO",3,5))</f>
        <v>3</v>
      </c>
    </row>
    <row r="9" spans="1:76" s="11" customFormat="1" ht="38.25">
      <c r="A9" s="82">
        <v>3</v>
      </c>
      <c r="B9" s="90" t="s">
        <v>334</v>
      </c>
      <c r="C9" s="79" t="s">
        <v>335</v>
      </c>
      <c r="D9" s="27" t="s">
        <v>242</v>
      </c>
      <c r="E9" s="79" t="s">
        <v>172</v>
      </c>
      <c r="F9" s="164" t="s">
        <v>451</v>
      </c>
      <c r="G9" s="81" t="s">
        <v>885</v>
      </c>
      <c r="H9" s="164" t="s">
        <v>886</v>
      </c>
      <c r="I9" s="81" t="s">
        <v>887</v>
      </c>
      <c r="J9" s="14">
        <v>2</v>
      </c>
      <c r="K9" s="14">
        <v>3</v>
      </c>
      <c r="L9" s="14">
        <f>J9*K9</f>
        <v>6</v>
      </c>
      <c r="M9" s="79" t="str">
        <f t="shared" si="1"/>
        <v>BAJO</v>
      </c>
      <c r="N9" s="68" t="s">
        <v>596</v>
      </c>
      <c r="O9" s="47">
        <f>IF(M9="BAJO",0.1,IF(M9="MEDIO",3,5))</f>
        <v>0.1</v>
      </c>
    </row>
    <row r="10" spans="1:76" s="11" customFormat="1" ht="63.75">
      <c r="A10" s="82">
        <v>4</v>
      </c>
      <c r="B10" s="90" t="s">
        <v>334</v>
      </c>
      <c r="C10" s="79" t="s">
        <v>336</v>
      </c>
      <c r="D10" s="27" t="s">
        <v>467</v>
      </c>
      <c r="E10" s="79" t="s">
        <v>172</v>
      </c>
      <c r="F10" s="165" t="s">
        <v>397</v>
      </c>
      <c r="G10" s="81" t="s">
        <v>885</v>
      </c>
      <c r="H10" s="164" t="s">
        <v>888</v>
      </c>
      <c r="I10" s="103" t="s">
        <v>889</v>
      </c>
      <c r="J10" s="14">
        <v>2</v>
      </c>
      <c r="K10" s="14">
        <v>3</v>
      </c>
      <c r="L10" s="14">
        <f t="shared" si="0"/>
        <v>6</v>
      </c>
      <c r="M10" s="79" t="str">
        <f t="shared" si="1"/>
        <v>BAJO</v>
      </c>
      <c r="N10" s="68" t="s">
        <v>596</v>
      </c>
      <c r="O10" s="47">
        <f t="shared" si="2"/>
        <v>0.1</v>
      </c>
    </row>
    <row r="11" spans="1:76" s="11" customFormat="1" ht="12.75">
      <c r="A11" s="82"/>
      <c r="B11" s="25"/>
      <c r="C11" s="13"/>
      <c r="D11" s="26"/>
      <c r="E11" s="13"/>
      <c r="F11" s="41"/>
      <c r="G11" s="81"/>
      <c r="H11" s="81"/>
      <c r="I11" s="81"/>
      <c r="J11" s="14"/>
      <c r="K11" s="14"/>
      <c r="L11" s="14">
        <f t="shared" si="0"/>
        <v>0</v>
      </c>
      <c r="M11" s="79" t="str">
        <f t="shared" si="1"/>
        <v>BAJO</v>
      </c>
      <c r="N11" s="13"/>
      <c r="O11" s="47">
        <f t="shared" si="2"/>
        <v>0.1</v>
      </c>
    </row>
    <row r="12" spans="1:76" s="11" customFormat="1" ht="12.75">
      <c r="A12" s="82"/>
      <c r="B12" s="25"/>
      <c r="C12" s="13"/>
      <c r="D12" s="26"/>
      <c r="E12" s="13"/>
      <c r="F12" s="41"/>
      <c r="G12" s="81"/>
      <c r="H12" s="81"/>
      <c r="I12" s="81"/>
      <c r="J12" s="14"/>
      <c r="K12" s="14"/>
      <c r="L12" s="14">
        <f>J12*K12</f>
        <v>0</v>
      </c>
      <c r="M12" s="79" t="str">
        <f t="shared" si="1"/>
        <v>BAJO</v>
      </c>
      <c r="N12" s="13"/>
      <c r="O12" s="47">
        <f>IF(M12="BAJO",0.1,IF(M12="MEDIO",3,5))</f>
        <v>0.1</v>
      </c>
    </row>
    <row r="13" spans="1:76" s="11" customFormat="1" ht="12.75">
      <c r="A13" s="82"/>
      <c r="B13" s="25"/>
      <c r="C13" s="13"/>
      <c r="D13" s="13"/>
      <c r="E13" s="13"/>
      <c r="F13" s="41"/>
      <c r="G13" s="81"/>
      <c r="H13" s="81"/>
      <c r="I13" s="81"/>
      <c r="J13" s="27"/>
      <c r="K13" s="14"/>
      <c r="L13" s="14">
        <f t="shared" si="0"/>
        <v>0</v>
      </c>
      <c r="M13" s="79" t="str">
        <f t="shared" si="1"/>
        <v>BAJO</v>
      </c>
      <c r="N13" s="3"/>
      <c r="O13" s="47">
        <f t="shared" si="2"/>
        <v>0.1</v>
      </c>
    </row>
    <row r="14" spans="1:76" s="11" customFormat="1" ht="12.75">
      <c r="A14" s="82"/>
      <c r="B14" s="25"/>
      <c r="C14" s="13"/>
      <c r="D14" s="26"/>
      <c r="E14" s="13"/>
      <c r="F14" s="41"/>
      <c r="G14" s="81"/>
      <c r="H14" s="81"/>
      <c r="I14" s="81"/>
      <c r="J14" s="27"/>
      <c r="K14" s="14"/>
      <c r="L14" s="14">
        <f t="shared" si="0"/>
        <v>0</v>
      </c>
      <c r="M14" s="79" t="str">
        <f t="shared" si="1"/>
        <v>BAJO</v>
      </c>
      <c r="N14" s="3"/>
      <c r="O14" s="47">
        <f t="shared" si="2"/>
        <v>0.1</v>
      </c>
    </row>
    <row r="15" spans="1:76" s="11" customFormat="1" ht="12.75">
      <c r="A15" s="82"/>
      <c r="B15" s="25"/>
      <c r="C15" s="13"/>
      <c r="D15" s="26"/>
      <c r="E15" s="13"/>
      <c r="F15" s="41"/>
      <c r="G15" s="81"/>
      <c r="H15" s="81"/>
      <c r="I15" s="81"/>
      <c r="J15" s="27"/>
      <c r="K15" s="14"/>
      <c r="L15" s="14">
        <f>J15*K15</f>
        <v>0</v>
      </c>
      <c r="M15" s="79" t="str">
        <f t="shared" si="1"/>
        <v>BAJO</v>
      </c>
      <c r="N15" s="3"/>
      <c r="O15" s="47">
        <f>IF(M15="BAJO",0.1,IF(M15="MEDIO",3,5))</f>
        <v>0.1</v>
      </c>
    </row>
    <row r="16" spans="1:76" s="11" customFormat="1" ht="12.75">
      <c r="A16" s="82"/>
      <c r="B16" s="25"/>
      <c r="C16" s="13"/>
      <c r="D16" s="13"/>
      <c r="E16" s="13"/>
      <c r="F16" s="41"/>
      <c r="G16" s="81"/>
      <c r="H16" s="81"/>
      <c r="I16" s="81"/>
      <c r="J16" s="14"/>
      <c r="K16" s="14"/>
      <c r="L16" s="14">
        <f t="shared" si="0"/>
        <v>0</v>
      </c>
      <c r="M16" s="79" t="str">
        <f t="shared" si="1"/>
        <v>BAJO</v>
      </c>
      <c r="N16" s="13"/>
      <c r="O16" s="47">
        <f t="shared" si="2"/>
        <v>0.1</v>
      </c>
    </row>
    <row r="17" spans="1:15" s="11" customFormat="1" ht="12.75">
      <c r="A17" s="82"/>
      <c r="B17" s="25"/>
      <c r="C17" s="13"/>
      <c r="D17" s="13"/>
      <c r="E17" s="13"/>
      <c r="F17" s="41"/>
      <c r="G17" s="81"/>
      <c r="H17" s="81"/>
      <c r="I17" s="81"/>
      <c r="J17" s="14"/>
      <c r="K17" s="14"/>
      <c r="L17" s="14">
        <f t="shared" si="0"/>
        <v>0</v>
      </c>
      <c r="M17" s="79" t="str">
        <f t="shared" si="1"/>
        <v>BAJO</v>
      </c>
      <c r="N17" s="13"/>
      <c r="O17" s="47">
        <f t="shared" si="2"/>
        <v>0.1</v>
      </c>
    </row>
    <row r="18" spans="1:15" s="11" customFormat="1" ht="12.75">
      <c r="A18" s="82"/>
      <c r="B18" s="25"/>
      <c r="C18" s="13"/>
      <c r="D18" s="13"/>
      <c r="E18" s="13"/>
      <c r="F18" s="41"/>
      <c r="G18" s="81"/>
      <c r="H18" s="81"/>
      <c r="I18" s="81"/>
      <c r="J18" s="14"/>
      <c r="K18" s="14"/>
      <c r="L18" s="14">
        <f>J18*K18</f>
        <v>0</v>
      </c>
      <c r="M18" s="79" t="str">
        <f t="shared" si="1"/>
        <v>BAJO</v>
      </c>
      <c r="N18" s="13"/>
      <c r="O18" s="47">
        <f>IF(M18="BAJO",0.1,IF(M18="MEDIO",3,5))</f>
        <v>0.1</v>
      </c>
    </row>
    <row r="19" spans="1:15" s="11" customFormat="1" ht="12.75">
      <c r="A19" s="82"/>
      <c r="B19" s="25"/>
      <c r="C19" s="13"/>
      <c r="D19" s="13"/>
      <c r="E19" s="13"/>
      <c r="F19" s="41"/>
      <c r="G19" s="81"/>
      <c r="H19" s="81"/>
      <c r="I19" s="81"/>
      <c r="J19" s="14"/>
      <c r="K19" s="14"/>
      <c r="L19" s="14">
        <f t="shared" si="0"/>
        <v>0</v>
      </c>
      <c r="M19" s="79" t="str">
        <f t="shared" si="1"/>
        <v>BAJO</v>
      </c>
      <c r="N19" s="3"/>
      <c r="O19" s="47">
        <f t="shared" si="2"/>
        <v>0.1</v>
      </c>
    </row>
    <row r="20" spans="1:15" s="11" customFormat="1" ht="12.75">
      <c r="A20" s="82"/>
      <c r="B20" s="25"/>
      <c r="C20" s="13"/>
      <c r="D20" s="13"/>
      <c r="E20" s="13"/>
      <c r="F20" s="41"/>
      <c r="G20" s="81"/>
      <c r="H20" s="81"/>
      <c r="I20" s="81"/>
      <c r="J20" s="14"/>
      <c r="K20" s="14"/>
      <c r="L20" s="14">
        <f t="shared" si="0"/>
        <v>0</v>
      </c>
      <c r="M20" s="79" t="str">
        <f t="shared" si="1"/>
        <v>BAJO</v>
      </c>
      <c r="N20" s="3"/>
      <c r="O20" s="47">
        <f t="shared" si="2"/>
        <v>0.1</v>
      </c>
    </row>
    <row r="21" spans="1:15" s="11" customFormat="1" ht="12.75">
      <c r="A21" s="82"/>
      <c r="B21" s="25"/>
      <c r="C21" s="13"/>
      <c r="D21" s="13"/>
      <c r="E21" s="13"/>
      <c r="F21" s="41"/>
      <c r="G21" s="81"/>
      <c r="H21" s="81"/>
      <c r="I21" s="81"/>
      <c r="J21" s="14"/>
      <c r="K21" s="14"/>
      <c r="L21" s="14">
        <f>J21*K21</f>
        <v>0</v>
      </c>
      <c r="M21" s="79" t="str">
        <f t="shared" si="1"/>
        <v>BAJO</v>
      </c>
      <c r="N21" s="3"/>
      <c r="O21" s="47">
        <f>IF(M21="BAJO",0.1,IF(M21="MEDIO",3,5))</f>
        <v>0.1</v>
      </c>
    </row>
    <row r="22" spans="1:15" s="11" customFormat="1" ht="12.75">
      <c r="A22" s="82"/>
      <c r="B22" s="25"/>
      <c r="C22" s="13"/>
      <c r="D22" s="26"/>
      <c r="E22" s="13"/>
      <c r="F22" s="41"/>
      <c r="G22" s="81"/>
      <c r="H22" s="81"/>
      <c r="I22" s="81"/>
      <c r="J22" s="14"/>
      <c r="K22" s="14"/>
      <c r="L22" s="14">
        <f t="shared" si="0"/>
        <v>0</v>
      </c>
      <c r="M22" s="79" t="str">
        <f t="shared" si="1"/>
        <v>BAJO</v>
      </c>
      <c r="N22" s="3"/>
      <c r="O22" s="47">
        <f t="shared" si="2"/>
        <v>0.1</v>
      </c>
    </row>
    <row r="23" spans="1:15" s="11" customFormat="1" ht="12.75">
      <c r="A23" s="82"/>
      <c r="B23" s="25"/>
      <c r="C23" s="13"/>
      <c r="D23" s="13"/>
      <c r="E23" s="13"/>
      <c r="F23" s="41"/>
      <c r="G23" s="81"/>
      <c r="H23" s="81"/>
      <c r="I23" s="81"/>
      <c r="J23" s="14"/>
      <c r="K23" s="14"/>
      <c r="L23" s="14">
        <f t="shared" si="0"/>
        <v>0</v>
      </c>
      <c r="M23" s="79" t="str">
        <f t="shared" si="1"/>
        <v>BAJO</v>
      </c>
      <c r="N23" s="3"/>
      <c r="O23" s="47">
        <f t="shared" si="2"/>
        <v>0.1</v>
      </c>
    </row>
    <row r="24" spans="1:15" s="11" customFormat="1" ht="12.75">
      <c r="A24" s="82"/>
      <c r="B24" s="25"/>
      <c r="C24" s="13"/>
      <c r="D24" s="13"/>
      <c r="E24" s="13"/>
      <c r="F24" s="41"/>
      <c r="G24" s="81"/>
      <c r="H24" s="81"/>
      <c r="I24" s="81"/>
      <c r="J24" s="14"/>
      <c r="K24" s="14"/>
      <c r="L24" s="14">
        <f>J24*K24</f>
        <v>0</v>
      </c>
      <c r="M24" s="79" t="str">
        <f t="shared" si="1"/>
        <v>BAJO</v>
      </c>
      <c r="N24" s="3"/>
      <c r="O24" s="47">
        <f>IF(M24="BAJO",0.1,IF(M24="MEDIO",3,5))</f>
        <v>0.1</v>
      </c>
    </row>
    <row r="25" spans="1:15" s="11" customFormat="1" ht="12.75">
      <c r="A25" s="82"/>
      <c r="B25" s="25"/>
      <c r="C25" s="13"/>
      <c r="D25" s="26"/>
      <c r="E25" s="13"/>
      <c r="F25" s="41"/>
      <c r="G25" s="81"/>
      <c r="H25" s="81"/>
      <c r="I25" s="81"/>
      <c r="J25" s="14"/>
      <c r="K25" s="14"/>
      <c r="L25" s="14">
        <f t="shared" si="0"/>
        <v>0</v>
      </c>
      <c r="M25" s="79" t="str">
        <f t="shared" si="1"/>
        <v>BAJO</v>
      </c>
      <c r="N25" s="3"/>
      <c r="O25" s="47">
        <f t="shared" si="2"/>
        <v>0.1</v>
      </c>
    </row>
    <row r="26" spans="1:15" s="11" customFormat="1" ht="12.75">
      <c r="A26" s="82"/>
      <c r="B26" s="25"/>
      <c r="C26" s="13"/>
      <c r="D26" s="13"/>
      <c r="E26" s="13"/>
      <c r="F26" s="41"/>
      <c r="G26" s="81"/>
      <c r="H26" s="81"/>
      <c r="I26" s="81"/>
      <c r="J26" s="14"/>
      <c r="K26" s="14"/>
      <c r="L26" s="14">
        <f t="shared" si="0"/>
        <v>0</v>
      </c>
      <c r="M26" s="79" t="str">
        <f t="shared" si="1"/>
        <v>BAJO</v>
      </c>
      <c r="N26" s="3"/>
      <c r="O26" s="47">
        <f t="shared" si="2"/>
        <v>0.1</v>
      </c>
    </row>
    <row r="27" spans="1:15" s="11" customFormat="1" ht="12.75">
      <c r="A27" s="82"/>
      <c r="B27" s="25"/>
      <c r="C27" s="13"/>
      <c r="D27" s="13"/>
      <c r="E27" s="13"/>
      <c r="F27" s="41"/>
      <c r="G27" s="81"/>
      <c r="H27" s="81"/>
      <c r="I27" s="81"/>
      <c r="J27" s="14"/>
      <c r="K27" s="14"/>
      <c r="L27" s="14">
        <f>J27*K27</f>
        <v>0</v>
      </c>
      <c r="M27" s="79" t="str">
        <f t="shared" si="1"/>
        <v>BAJO</v>
      </c>
      <c r="N27" s="3"/>
      <c r="O27" s="47">
        <f>IF(M27="BAJO",0.1,IF(M27="MEDIO",3,5))</f>
        <v>0.1</v>
      </c>
    </row>
    <row r="28" spans="1:15" s="11" customFormat="1" ht="12.75">
      <c r="A28" s="82"/>
      <c r="B28" s="45"/>
      <c r="C28" s="12"/>
      <c r="D28" s="13"/>
      <c r="E28" s="13"/>
      <c r="F28" s="41"/>
      <c r="G28" s="81"/>
      <c r="H28" s="81"/>
      <c r="I28" s="81"/>
      <c r="J28" s="14"/>
      <c r="K28" s="14"/>
      <c r="L28" s="14">
        <f t="shared" si="0"/>
        <v>0</v>
      </c>
      <c r="M28" s="79" t="str">
        <f t="shared" si="1"/>
        <v>BAJO</v>
      </c>
      <c r="N28" s="3"/>
      <c r="O28" s="47">
        <f t="shared" si="2"/>
        <v>0.1</v>
      </c>
    </row>
    <row r="29" spans="1:15" s="11" customFormat="1" ht="12.75">
      <c r="A29" s="82"/>
      <c r="B29" s="45"/>
      <c r="C29" s="13"/>
      <c r="D29" s="29"/>
      <c r="E29" s="13"/>
      <c r="F29" s="41"/>
      <c r="G29" s="81"/>
      <c r="H29" s="81"/>
      <c r="I29" s="81"/>
      <c r="J29" s="14"/>
      <c r="K29" s="14"/>
      <c r="L29" s="14">
        <f t="shared" si="0"/>
        <v>0</v>
      </c>
      <c r="M29" s="79" t="str">
        <f t="shared" si="1"/>
        <v>BAJO</v>
      </c>
      <c r="N29" s="3"/>
      <c r="O29" s="47">
        <f t="shared" si="2"/>
        <v>0.1</v>
      </c>
    </row>
    <row r="30" spans="1:15" s="11" customFormat="1" ht="12.75">
      <c r="A30" s="82"/>
      <c r="B30" s="45"/>
      <c r="C30" s="13"/>
      <c r="D30" s="26"/>
      <c r="E30" s="13"/>
      <c r="F30" s="41"/>
      <c r="G30" s="81"/>
      <c r="H30" s="81"/>
      <c r="I30" s="81"/>
      <c r="J30" s="14"/>
      <c r="K30" s="14"/>
      <c r="L30" s="14">
        <f>J30*K30</f>
        <v>0</v>
      </c>
      <c r="M30" s="79" t="str">
        <f t="shared" si="1"/>
        <v>BAJO</v>
      </c>
      <c r="N30" s="3"/>
      <c r="O30" s="47">
        <f>IF(M30="BAJO",0.1,IF(M30="MEDIO",3,5))</f>
        <v>0.1</v>
      </c>
    </row>
    <row r="31" spans="1:15" s="11" customFormat="1" ht="12.75">
      <c r="A31" s="82"/>
      <c r="B31" s="25"/>
      <c r="C31" s="15"/>
      <c r="D31" s="26"/>
      <c r="E31" s="13"/>
      <c r="F31" s="41"/>
      <c r="G31" s="81"/>
      <c r="H31" s="81"/>
      <c r="I31" s="81"/>
      <c r="J31" s="14"/>
      <c r="K31" s="14"/>
      <c r="L31" s="14">
        <f t="shared" si="0"/>
        <v>0</v>
      </c>
      <c r="M31" s="79" t="str">
        <f t="shared" si="1"/>
        <v>BAJO</v>
      </c>
      <c r="N31" s="3"/>
      <c r="O31" s="47">
        <f t="shared" si="2"/>
        <v>0.1</v>
      </c>
    </row>
    <row r="32" spans="1:15" s="11" customFormat="1" ht="12.75">
      <c r="A32" s="82"/>
      <c r="B32" s="25"/>
      <c r="C32" s="13"/>
      <c r="D32" s="13"/>
      <c r="E32" s="13"/>
      <c r="F32" s="41"/>
      <c r="G32" s="81"/>
      <c r="H32" s="81"/>
      <c r="I32" s="81"/>
      <c r="J32" s="14"/>
      <c r="K32" s="14"/>
      <c r="L32" s="14">
        <f t="shared" si="0"/>
        <v>0</v>
      </c>
      <c r="M32" s="79" t="str">
        <f t="shared" si="1"/>
        <v>BAJO</v>
      </c>
      <c r="N32" s="3"/>
      <c r="O32" s="47">
        <f t="shared" si="2"/>
        <v>0.1</v>
      </c>
    </row>
    <row r="33" spans="1:15" s="11" customFormat="1" ht="12.75">
      <c r="A33" s="82"/>
      <c r="B33" s="25"/>
      <c r="C33" s="13"/>
      <c r="D33" s="13"/>
      <c r="E33" s="13"/>
      <c r="F33" s="41"/>
      <c r="G33" s="81"/>
      <c r="H33" s="81"/>
      <c r="I33" s="81"/>
      <c r="J33" s="14"/>
      <c r="K33" s="14"/>
      <c r="L33" s="14">
        <f>J33*K33</f>
        <v>0</v>
      </c>
      <c r="M33" s="79" t="str">
        <f t="shared" si="1"/>
        <v>BAJO</v>
      </c>
      <c r="N33" s="3"/>
      <c r="O33" s="47">
        <f>IF(M33="BAJO",0.1,IF(M33="MEDIO",3,5))</f>
        <v>0.1</v>
      </c>
    </row>
    <row r="34" spans="1:15" s="11" customFormat="1" ht="12.75">
      <c r="A34" s="82"/>
      <c r="B34" s="25"/>
      <c r="C34" s="13"/>
      <c r="D34" s="26"/>
      <c r="E34" s="13"/>
      <c r="F34" s="41"/>
      <c r="G34" s="81"/>
      <c r="H34" s="81"/>
      <c r="I34" s="81"/>
      <c r="J34" s="14"/>
      <c r="K34" s="14"/>
      <c r="L34" s="14">
        <f t="shared" si="0"/>
        <v>0</v>
      </c>
      <c r="M34" s="79" t="str">
        <f t="shared" si="1"/>
        <v>BAJO</v>
      </c>
      <c r="N34" s="3"/>
      <c r="O34" s="47">
        <f t="shared" si="2"/>
        <v>0.1</v>
      </c>
    </row>
    <row r="35" spans="1:15" s="11" customFormat="1" ht="12.75">
      <c r="A35" s="82"/>
      <c r="B35" s="25"/>
      <c r="C35" s="13"/>
      <c r="D35" s="26"/>
      <c r="E35" s="13"/>
      <c r="F35" s="41"/>
      <c r="G35" s="81"/>
      <c r="H35" s="81"/>
      <c r="I35" s="81"/>
      <c r="J35" s="14"/>
      <c r="K35" s="14"/>
      <c r="L35" s="14">
        <f t="shared" si="0"/>
        <v>0</v>
      </c>
      <c r="M35" s="79" t="str">
        <f t="shared" si="1"/>
        <v>BAJO</v>
      </c>
      <c r="N35" s="3"/>
      <c r="O35" s="47">
        <f t="shared" si="2"/>
        <v>0.1</v>
      </c>
    </row>
    <row r="36" spans="1:15" s="11" customFormat="1" ht="12.75">
      <c r="A36" s="82"/>
      <c r="B36" s="25"/>
      <c r="C36" s="13"/>
      <c r="D36" s="13"/>
      <c r="E36" s="13"/>
      <c r="F36" s="41"/>
      <c r="G36" s="81"/>
      <c r="H36" s="81"/>
      <c r="I36" s="81"/>
      <c r="J36" s="14"/>
      <c r="K36" s="14"/>
      <c r="L36" s="14">
        <f>J36*K36</f>
        <v>0</v>
      </c>
      <c r="M36" s="79" t="str">
        <f t="shared" si="1"/>
        <v>BAJO</v>
      </c>
      <c r="N36" s="3"/>
      <c r="O36" s="47">
        <f>IF(M36="BAJO",0.1,IF(M36="MEDIO",3,5))</f>
        <v>0.1</v>
      </c>
    </row>
    <row r="37" spans="1:15" s="11" customFormat="1" ht="12.75">
      <c r="A37" s="82"/>
      <c r="B37" s="25"/>
      <c r="C37" s="13"/>
      <c r="D37" s="13"/>
      <c r="E37" s="13"/>
      <c r="F37" s="41"/>
      <c r="G37" s="81"/>
      <c r="H37" s="81"/>
      <c r="I37" s="81"/>
      <c r="J37" s="14"/>
      <c r="K37" s="14"/>
      <c r="L37" s="14">
        <f>J37*K37</f>
        <v>0</v>
      </c>
      <c r="M37" s="79" t="str">
        <f t="shared" si="1"/>
        <v>BAJO</v>
      </c>
      <c r="N37" s="3"/>
      <c r="O37" s="47">
        <f>IF(M37="BAJO",0.1,IF(M37="MEDIO",3,5))</f>
        <v>0.1</v>
      </c>
    </row>
    <row r="38" spans="1:15" s="11" customFormat="1" ht="12.75">
      <c r="A38" s="82"/>
      <c r="B38" s="25"/>
      <c r="C38" s="13"/>
      <c r="D38" s="26"/>
      <c r="E38" s="13"/>
      <c r="F38" s="41"/>
      <c r="G38" s="81"/>
      <c r="H38" s="81"/>
      <c r="I38" s="81"/>
      <c r="J38" s="14"/>
      <c r="K38" s="14"/>
      <c r="L38" s="14">
        <f t="shared" si="0"/>
        <v>0</v>
      </c>
      <c r="M38" s="79" t="str">
        <f t="shared" si="1"/>
        <v>BAJO</v>
      </c>
      <c r="N38" s="3"/>
      <c r="O38" s="47">
        <f t="shared" si="2"/>
        <v>0.1</v>
      </c>
    </row>
    <row r="39" spans="1:15" s="11" customFormat="1" ht="12.75">
      <c r="A39" s="82"/>
      <c r="B39" s="25"/>
      <c r="C39" s="13"/>
      <c r="D39" s="26"/>
      <c r="E39" s="13"/>
      <c r="F39" s="41"/>
      <c r="G39" s="81"/>
      <c r="H39" s="81"/>
      <c r="I39" s="81"/>
      <c r="J39" s="14"/>
      <c r="K39" s="14"/>
      <c r="L39" s="14">
        <f t="shared" si="0"/>
        <v>0</v>
      </c>
      <c r="M39" s="79" t="str">
        <f t="shared" si="1"/>
        <v>BAJO</v>
      </c>
      <c r="N39" s="3"/>
      <c r="O39" s="47">
        <f t="shared" si="2"/>
        <v>0.1</v>
      </c>
    </row>
    <row r="40" spans="1:15" s="11" customFormat="1" ht="12.75">
      <c r="A40" s="82"/>
      <c r="B40" s="25"/>
      <c r="C40" s="13"/>
      <c r="D40" s="13"/>
      <c r="E40" s="13"/>
      <c r="F40" s="41"/>
      <c r="G40" s="81"/>
      <c r="H40" s="81"/>
      <c r="I40" s="81"/>
      <c r="J40" s="14"/>
      <c r="K40" s="14"/>
      <c r="L40" s="14">
        <f>J40*K40</f>
        <v>0</v>
      </c>
      <c r="M40" s="79" t="str">
        <f t="shared" si="1"/>
        <v>BAJO</v>
      </c>
      <c r="N40" s="3"/>
      <c r="O40" s="47">
        <f>IF(M40="BAJO",0.1,IF(M40="MEDIO",3,5))</f>
        <v>0.1</v>
      </c>
    </row>
    <row r="41" spans="1:15" s="11" customFormat="1" ht="12.75">
      <c r="A41" s="82"/>
      <c r="B41" s="25"/>
      <c r="C41" s="13"/>
      <c r="D41" s="13"/>
      <c r="E41" s="13"/>
      <c r="F41" s="41"/>
      <c r="G41" s="81"/>
      <c r="H41" s="81"/>
      <c r="I41" s="81"/>
      <c r="J41" s="14"/>
      <c r="K41" s="14"/>
      <c r="L41" s="14">
        <f>J41*K41</f>
        <v>0</v>
      </c>
      <c r="M41" s="79" t="str">
        <f t="shared" si="1"/>
        <v>BAJO</v>
      </c>
      <c r="N41" s="3"/>
      <c r="O41" s="47">
        <f>IF(M41="BAJO",0.1,IF(M41="MEDIO",3,5))</f>
        <v>0.1</v>
      </c>
    </row>
    <row r="42" spans="1:15" s="11" customFormat="1" ht="12.75">
      <c r="A42" s="82"/>
      <c r="B42" s="25"/>
      <c r="C42" s="13"/>
      <c r="D42" s="26"/>
      <c r="E42" s="13"/>
      <c r="F42" s="41"/>
      <c r="G42" s="81"/>
      <c r="H42" s="81"/>
      <c r="I42" s="81"/>
      <c r="J42" s="14"/>
      <c r="K42" s="14"/>
      <c r="L42" s="14">
        <f t="shared" si="0"/>
        <v>0</v>
      </c>
      <c r="M42" s="79" t="str">
        <f t="shared" si="1"/>
        <v>BAJO</v>
      </c>
      <c r="N42" s="3"/>
      <c r="O42" s="47">
        <f t="shared" si="2"/>
        <v>0.1</v>
      </c>
    </row>
    <row r="43" spans="1:15" s="11" customFormat="1" ht="12.75">
      <c r="A43" s="82"/>
      <c r="B43" s="25"/>
      <c r="C43" s="13"/>
      <c r="D43" s="13"/>
      <c r="E43" s="13"/>
      <c r="F43" s="41"/>
      <c r="G43" s="81"/>
      <c r="H43" s="81"/>
      <c r="I43" s="81"/>
      <c r="J43" s="14"/>
      <c r="K43" s="14"/>
      <c r="L43" s="14">
        <f t="shared" si="0"/>
        <v>0</v>
      </c>
      <c r="M43" s="79" t="str">
        <f t="shared" si="1"/>
        <v>BAJO</v>
      </c>
      <c r="N43" s="3"/>
      <c r="O43" s="47">
        <f t="shared" si="2"/>
        <v>0.1</v>
      </c>
    </row>
    <row r="44" spans="1:15" s="11" customFormat="1" ht="12.75">
      <c r="A44" s="82"/>
      <c r="B44" s="25"/>
      <c r="C44" s="13"/>
      <c r="D44" s="13"/>
      <c r="E44" s="13"/>
      <c r="F44" s="41"/>
      <c r="G44" s="81"/>
      <c r="H44" s="81"/>
      <c r="I44" s="81"/>
      <c r="J44" s="14"/>
      <c r="K44" s="14"/>
      <c r="L44" s="14">
        <f>J44*K44</f>
        <v>0</v>
      </c>
      <c r="M44" s="79" t="str">
        <f t="shared" si="1"/>
        <v>BAJO</v>
      </c>
      <c r="N44" s="3"/>
      <c r="O44" s="47">
        <f>IF(M44="BAJO",0.1,IF(M44="MEDIO",3,5))</f>
        <v>0.1</v>
      </c>
    </row>
    <row r="45" spans="1:15" s="11" customFormat="1" ht="12.75">
      <c r="A45" s="82"/>
      <c r="B45" s="25"/>
      <c r="C45" s="13"/>
      <c r="D45" s="26"/>
      <c r="E45" s="13"/>
      <c r="F45" s="41"/>
      <c r="G45" s="81"/>
      <c r="H45" s="81"/>
      <c r="I45" s="81"/>
      <c r="J45" s="14"/>
      <c r="K45" s="14"/>
      <c r="L45" s="14">
        <f t="shared" si="0"/>
        <v>0</v>
      </c>
      <c r="M45" s="79" t="str">
        <f t="shared" si="1"/>
        <v>BAJO</v>
      </c>
      <c r="N45" s="3"/>
      <c r="O45" s="47">
        <f t="shared" si="2"/>
        <v>0.1</v>
      </c>
    </row>
    <row r="46" spans="1:15" s="11" customFormat="1" ht="12.75">
      <c r="A46" s="82"/>
      <c r="B46" s="25"/>
      <c r="C46" s="13"/>
      <c r="D46" s="29"/>
      <c r="E46" s="13"/>
      <c r="F46" s="41"/>
      <c r="G46" s="81"/>
      <c r="H46" s="81"/>
      <c r="I46" s="81"/>
      <c r="J46" s="14"/>
      <c r="K46" s="14"/>
      <c r="L46" s="14">
        <f t="shared" si="0"/>
        <v>0</v>
      </c>
      <c r="M46" s="79" t="str">
        <f t="shared" si="1"/>
        <v>BAJO</v>
      </c>
      <c r="N46" s="3"/>
      <c r="O46" s="47">
        <f t="shared" si="2"/>
        <v>0.1</v>
      </c>
    </row>
    <row r="47" spans="1:15" s="11" customFormat="1" ht="12.75">
      <c r="A47" s="82"/>
      <c r="B47" s="25"/>
      <c r="C47" s="13"/>
      <c r="D47" s="13"/>
      <c r="E47" s="13"/>
      <c r="F47" s="41"/>
      <c r="G47" s="81"/>
      <c r="H47" s="81"/>
      <c r="I47" s="81"/>
      <c r="J47" s="14"/>
      <c r="K47" s="14"/>
      <c r="L47" s="14">
        <f>J47*K47</f>
        <v>0</v>
      </c>
      <c r="M47" s="79" t="str">
        <f t="shared" si="1"/>
        <v>BAJO</v>
      </c>
      <c r="N47" s="3"/>
      <c r="O47" s="47">
        <f>IF(M47="BAJO",0.1,IF(M47="MEDIO",3,5))</f>
        <v>0.1</v>
      </c>
    </row>
    <row r="48" spans="1:15" s="11" customFormat="1" ht="12.75">
      <c r="A48" s="82"/>
      <c r="B48" s="25"/>
      <c r="C48" s="13"/>
      <c r="D48" s="13"/>
      <c r="E48" s="13"/>
      <c r="F48" s="41"/>
      <c r="G48" s="81"/>
      <c r="H48" s="81"/>
      <c r="I48" s="81"/>
      <c r="J48" s="14"/>
      <c r="K48" s="14"/>
      <c r="L48" s="14">
        <f>J48*K48</f>
        <v>0</v>
      </c>
      <c r="M48" s="79" t="str">
        <f t="shared" si="1"/>
        <v>BAJO</v>
      </c>
      <c r="N48" s="3"/>
      <c r="O48" s="47">
        <f>IF(M48="BAJO",0.1,IF(M48="MEDIO",3,5))</f>
        <v>0.1</v>
      </c>
    </row>
    <row r="49" spans="1:15" s="11" customFormat="1" ht="12.75">
      <c r="A49" s="82"/>
      <c r="B49" s="25"/>
      <c r="C49" s="13"/>
      <c r="D49" s="26"/>
      <c r="E49" s="13"/>
      <c r="F49" s="41"/>
      <c r="G49" s="81"/>
      <c r="H49" s="81"/>
      <c r="I49" s="81"/>
      <c r="J49" s="14"/>
      <c r="K49" s="14"/>
      <c r="L49" s="14">
        <f t="shared" si="0"/>
        <v>0</v>
      </c>
      <c r="M49" s="79" t="str">
        <f t="shared" si="1"/>
        <v>BAJO</v>
      </c>
      <c r="N49" s="3"/>
      <c r="O49" s="47">
        <f t="shared" si="2"/>
        <v>0.1</v>
      </c>
    </row>
    <row r="50" spans="1:15" s="11" customFormat="1" ht="12.75">
      <c r="A50" s="82"/>
      <c r="B50" s="25"/>
      <c r="C50" s="13"/>
      <c r="D50" s="29"/>
      <c r="E50" s="13"/>
      <c r="F50" s="41"/>
      <c r="G50" s="81"/>
      <c r="H50" s="81"/>
      <c r="I50" s="81"/>
      <c r="J50" s="14"/>
      <c r="K50" s="14"/>
      <c r="L50" s="14">
        <f t="shared" si="0"/>
        <v>0</v>
      </c>
      <c r="M50" s="79" t="str">
        <f t="shared" si="1"/>
        <v>BAJO</v>
      </c>
      <c r="N50" s="3"/>
      <c r="O50" s="47">
        <f t="shared" si="2"/>
        <v>0.1</v>
      </c>
    </row>
    <row r="51" spans="1:15" s="11" customFormat="1" ht="12.75">
      <c r="A51" s="82"/>
      <c r="B51" s="25"/>
      <c r="C51" s="13"/>
      <c r="D51" s="13"/>
      <c r="E51" s="13"/>
      <c r="F51" s="41"/>
      <c r="G51" s="81"/>
      <c r="H51" s="81"/>
      <c r="I51" s="81"/>
      <c r="J51" s="14"/>
      <c r="K51" s="14"/>
      <c r="L51" s="14">
        <f t="shared" si="0"/>
        <v>0</v>
      </c>
      <c r="M51" s="79" t="str">
        <f t="shared" si="1"/>
        <v>BAJO</v>
      </c>
      <c r="N51" s="3"/>
      <c r="O51" s="47">
        <f>IF(M51="BAJO",0.1,IF(M51="MEDIO",3,5))</f>
        <v>0.1</v>
      </c>
    </row>
    <row r="52" spans="1:15" s="22" customFormat="1" ht="12.75">
      <c r="A52" s="59"/>
      <c r="B52" s="25"/>
      <c r="C52" s="13"/>
      <c r="D52" s="15"/>
      <c r="E52" s="15"/>
      <c r="F52" s="41"/>
      <c r="G52" s="35"/>
      <c r="H52" s="35"/>
      <c r="I52" s="35"/>
      <c r="J52" s="21"/>
      <c r="K52" s="21"/>
      <c r="L52" s="21">
        <f t="shared" si="0"/>
        <v>0</v>
      </c>
      <c r="M52" s="79" t="str">
        <f t="shared" si="1"/>
        <v>BAJO</v>
      </c>
      <c r="N52" s="3"/>
      <c r="O52" s="59">
        <f>IF(M52="BAJO",0.1,IF(M52="MEDIO",3,5))</f>
        <v>0.1</v>
      </c>
    </row>
    <row r="53" spans="1:15" s="11" customFormat="1" ht="12.75">
      <c r="A53" s="82"/>
      <c r="B53" s="25"/>
      <c r="C53" s="15"/>
      <c r="D53" s="26"/>
      <c r="E53" s="16"/>
      <c r="F53" s="35"/>
      <c r="G53" s="35"/>
      <c r="H53" s="35"/>
      <c r="I53" s="35"/>
      <c r="J53" s="23"/>
      <c r="K53" s="23"/>
      <c r="L53" s="14">
        <f t="shared" si="0"/>
        <v>0</v>
      </c>
      <c r="M53" s="79" t="str">
        <f t="shared" si="1"/>
        <v>BAJO</v>
      </c>
      <c r="N53" s="3"/>
      <c r="O53" s="47">
        <f t="shared" si="2"/>
        <v>0.1</v>
      </c>
    </row>
    <row r="54" spans="1:15" s="11" customFormat="1" ht="12.75">
      <c r="A54" s="82"/>
      <c r="B54" s="25"/>
      <c r="C54" s="13"/>
      <c r="D54" s="26"/>
      <c r="E54" s="16"/>
      <c r="F54" s="35"/>
      <c r="G54" s="35"/>
      <c r="H54" s="35"/>
      <c r="I54" s="35"/>
      <c r="J54" s="23"/>
      <c r="K54" s="23"/>
      <c r="L54" s="14">
        <f t="shared" si="0"/>
        <v>0</v>
      </c>
      <c r="M54" s="79" t="str">
        <f t="shared" si="1"/>
        <v>BAJO</v>
      </c>
      <c r="N54" s="3"/>
      <c r="O54" s="47">
        <f t="shared" si="2"/>
        <v>0.1</v>
      </c>
    </row>
    <row r="55" spans="1:15" s="11" customFormat="1" ht="12.75">
      <c r="A55" s="82"/>
      <c r="B55" s="25"/>
      <c r="C55" s="13"/>
      <c r="D55" s="13"/>
      <c r="E55" s="16"/>
      <c r="F55" s="35"/>
      <c r="G55" s="35"/>
      <c r="H55" s="35"/>
      <c r="I55" s="35"/>
      <c r="J55" s="23"/>
      <c r="K55" s="23"/>
      <c r="L55" s="14">
        <f>J55*K55</f>
        <v>0</v>
      </c>
      <c r="M55" s="79" t="str">
        <f t="shared" si="1"/>
        <v>BAJO</v>
      </c>
      <c r="N55" s="3"/>
      <c r="O55" s="47">
        <f>IF(M55="BAJO",0.1,IF(M55="MEDIO",3,5))</f>
        <v>0.1</v>
      </c>
    </row>
    <row r="56" spans="1:15" s="11" customFormat="1" ht="12.75">
      <c r="A56" s="82"/>
      <c r="B56" s="25"/>
      <c r="C56" s="28"/>
      <c r="D56" s="29"/>
      <c r="E56" s="28"/>
      <c r="F56" s="35"/>
      <c r="G56" s="35"/>
      <c r="H56" s="35"/>
      <c r="I56" s="35"/>
      <c r="J56" s="14"/>
      <c r="K56" s="14"/>
      <c r="L56" s="14">
        <f t="shared" si="0"/>
        <v>0</v>
      </c>
      <c r="M56" s="79" t="str">
        <f t="shared" si="1"/>
        <v>BAJO</v>
      </c>
      <c r="N56" s="3"/>
      <c r="O56" s="47">
        <f t="shared" si="2"/>
        <v>0.1</v>
      </c>
    </row>
    <row r="57" spans="1:15" s="11" customFormat="1" ht="12.75">
      <c r="A57" s="82"/>
      <c r="B57" s="25"/>
      <c r="C57" s="28"/>
      <c r="D57" s="29"/>
      <c r="E57" s="28"/>
      <c r="F57" s="35"/>
      <c r="G57" s="35"/>
      <c r="H57" s="35"/>
      <c r="I57" s="35"/>
      <c r="J57" s="30"/>
      <c r="K57" s="14"/>
      <c r="L57" s="14">
        <f t="shared" si="0"/>
        <v>0</v>
      </c>
      <c r="M57" s="79" t="str">
        <f t="shared" si="1"/>
        <v>BAJO</v>
      </c>
      <c r="N57" s="3"/>
      <c r="O57" s="47">
        <f t="shared" si="2"/>
        <v>0.1</v>
      </c>
    </row>
    <row r="58" spans="1:15" s="11" customFormat="1" ht="12.75">
      <c r="A58" s="82"/>
      <c r="B58" s="25"/>
      <c r="C58" s="28"/>
      <c r="D58" s="29"/>
      <c r="E58" s="28"/>
      <c r="F58" s="35"/>
      <c r="G58" s="35"/>
      <c r="H58" s="35"/>
      <c r="I58" s="35"/>
      <c r="J58" s="30"/>
      <c r="K58" s="14"/>
      <c r="L58" s="14">
        <f>J58*K58</f>
        <v>0</v>
      </c>
      <c r="M58" s="79" t="str">
        <f t="shared" si="1"/>
        <v>BAJO</v>
      </c>
      <c r="N58" s="3"/>
      <c r="O58" s="47">
        <f>IF(M58="BAJO",0.1,IF(M58="MEDIO",3,5))</f>
        <v>0.1</v>
      </c>
    </row>
    <row r="59" spans="1:15" s="11" customFormat="1" ht="12.75">
      <c r="A59" s="82"/>
      <c r="B59" s="25"/>
      <c r="C59" s="28"/>
      <c r="D59" s="29"/>
      <c r="E59" s="28"/>
      <c r="F59" s="35"/>
      <c r="G59" s="35"/>
      <c r="H59" s="35"/>
      <c r="I59" s="35"/>
      <c r="J59" s="14"/>
      <c r="K59" s="14"/>
      <c r="L59" s="14">
        <f t="shared" si="0"/>
        <v>0</v>
      </c>
      <c r="M59" s="79" t="str">
        <f t="shared" si="1"/>
        <v>BAJO</v>
      </c>
      <c r="N59" s="13"/>
      <c r="O59" s="47">
        <f t="shared" si="2"/>
        <v>0.1</v>
      </c>
    </row>
    <row r="60" spans="1:15" s="11" customFormat="1" ht="12.75">
      <c r="A60" s="82"/>
      <c r="B60" s="25"/>
      <c r="C60" s="28"/>
      <c r="D60" s="29"/>
      <c r="E60" s="28"/>
      <c r="F60" s="35"/>
      <c r="G60" s="42"/>
      <c r="H60" s="42"/>
      <c r="I60" s="42"/>
      <c r="J60" s="14"/>
      <c r="K60" s="14"/>
      <c r="L60" s="14">
        <f>J60*K60</f>
        <v>0</v>
      </c>
      <c r="M60" s="79" t="str">
        <f t="shared" si="1"/>
        <v>BAJO</v>
      </c>
      <c r="N60" s="13"/>
      <c r="O60" s="47">
        <f>IF(M60="BAJO",0.1,IF(M60="MEDIO",3,5))</f>
        <v>0.1</v>
      </c>
    </row>
    <row r="61" spans="1:15" s="22" customFormat="1" ht="12.75">
      <c r="A61" s="59"/>
      <c r="B61" s="31"/>
      <c r="C61" s="32"/>
      <c r="D61" s="33"/>
      <c r="E61" s="15"/>
      <c r="F61" s="42"/>
      <c r="G61" s="42"/>
      <c r="H61" s="42"/>
      <c r="I61" s="42"/>
      <c r="J61" s="21"/>
      <c r="K61" s="21"/>
      <c r="L61" s="21">
        <f t="shared" si="0"/>
        <v>0</v>
      </c>
      <c r="M61" s="79" t="str">
        <f t="shared" si="1"/>
        <v>BAJO</v>
      </c>
      <c r="N61" s="3"/>
      <c r="O61" s="59">
        <f t="shared" si="2"/>
        <v>0.1</v>
      </c>
    </row>
    <row r="62" spans="1:15" s="22" customFormat="1" ht="12.75">
      <c r="A62" s="59"/>
      <c r="B62" s="31"/>
      <c r="C62" s="32"/>
      <c r="D62" s="29"/>
      <c r="E62" s="15"/>
      <c r="F62" s="42"/>
      <c r="G62" s="35"/>
      <c r="H62" s="35"/>
      <c r="I62" s="35"/>
      <c r="J62" s="34"/>
      <c r="K62" s="21"/>
      <c r="L62" s="21">
        <f t="shared" si="0"/>
        <v>0</v>
      </c>
      <c r="M62" s="79" t="str">
        <f t="shared" si="1"/>
        <v>BAJO</v>
      </c>
      <c r="N62" s="3"/>
      <c r="O62" s="59">
        <f t="shared" si="2"/>
        <v>0.1</v>
      </c>
    </row>
    <row r="63" spans="1:15" s="11" customFormat="1" ht="12.75">
      <c r="A63" s="82"/>
      <c r="B63" s="25"/>
      <c r="C63" s="35"/>
      <c r="D63" s="29"/>
      <c r="E63" s="28"/>
      <c r="F63" s="35"/>
      <c r="G63" s="35"/>
      <c r="H63" s="35"/>
      <c r="I63" s="35"/>
      <c r="J63" s="14"/>
      <c r="K63" s="14"/>
      <c r="L63" s="14">
        <f t="shared" si="0"/>
        <v>0</v>
      </c>
      <c r="M63" s="79" t="str">
        <f t="shared" si="1"/>
        <v>BAJO</v>
      </c>
      <c r="N63" s="13"/>
      <c r="O63" s="47">
        <f t="shared" si="2"/>
        <v>0.1</v>
      </c>
    </row>
    <row r="64" spans="1:15" s="11" customFormat="1" ht="12.75">
      <c r="A64" s="82"/>
      <c r="B64" s="25"/>
      <c r="C64" s="28"/>
      <c r="D64" s="29"/>
      <c r="E64" s="28"/>
      <c r="F64" s="35"/>
      <c r="G64" s="35"/>
      <c r="H64" s="35"/>
      <c r="I64" s="35"/>
      <c r="J64" s="14"/>
      <c r="K64" s="14"/>
      <c r="L64" s="14">
        <f t="shared" si="0"/>
        <v>0</v>
      </c>
      <c r="M64" s="79" t="str">
        <f t="shared" si="1"/>
        <v>BAJO</v>
      </c>
      <c r="N64" s="13"/>
      <c r="O64" s="47">
        <f t="shared" si="2"/>
        <v>0.1</v>
      </c>
    </row>
    <row r="65" spans="1:17" s="11" customFormat="1" ht="12.75">
      <c r="A65" s="82"/>
      <c r="B65" s="25"/>
      <c r="C65" s="28"/>
      <c r="D65" s="29"/>
      <c r="E65" s="28"/>
      <c r="F65" s="35"/>
      <c r="G65" s="35"/>
      <c r="H65" s="35"/>
      <c r="I65" s="35"/>
      <c r="J65" s="14"/>
      <c r="K65" s="14"/>
      <c r="L65" s="14">
        <f t="shared" si="0"/>
        <v>0</v>
      </c>
      <c r="M65" s="79" t="str">
        <f t="shared" si="1"/>
        <v>BAJO</v>
      </c>
      <c r="N65" s="3"/>
      <c r="O65" s="47">
        <f t="shared" si="2"/>
        <v>0.1</v>
      </c>
    </row>
    <row r="66" spans="1:17" s="11" customFormat="1" ht="12.75">
      <c r="A66" s="82"/>
      <c r="B66" s="25"/>
      <c r="C66" s="28"/>
      <c r="D66" s="29"/>
      <c r="E66" s="28"/>
      <c r="F66" s="35"/>
      <c r="G66" s="35"/>
      <c r="H66" s="35"/>
      <c r="I66" s="35"/>
      <c r="J66" s="14"/>
      <c r="K66" s="14"/>
      <c r="L66" s="14">
        <f t="shared" si="0"/>
        <v>0</v>
      </c>
      <c r="M66" s="79" t="str">
        <f t="shared" si="1"/>
        <v>BAJO</v>
      </c>
      <c r="N66" s="3"/>
      <c r="O66" s="47">
        <f t="shared" ref="O66:O71" si="3">IF(M66="BAJO",0.1,IF(M66="MEDIO",3,5))</f>
        <v>0.1</v>
      </c>
    </row>
    <row r="67" spans="1:17" s="11" customFormat="1" ht="12.75">
      <c r="A67" s="82"/>
      <c r="B67" s="25"/>
      <c r="C67" s="28"/>
      <c r="D67" s="29"/>
      <c r="E67" s="28"/>
      <c r="F67" s="35"/>
      <c r="G67" s="35"/>
      <c r="H67" s="35"/>
      <c r="I67" s="35"/>
      <c r="J67" s="14"/>
      <c r="K67" s="14"/>
      <c r="L67" s="14">
        <f t="shared" ref="L67:L71" si="4">J67*K67</f>
        <v>0</v>
      </c>
      <c r="M67" s="79" t="str">
        <f t="shared" si="1"/>
        <v>BAJO</v>
      </c>
      <c r="N67" s="3"/>
      <c r="O67" s="47">
        <f t="shared" si="3"/>
        <v>0.1</v>
      </c>
    </row>
    <row r="68" spans="1:17" s="11" customFormat="1" ht="12.75">
      <c r="A68" s="82"/>
      <c r="B68" s="25"/>
      <c r="C68" s="28"/>
      <c r="D68" s="29"/>
      <c r="E68" s="28"/>
      <c r="F68" s="35"/>
      <c r="G68" s="35"/>
      <c r="H68" s="35"/>
      <c r="I68" s="35"/>
      <c r="J68" s="14"/>
      <c r="K68" s="14"/>
      <c r="L68" s="14">
        <f t="shared" si="4"/>
        <v>0</v>
      </c>
      <c r="M68" s="79" t="str">
        <f t="shared" si="1"/>
        <v>BAJO</v>
      </c>
      <c r="N68" s="3"/>
      <c r="O68" s="47">
        <f t="shared" si="3"/>
        <v>0.1</v>
      </c>
    </row>
    <row r="69" spans="1:17" s="11" customFormat="1" ht="12.75">
      <c r="A69" s="82"/>
      <c r="B69" s="25"/>
      <c r="C69" s="28"/>
      <c r="D69" s="29"/>
      <c r="E69" s="28"/>
      <c r="F69" s="35"/>
      <c r="G69" s="35"/>
      <c r="H69" s="35"/>
      <c r="I69" s="35"/>
      <c r="J69" s="14"/>
      <c r="K69" s="14"/>
      <c r="L69" s="14">
        <f t="shared" si="4"/>
        <v>0</v>
      </c>
      <c r="M69" s="79" t="str">
        <f t="shared" si="1"/>
        <v>BAJO</v>
      </c>
      <c r="N69" s="3"/>
      <c r="O69" s="47">
        <f t="shared" si="3"/>
        <v>0.1</v>
      </c>
    </row>
    <row r="70" spans="1:17" s="11" customFormat="1" ht="12.75">
      <c r="A70" s="82"/>
      <c r="B70" s="25"/>
      <c r="C70" s="28"/>
      <c r="D70" s="29"/>
      <c r="E70" s="28"/>
      <c r="F70" s="35"/>
      <c r="G70" s="35"/>
      <c r="H70" s="35"/>
      <c r="I70" s="35"/>
      <c r="J70" s="14"/>
      <c r="K70" s="14"/>
      <c r="L70" s="14">
        <f t="shared" si="4"/>
        <v>0</v>
      </c>
      <c r="M70" s="79" t="str">
        <f t="shared" ref="M70:M71" si="5">IF(L70&lt;=6,"BAJO",IF(L70&gt;=15,"ALTO","MEDIO"))</f>
        <v>BAJO</v>
      </c>
      <c r="N70" s="3"/>
      <c r="O70" s="47">
        <f t="shared" si="3"/>
        <v>0.1</v>
      </c>
    </row>
    <row r="71" spans="1:17" s="11" customFormat="1" ht="12.75">
      <c r="A71" s="82"/>
      <c r="B71" s="25"/>
      <c r="C71" s="28"/>
      <c r="D71" s="29"/>
      <c r="E71" s="28"/>
      <c r="F71" s="35"/>
      <c r="G71" s="43"/>
      <c r="H71" s="43"/>
      <c r="I71" s="43"/>
      <c r="J71" s="14"/>
      <c r="K71" s="14"/>
      <c r="L71" s="14">
        <f t="shared" si="4"/>
        <v>0</v>
      </c>
      <c r="M71" s="79" t="str">
        <f t="shared" si="5"/>
        <v>BAJO</v>
      </c>
      <c r="N71" s="3"/>
      <c r="O71" s="47">
        <f t="shared" si="3"/>
        <v>0.1</v>
      </c>
    </row>
    <row r="72" spans="1:17" s="11" customFormat="1" ht="12.75">
      <c r="A72" s="78"/>
      <c r="C72" s="36"/>
      <c r="D72" s="37"/>
      <c r="F72" s="43"/>
      <c r="G72" s="43"/>
      <c r="H72" s="43"/>
      <c r="I72" s="43"/>
      <c r="J72" s="38"/>
      <c r="K72" s="38"/>
      <c r="P72" s="11">
        <f>SUM(O7:O71)</f>
        <v>12.299999999999978</v>
      </c>
      <c r="Q72" s="11">
        <f>COUNT(O7:O71)</f>
        <v>65</v>
      </c>
    </row>
    <row r="73" spans="1:17" s="11" customFormat="1" ht="12.75">
      <c r="A73" s="78"/>
      <c r="D73" s="37"/>
      <c r="F73" s="43"/>
      <c r="G73" s="43"/>
      <c r="H73" s="43"/>
      <c r="I73" s="43"/>
      <c r="J73" s="38"/>
      <c r="K73" s="38"/>
    </row>
    <row r="74" spans="1:17" s="11" customFormat="1">
      <c r="A74" s="78"/>
      <c r="D74" s="37"/>
      <c r="F74" s="43"/>
      <c r="G74" s="44"/>
      <c r="H74" s="44"/>
      <c r="I74" s="44"/>
      <c r="J74" s="38"/>
      <c r="K74" s="38"/>
    </row>
  </sheetData>
  <autoFilter ref="A6:BX72" xr:uid="{59AE6816-AB7C-43BB-8171-9A4A218B70E8}"/>
  <dataConsolidate/>
  <mergeCells count="5">
    <mergeCell ref="C1:O1"/>
    <mergeCell ref="C2:O2"/>
    <mergeCell ref="A1:B2"/>
    <mergeCell ref="A4:B4"/>
    <mergeCell ref="F4:M4"/>
  </mergeCells>
  <conditionalFormatting sqref="M7:M71">
    <cfRule type="cellIs" dxfId="57" priority="1" stopIfTrue="1" operator="equal">
      <formula>"ALTO"</formula>
    </cfRule>
    <cfRule type="cellIs" dxfId="56" priority="2" stopIfTrue="1" operator="equal">
      <formula>"MEDIO"</formula>
    </cfRule>
    <cfRule type="cellIs" dxfId="55"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BX75"/>
  <sheetViews>
    <sheetView view="pageBreakPreview" zoomScale="70" zoomScaleNormal="70" zoomScaleSheetLayoutView="70" workbookViewId="0">
      <selection sqref="A1:B2"/>
    </sheetView>
  </sheetViews>
  <sheetFormatPr baseColWidth="10" defaultColWidth="11.42578125" defaultRowHeight="18"/>
  <cols>
    <col min="1" max="1" width="6.14062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3.75" customHeight="1">
      <c r="A1" s="333"/>
      <c r="B1" s="333"/>
      <c r="C1" s="328" t="s">
        <v>449</v>
      </c>
      <c r="D1" s="328"/>
      <c r="E1" s="328"/>
      <c r="F1" s="328"/>
      <c r="G1" s="328"/>
      <c r="H1" s="328"/>
      <c r="I1" s="328"/>
      <c r="J1" s="328"/>
      <c r="K1" s="328"/>
      <c r="L1" s="328"/>
      <c r="M1" s="328"/>
      <c r="N1" s="328"/>
      <c r="O1" s="328"/>
    </row>
    <row r="2" spans="1:76" ht="33.75" customHeight="1">
      <c r="A2" s="333"/>
      <c r="B2" s="333"/>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1300</v>
      </c>
      <c r="D4" s="184"/>
      <c r="E4" s="24" t="s">
        <v>617</v>
      </c>
      <c r="F4" s="332" t="s">
        <v>625</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51">
      <c r="A7" s="82">
        <v>1</v>
      </c>
      <c r="B7" s="197" t="s">
        <v>244</v>
      </c>
      <c r="C7" s="69" t="s">
        <v>639</v>
      </c>
      <c r="D7" s="99" t="s">
        <v>242</v>
      </c>
      <c r="E7" s="69" t="s">
        <v>640</v>
      </c>
      <c r="F7" s="200" t="s">
        <v>642</v>
      </c>
      <c r="G7" s="103" t="s">
        <v>791</v>
      </c>
      <c r="H7" s="103" t="s">
        <v>791</v>
      </c>
      <c r="I7" s="103" t="s">
        <v>791</v>
      </c>
      <c r="J7" s="14">
        <v>2</v>
      </c>
      <c r="K7" s="14">
        <v>3</v>
      </c>
      <c r="L7" s="14">
        <f>J7*K7</f>
        <v>6</v>
      </c>
      <c r="M7" s="79" t="str">
        <f>IF(L7&lt;=6,"BAJO",IF(L7&gt;=15,"ALTO","MEDIO"))</f>
        <v>BAJO</v>
      </c>
      <c r="N7" s="68" t="s">
        <v>596</v>
      </c>
      <c r="O7" s="47">
        <f t="shared" ref="O7:O62" si="0">IF(M7="BAJO",0.1,IF(M7="MEDIO",3,5))</f>
        <v>0.1</v>
      </c>
      <c r="BW7" s="11">
        <v>1</v>
      </c>
      <c r="BX7" s="11">
        <v>1</v>
      </c>
    </row>
    <row r="8" spans="1:76" s="11" customFormat="1" ht="185.25">
      <c r="A8" s="82">
        <v>2</v>
      </c>
      <c r="B8" s="197" t="s">
        <v>244</v>
      </c>
      <c r="C8" s="69" t="s">
        <v>641</v>
      </c>
      <c r="D8" s="99" t="s">
        <v>514</v>
      </c>
      <c r="E8" s="69" t="s">
        <v>640</v>
      </c>
      <c r="F8" s="201" t="s">
        <v>643</v>
      </c>
      <c r="G8" s="81" t="s">
        <v>514</v>
      </c>
      <c r="H8" s="81" t="s">
        <v>792</v>
      </c>
      <c r="I8" s="81" t="s">
        <v>793</v>
      </c>
      <c r="J8" s="14">
        <v>2</v>
      </c>
      <c r="K8" s="14">
        <v>3</v>
      </c>
      <c r="L8" s="14">
        <f t="shared" ref="L8:L16" si="1">J8*K8</f>
        <v>6</v>
      </c>
      <c r="M8" s="79" t="str">
        <f t="shared" ref="M8:M28" si="2">IF(L8&lt;=6,"BAJO",IF(L8&gt;=15,"ALTO","MEDIO"))</f>
        <v>BAJO</v>
      </c>
      <c r="N8" s="68" t="s">
        <v>596</v>
      </c>
      <c r="O8" s="47">
        <f t="shared" si="0"/>
        <v>0.1</v>
      </c>
      <c r="BW8" s="11">
        <v>2</v>
      </c>
      <c r="BX8" s="11">
        <v>2</v>
      </c>
    </row>
    <row r="9" spans="1:76" s="11" customFormat="1" ht="51">
      <c r="A9" s="82">
        <v>3</v>
      </c>
      <c r="B9" s="197" t="s">
        <v>244</v>
      </c>
      <c r="C9" s="69" t="s">
        <v>644</v>
      </c>
      <c r="D9" s="69" t="s">
        <v>242</v>
      </c>
      <c r="E9" s="69" t="s">
        <v>640</v>
      </c>
      <c r="F9" s="81" t="s">
        <v>642</v>
      </c>
      <c r="G9" s="103" t="s">
        <v>791</v>
      </c>
      <c r="H9" s="103" t="s">
        <v>791</v>
      </c>
      <c r="I9" s="103" t="s">
        <v>791</v>
      </c>
      <c r="J9" s="14">
        <v>2</v>
      </c>
      <c r="K9" s="14">
        <v>3</v>
      </c>
      <c r="L9" s="14">
        <f>J9*K9</f>
        <v>6</v>
      </c>
      <c r="M9" s="79" t="str">
        <f t="shared" si="2"/>
        <v>BAJO</v>
      </c>
      <c r="N9" s="68" t="s">
        <v>596</v>
      </c>
      <c r="O9" s="47">
        <f>IF(M9="BAJO",0.1,IF(M9="MEDIO",3,5))</f>
        <v>0.1</v>
      </c>
      <c r="BW9" s="11">
        <v>2</v>
      </c>
      <c r="BX9" s="11">
        <v>2</v>
      </c>
    </row>
    <row r="10" spans="1:76" s="11" customFormat="1" ht="150" customHeight="1">
      <c r="A10" s="82">
        <v>4</v>
      </c>
      <c r="B10" s="197" t="s">
        <v>244</v>
      </c>
      <c r="C10" s="69" t="s">
        <v>645</v>
      </c>
      <c r="D10" s="69" t="s">
        <v>514</v>
      </c>
      <c r="E10" s="69" t="s">
        <v>640</v>
      </c>
      <c r="F10" s="201" t="s">
        <v>646</v>
      </c>
      <c r="G10" s="81" t="s">
        <v>514</v>
      </c>
      <c r="H10" s="81" t="s">
        <v>792</v>
      </c>
      <c r="I10" s="81" t="s">
        <v>794</v>
      </c>
      <c r="J10" s="14">
        <v>2</v>
      </c>
      <c r="K10" s="14">
        <v>3</v>
      </c>
      <c r="L10" s="14">
        <f t="shared" si="1"/>
        <v>6</v>
      </c>
      <c r="M10" s="79" t="str">
        <f t="shared" si="2"/>
        <v>BAJO</v>
      </c>
      <c r="N10" s="68" t="s">
        <v>596</v>
      </c>
      <c r="O10" s="47">
        <f t="shared" si="0"/>
        <v>0.1</v>
      </c>
    </row>
    <row r="11" spans="1:76" s="11" customFormat="1" ht="51">
      <c r="A11" s="82">
        <v>5</v>
      </c>
      <c r="B11" s="197" t="s">
        <v>337</v>
      </c>
      <c r="C11" s="69" t="s">
        <v>400</v>
      </c>
      <c r="D11" s="69" t="s">
        <v>242</v>
      </c>
      <c r="E11" s="69" t="s">
        <v>640</v>
      </c>
      <c r="F11" s="81" t="s">
        <v>642</v>
      </c>
      <c r="G11" s="103" t="s">
        <v>791</v>
      </c>
      <c r="H11" s="103" t="s">
        <v>791</v>
      </c>
      <c r="I11" s="103" t="s">
        <v>791</v>
      </c>
      <c r="J11" s="14">
        <v>2</v>
      </c>
      <c r="K11" s="14">
        <v>3</v>
      </c>
      <c r="L11" s="14">
        <f t="shared" si="1"/>
        <v>6</v>
      </c>
      <c r="M11" s="79" t="str">
        <f t="shared" si="2"/>
        <v>BAJO</v>
      </c>
      <c r="N11" s="68" t="s">
        <v>596</v>
      </c>
      <c r="O11" s="47">
        <f t="shared" si="0"/>
        <v>0.1</v>
      </c>
    </row>
    <row r="12" spans="1:76" s="11" customFormat="1" ht="63.75">
      <c r="A12" s="82">
        <v>6</v>
      </c>
      <c r="B12" s="197" t="s">
        <v>337</v>
      </c>
      <c r="C12" s="69" t="s">
        <v>401</v>
      </c>
      <c r="D12" s="69" t="s">
        <v>515</v>
      </c>
      <c r="E12" s="69" t="s">
        <v>640</v>
      </c>
      <c r="F12" s="200" t="s">
        <v>647</v>
      </c>
      <c r="G12" s="81" t="s">
        <v>795</v>
      </c>
      <c r="H12" s="81" t="s">
        <v>796</v>
      </c>
      <c r="I12" s="81" t="s">
        <v>797</v>
      </c>
      <c r="J12" s="14">
        <v>2</v>
      </c>
      <c r="K12" s="14">
        <v>3</v>
      </c>
      <c r="L12" s="14">
        <f t="shared" si="1"/>
        <v>6</v>
      </c>
      <c r="M12" s="79" t="str">
        <f t="shared" si="2"/>
        <v>BAJO</v>
      </c>
      <c r="N12" s="68" t="s">
        <v>596</v>
      </c>
      <c r="O12" s="47">
        <f t="shared" si="0"/>
        <v>0.1</v>
      </c>
    </row>
    <row r="13" spans="1:76" s="11" customFormat="1" ht="38.25">
      <c r="A13" s="82">
        <v>7</v>
      </c>
      <c r="B13" s="197" t="s">
        <v>338</v>
      </c>
      <c r="C13" s="69" t="s">
        <v>516</v>
      </c>
      <c r="D13" s="69" t="s">
        <v>242</v>
      </c>
      <c r="E13" s="69" t="s">
        <v>640</v>
      </c>
      <c r="F13" s="81" t="s">
        <v>642</v>
      </c>
      <c r="G13" s="103" t="s">
        <v>791</v>
      </c>
      <c r="H13" s="103" t="s">
        <v>791</v>
      </c>
      <c r="I13" s="103" t="s">
        <v>791</v>
      </c>
      <c r="J13" s="14">
        <v>3</v>
      </c>
      <c r="K13" s="14">
        <v>4</v>
      </c>
      <c r="L13" s="14">
        <f>J13*K13</f>
        <v>12</v>
      </c>
      <c r="M13" s="79" t="str">
        <f t="shared" si="2"/>
        <v>MEDIO</v>
      </c>
      <c r="N13" s="68" t="s">
        <v>1173</v>
      </c>
      <c r="O13" s="47">
        <f>IF(M13="BAJO",0.1,IF(M13="MEDIO",3,5))</f>
        <v>3</v>
      </c>
    </row>
    <row r="14" spans="1:76" s="11" customFormat="1" ht="102">
      <c r="A14" s="82">
        <v>8</v>
      </c>
      <c r="B14" s="197" t="s">
        <v>338</v>
      </c>
      <c r="C14" s="69" t="s">
        <v>517</v>
      </c>
      <c r="D14" s="69" t="s">
        <v>648</v>
      </c>
      <c r="E14" s="69" t="s">
        <v>640</v>
      </c>
      <c r="F14" s="81" t="s">
        <v>649</v>
      </c>
      <c r="G14" s="81" t="s">
        <v>798</v>
      </c>
      <c r="H14" s="81" t="s">
        <v>799</v>
      </c>
      <c r="I14" s="81" t="s">
        <v>800</v>
      </c>
      <c r="J14" s="27" t="s">
        <v>305</v>
      </c>
      <c r="K14" s="14">
        <v>4</v>
      </c>
      <c r="L14" s="14">
        <f t="shared" si="1"/>
        <v>12</v>
      </c>
      <c r="M14" s="79" t="str">
        <f t="shared" si="2"/>
        <v>MEDIO</v>
      </c>
      <c r="N14" s="68" t="s">
        <v>678</v>
      </c>
      <c r="O14" s="47">
        <f t="shared" si="0"/>
        <v>3</v>
      </c>
    </row>
    <row r="15" spans="1:76" s="11" customFormat="1" ht="63.75">
      <c r="A15" s="82">
        <v>9</v>
      </c>
      <c r="B15" s="197" t="s">
        <v>338</v>
      </c>
      <c r="C15" s="69" t="s">
        <v>650</v>
      </c>
      <c r="D15" s="99" t="s">
        <v>242</v>
      </c>
      <c r="E15" s="69" t="s">
        <v>640</v>
      </c>
      <c r="F15" s="81" t="s">
        <v>642</v>
      </c>
      <c r="G15" s="103" t="s">
        <v>791</v>
      </c>
      <c r="H15" s="103" t="s">
        <v>791</v>
      </c>
      <c r="I15" s="103" t="s">
        <v>791</v>
      </c>
      <c r="J15" s="14">
        <v>4</v>
      </c>
      <c r="K15" s="14">
        <v>5</v>
      </c>
      <c r="L15" s="14">
        <f t="shared" si="1"/>
        <v>20</v>
      </c>
      <c r="M15" s="79" t="str">
        <f t="shared" si="2"/>
        <v>ALTO</v>
      </c>
      <c r="N15" s="68" t="s">
        <v>1173</v>
      </c>
      <c r="O15" s="47">
        <f t="shared" si="0"/>
        <v>5</v>
      </c>
    </row>
    <row r="16" spans="1:76" s="11" customFormat="1" ht="140.25">
      <c r="A16" s="82">
        <v>10</v>
      </c>
      <c r="B16" s="197" t="s">
        <v>338</v>
      </c>
      <c r="C16" s="69" t="s">
        <v>651</v>
      </c>
      <c r="D16" s="69" t="s">
        <v>648</v>
      </c>
      <c r="E16" s="69" t="s">
        <v>640</v>
      </c>
      <c r="F16" s="81" t="s">
        <v>652</v>
      </c>
      <c r="G16" s="81" t="s">
        <v>798</v>
      </c>
      <c r="H16" s="81" t="s">
        <v>799</v>
      </c>
      <c r="I16" s="81" t="s">
        <v>801</v>
      </c>
      <c r="J16" s="14">
        <v>4</v>
      </c>
      <c r="K16" s="14">
        <v>5</v>
      </c>
      <c r="L16" s="14">
        <f t="shared" si="1"/>
        <v>20</v>
      </c>
      <c r="M16" s="79" t="str">
        <f t="shared" si="2"/>
        <v>ALTO</v>
      </c>
      <c r="N16" s="68" t="s">
        <v>679</v>
      </c>
      <c r="O16" s="47">
        <f t="shared" si="0"/>
        <v>5</v>
      </c>
    </row>
    <row r="17" spans="1:15" s="78" customFormat="1" ht="76.5">
      <c r="A17" s="82">
        <v>11</v>
      </c>
      <c r="B17" s="197" t="s">
        <v>654</v>
      </c>
      <c r="C17" s="69" t="s">
        <v>1301</v>
      </c>
      <c r="D17" s="69" t="s">
        <v>242</v>
      </c>
      <c r="E17" s="69" t="s">
        <v>579</v>
      </c>
      <c r="F17" s="81" t="s">
        <v>655</v>
      </c>
      <c r="G17" s="103" t="s">
        <v>802</v>
      </c>
      <c r="H17" s="103" t="s">
        <v>803</v>
      </c>
      <c r="I17" s="103" t="s">
        <v>804</v>
      </c>
      <c r="J17" s="23">
        <v>4</v>
      </c>
      <c r="K17" s="23">
        <v>5</v>
      </c>
      <c r="L17" s="79">
        <f t="shared" ref="L17:L22" si="3">J17*K17</f>
        <v>20</v>
      </c>
      <c r="M17" s="79" t="str">
        <f t="shared" si="2"/>
        <v>ALTO</v>
      </c>
      <c r="N17" s="68" t="s">
        <v>1173</v>
      </c>
      <c r="O17" s="82">
        <f t="shared" si="0"/>
        <v>5</v>
      </c>
    </row>
    <row r="18" spans="1:15" s="78" customFormat="1" ht="140.25">
      <c r="A18" s="82">
        <v>12</v>
      </c>
      <c r="B18" s="197" t="s">
        <v>654</v>
      </c>
      <c r="C18" s="69" t="s">
        <v>1302</v>
      </c>
      <c r="D18" s="69" t="s">
        <v>578</v>
      </c>
      <c r="E18" s="69" t="s">
        <v>653</v>
      </c>
      <c r="F18" s="81" t="s">
        <v>1303</v>
      </c>
      <c r="G18" s="81" t="s">
        <v>798</v>
      </c>
      <c r="H18" s="81" t="s">
        <v>1194</v>
      </c>
      <c r="I18" s="81" t="s">
        <v>1304</v>
      </c>
      <c r="J18" s="23">
        <v>4</v>
      </c>
      <c r="K18" s="23">
        <v>5</v>
      </c>
      <c r="L18" s="79">
        <f t="shared" si="3"/>
        <v>20</v>
      </c>
      <c r="M18" s="79" t="str">
        <f t="shared" si="2"/>
        <v>ALTO</v>
      </c>
      <c r="N18" s="68" t="s">
        <v>679</v>
      </c>
      <c r="O18" s="82">
        <f t="shared" si="0"/>
        <v>5</v>
      </c>
    </row>
    <row r="19" spans="1:15" s="78" customFormat="1" ht="25.5">
      <c r="A19" s="82">
        <v>13</v>
      </c>
      <c r="B19" s="197" t="s">
        <v>654</v>
      </c>
      <c r="C19" s="69" t="s">
        <v>656</v>
      </c>
      <c r="D19" s="69" t="s">
        <v>242</v>
      </c>
      <c r="E19" s="69" t="s">
        <v>579</v>
      </c>
      <c r="F19" s="81" t="s">
        <v>657</v>
      </c>
      <c r="G19" s="103" t="s">
        <v>791</v>
      </c>
      <c r="H19" s="103" t="s">
        <v>791</v>
      </c>
      <c r="I19" s="103" t="s">
        <v>791</v>
      </c>
      <c r="J19" s="23">
        <v>4</v>
      </c>
      <c r="K19" s="23">
        <v>5</v>
      </c>
      <c r="L19" s="79">
        <f t="shared" si="3"/>
        <v>20</v>
      </c>
      <c r="M19" s="79" t="str">
        <f t="shared" si="2"/>
        <v>ALTO</v>
      </c>
      <c r="N19" s="68" t="s">
        <v>1173</v>
      </c>
      <c r="O19" s="82">
        <f t="shared" si="0"/>
        <v>5</v>
      </c>
    </row>
    <row r="20" spans="1:15" s="78" customFormat="1" ht="140.25">
      <c r="A20" s="82">
        <v>14</v>
      </c>
      <c r="B20" s="197" t="s">
        <v>654</v>
      </c>
      <c r="C20" s="69" t="s">
        <v>658</v>
      </c>
      <c r="D20" s="69" t="s">
        <v>578</v>
      </c>
      <c r="E20" s="69" t="s">
        <v>653</v>
      </c>
      <c r="F20" s="81" t="s">
        <v>659</v>
      </c>
      <c r="G20" s="81" t="s">
        <v>798</v>
      </c>
      <c r="H20" s="81" t="s">
        <v>799</v>
      </c>
      <c r="I20" s="81" t="s">
        <v>805</v>
      </c>
      <c r="J20" s="23">
        <v>4</v>
      </c>
      <c r="K20" s="23">
        <v>5</v>
      </c>
      <c r="L20" s="79">
        <f t="shared" si="3"/>
        <v>20</v>
      </c>
      <c r="M20" s="79" t="str">
        <f t="shared" si="2"/>
        <v>ALTO</v>
      </c>
      <c r="N20" s="68" t="s">
        <v>679</v>
      </c>
      <c r="O20" s="82">
        <f t="shared" si="0"/>
        <v>5</v>
      </c>
    </row>
    <row r="21" spans="1:15" s="78" customFormat="1" ht="51">
      <c r="A21" s="82">
        <v>15</v>
      </c>
      <c r="B21" s="45" t="s">
        <v>580</v>
      </c>
      <c r="C21" s="100" t="s">
        <v>583</v>
      </c>
      <c r="D21" s="100" t="s">
        <v>242</v>
      </c>
      <c r="E21" s="100" t="s">
        <v>653</v>
      </c>
      <c r="F21" s="103" t="s">
        <v>660</v>
      </c>
      <c r="G21" s="103" t="s">
        <v>791</v>
      </c>
      <c r="H21" s="103" t="s">
        <v>791</v>
      </c>
      <c r="I21" s="103" t="s">
        <v>791</v>
      </c>
      <c r="J21" s="23">
        <v>2</v>
      </c>
      <c r="K21" s="23">
        <v>3</v>
      </c>
      <c r="L21" s="79">
        <f t="shared" si="3"/>
        <v>6</v>
      </c>
      <c r="M21" s="79" t="str">
        <f t="shared" si="2"/>
        <v>BAJO</v>
      </c>
      <c r="N21" s="68" t="s">
        <v>596</v>
      </c>
      <c r="O21" s="82">
        <f t="shared" si="0"/>
        <v>0.1</v>
      </c>
    </row>
    <row r="22" spans="1:15" s="78" customFormat="1" ht="127.5">
      <c r="A22" s="82">
        <v>16</v>
      </c>
      <c r="B22" s="45" t="s">
        <v>580</v>
      </c>
      <c r="C22" s="100" t="s">
        <v>581</v>
      </c>
      <c r="D22" s="100" t="s">
        <v>582</v>
      </c>
      <c r="E22" s="100" t="s">
        <v>653</v>
      </c>
      <c r="F22" s="103" t="s">
        <v>661</v>
      </c>
      <c r="G22" s="81" t="s">
        <v>806</v>
      </c>
      <c r="H22" s="81" t="s">
        <v>717</v>
      </c>
      <c r="I22" s="81" t="s">
        <v>807</v>
      </c>
      <c r="J22" s="23">
        <v>2</v>
      </c>
      <c r="K22" s="23">
        <v>3</v>
      </c>
      <c r="L22" s="79">
        <f t="shared" si="3"/>
        <v>6</v>
      </c>
      <c r="M22" s="79" t="str">
        <f t="shared" si="2"/>
        <v>BAJO</v>
      </c>
      <c r="N22" s="68" t="s">
        <v>1172</v>
      </c>
      <c r="O22" s="82">
        <f t="shared" si="0"/>
        <v>0.1</v>
      </c>
    </row>
    <row r="23" spans="1:15" s="11" customFormat="1" ht="38.25">
      <c r="A23" s="82">
        <v>17</v>
      </c>
      <c r="B23" s="197" t="s">
        <v>341</v>
      </c>
      <c r="C23" s="69" t="s">
        <v>662</v>
      </c>
      <c r="D23" s="99" t="s">
        <v>242</v>
      </c>
      <c r="E23" s="69" t="s">
        <v>640</v>
      </c>
      <c r="F23" s="153" t="s">
        <v>636</v>
      </c>
      <c r="G23" s="103" t="s">
        <v>791</v>
      </c>
      <c r="H23" s="103" t="s">
        <v>791</v>
      </c>
      <c r="I23" s="103" t="s">
        <v>791</v>
      </c>
      <c r="J23" s="14">
        <v>3</v>
      </c>
      <c r="K23" s="14">
        <v>4</v>
      </c>
      <c r="L23" s="14">
        <f t="shared" ref="L23:L63" si="4">J23*K23</f>
        <v>12</v>
      </c>
      <c r="M23" s="79" t="str">
        <f t="shared" si="2"/>
        <v>MEDIO</v>
      </c>
      <c r="N23" s="68" t="s">
        <v>1173</v>
      </c>
      <c r="O23" s="47">
        <f>IF(M23="BAJO",0.1,IF(M23="MEDIO",3,5))</f>
        <v>3</v>
      </c>
    </row>
    <row r="24" spans="1:15" s="78" customFormat="1" ht="102">
      <c r="A24" s="82">
        <v>18</v>
      </c>
      <c r="B24" s="197" t="s">
        <v>341</v>
      </c>
      <c r="C24" s="69" t="s">
        <v>663</v>
      </c>
      <c r="D24" s="218" t="s">
        <v>518</v>
      </c>
      <c r="E24" s="69" t="s">
        <v>640</v>
      </c>
      <c r="F24" s="153" t="s">
        <v>664</v>
      </c>
      <c r="G24" s="81" t="s">
        <v>806</v>
      </c>
      <c r="H24" s="81" t="s">
        <v>717</v>
      </c>
      <c r="I24" s="81" t="s">
        <v>808</v>
      </c>
      <c r="J24" s="79">
        <v>3</v>
      </c>
      <c r="K24" s="79">
        <v>4</v>
      </c>
      <c r="L24" s="79">
        <f t="shared" si="4"/>
        <v>12</v>
      </c>
      <c r="M24" s="79" t="str">
        <f t="shared" si="2"/>
        <v>MEDIO</v>
      </c>
      <c r="N24" s="68" t="s">
        <v>678</v>
      </c>
      <c r="O24" s="82">
        <f>IF(M24="BAJO",0.1,IF(M24="MEDIO",3,5))</f>
        <v>3</v>
      </c>
    </row>
    <row r="25" spans="1:15" s="11" customFormat="1" ht="38.25">
      <c r="A25" s="82">
        <v>19</v>
      </c>
      <c r="B25" s="45" t="s">
        <v>398</v>
      </c>
      <c r="C25" s="69" t="s">
        <v>685</v>
      </c>
      <c r="D25" s="69" t="s">
        <v>242</v>
      </c>
      <c r="E25" s="69" t="s">
        <v>640</v>
      </c>
      <c r="F25" s="81" t="s">
        <v>636</v>
      </c>
      <c r="G25" s="103" t="s">
        <v>791</v>
      </c>
      <c r="H25" s="103" t="s">
        <v>791</v>
      </c>
      <c r="I25" s="103" t="s">
        <v>791</v>
      </c>
      <c r="J25" s="14">
        <v>3</v>
      </c>
      <c r="K25" s="14">
        <v>4</v>
      </c>
      <c r="L25" s="14">
        <f t="shared" si="4"/>
        <v>12</v>
      </c>
      <c r="M25" s="79" t="str">
        <f t="shared" si="2"/>
        <v>MEDIO</v>
      </c>
      <c r="N25" s="68" t="s">
        <v>1173</v>
      </c>
      <c r="O25" s="47">
        <f>IF(M25="BAJO",0.1,IF(M25="MEDIO",3,5))</f>
        <v>3</v>
      </c>
    </row>
    <row r="26" spans="1:15" s="11" customFormat="1" ht="102">
      <c r="A26" s="82">
        <v>20</v>
      </c>
      <c r="B26" s="45" t="s">
        <v>398</v>
      </c>
      <c r="C26" s="69" t="s">
        <v>666</v>
      </c>
      <c r="D26" s="69" t="s">
        <v>667</v>
      </c>
      <c r="E26" s="69" t="s">
        <v>640</v>
      </c>
      <c r="F26" s="81" t="s">
        <v>665</v>
      </c>
      <c r="G26" s="81" t="s">
        <v>809</v>
      </c>
      <c r="H26" s="81" t="s">
        <v>810</v>
      </c>
      <c r="I26" s="81" t="s">
        <v>811</v>
      </c>
      <c r="J26" s="14">
        <v>3</v>
      </c>
      <c r="K26" s="14">
        <v>4</v>
      </c>
      <c r="L26" s="14">
        <f t="shared" si="4"/>
        <v>12</v>
      </c>
      <c r="M26" s="79" t="str">
        <f t="shared" si="2"/>
        <v>MEDIO</v>
      </c>
      <c r="N26" s="68" t="s">
        <v>678</v>
      </c>
      <c r="O26" s="47">
        <f t="shared" si="0"/>
        <v>3</v>
      </c>
    </row>
    <row r="27" spans="1:15" s="11" customFormat="1" ht="38.25">
      <c r="A27" s="82">
        <v>21</v>
      </c>
      <c r="B27" s="45" t="s">
        <v>399</v>
      </c>
      <c r="C27" s="69" t="s">
        <v>686</v>
      </c>
      <c r="D27" s="69" t="s">
        <v>242</v>
      </c>
      <c r="E27" s="69" t="s">
        <v>640</v>
      </c>
      <c r="F27" s="81" t="s">
        <v>636</v>
      </c>
      <c r="G27" s="103" t="s">
        <v>791</v>
      </c>
      <c r="H27" s="103" t="s">
        <v>791</v>
      </c>
      <c r="I27" s="103" t="s">
        <v>791</v>
      </c>
      <c r="J27" s="14">
        <v>3</v>
      </c>
      <c r="K27" s="14">
        <v>4</v>
      </c>
      <c r="L27" s="14">
        <f t="shared" si="4"/>
        <v>12</v>
      </c>
      <c r="M27" s="79" t="str">
        <f t="shared" si="2"/>
        <v>MEDIO</v>
      </c>
      <c r="N27" s="68" t="s">
        <v>1173</v>
      </c>
      <c r="O27" s="47">
        <f t="shared" si="0"/>
        <v>3</v>
      </c>
    </row>
    <row r="28" spans="1:15" s="11" customFormat="1" ht="102">
      <c r="A28" s="82">
        <v>22</v>
      </c>
      <c r="B28" s="45" t="s">
        <v>399</v>
      </c>
      <c r="C28" s="69" t="s">
        <v>668</v>
      </c>
      <c r="D28" s="69" t="s">
        <v>669</v>
      </c>
      <c r="E28" s="69" t="s">
        <v>640</v>
      </c>
      <c r="F28" s="81" t="s">
        <v>670</v>
      </c>
      <c r="G28" s="81" t="s">
        <v>809</v>
      </c>
      <c r="H28" s="81" t="s">
        <v>810</v>
      </c>
      <c r="I28" s="81" t="s">
        <v>812</v>
      </c>
      <c r="J28" s="14">
        <v>3</v>
      </c>
      <c r="K28" s="14">
        <v>4</v>
      </c>
      <c r="L28" s="14">
        <f t="shared" si="4"/>
        <v>12</v>
      </c>
      <c r="M28" s="79" t="str">
        <f t="shared" si="2"/>
        <v>MEDIO</v>
      </c>
      <c r="N28" s="68" t="s">
        <v>678</v>
      </c>
      <c r="O28" s="47">
        <f>IF(M28="BAJO",0.1,IF(M28="MEDIO",3,5))</f>
        <v>3</v>
      </c>
    </row>
    <row r="29" spans="1:15" s="11" customFormat="1" ht="12.75">
      <c r="A29" s="82"/>
      <c r="B29" s="25"/>
      <c r="C29" s="13"/>
      <c r="D29" s="13"/>
      <c r="E29" s="13"/>
      <c r="F29" s="41"/>
      <c r="G29" s="81"/>
      <c r="H29" s="81"/>
      <c r="I29" s="81"/>
      <c r="J29" s="14"/>
      <c r="K29" s="14"/>
      <c r="L29" s="14">
        <f t="shared" si="4"/>
        <v>0</v>
      </c>
      <c r="M29" s="14" t="str">
        <f t="shared" ref="M29:M62" si="5">IF(L29&lt;12,"BAJO",IF(L29&gt;19,"ALTO","MEDIO"))</f>
        <v>BAJO</v>
      </c>
      <c r="N29" s="3"/>
      <c r="O29" s="47">
        <f t="shared" si="0"/>
        <v>0.1</v>
      </c>
    </row>
    <row r="30" spans="1:15" s="11" customFormat="1" ht="12.75">
      <c r="A30" s="82"/>
      <c r="B30" s="25"/>
      <c r="C30" s="13"/>
      <c r="D30" s="13"/>
      <c r="E30" s="13"/>
      <c r="F30" s="41"/>
      <c r="G30" s="81"/>
      <c r="H30" s="81"/>
      <c r="I30" s="81"/>
      <c r="J30" s="14"/>
      <c r="K30" s="14"/>
      <c r="L30" s="14">
        <f t="shared" si="4"/>
        <v>0</v>
      </c>
      <c r="M30" s="14" t="str">
        <f t="shared" si="5"/>
        <v>BAJO</v>
      </c>
      <c r="N30" s="3"/>
      <c r="O30" s="47">
        <f>IF(M30="BAJO",0.1,IF(M30="MEDIO",3,5))</f>
        <v>0.1</v>
      </c>
    </row>
    <row r="31" spans="1:15" s="11" customFormat="1" ht="12.75">
      <c r="A31" s="82"/>
      <c r="B31" s="25"/>
      <c r="C31" s="13"/>
      <c r="D31" s="26"/>
      <c r="E31" s="13"/>
      <c r="F31" s="41"/>
      <c r="G31" s="81"/>
      <c r="H31" s="81"/>
      <c r="I31" s="81"/>
      <c r="J31" s="14"/>
      <c r="K31" s="14"/>
      <c r="L31" s="14">
        <f t="shared" si="4"/>
        <v>0</v>
      </c>
      <c r="M31" s="14" t="str">
        <f t="shared" si="5"/>
        <v>BAJO</v>
      </c>
      <c r="N31" s="3"/>
      <c r="O31" s="47">
        <f t="shared" si="0"/>
        <v>0.1</v>
      </c>
    </row>
    <row r="32" spans="1:15" s="11" customFormat="1" ht="12.75">
      <c r="A32" s="82"/>
      <c r="B32" s="25"/>
      <c r="C32" s="13"/>
      <c r="D32" s="26"/>
      <c r="E32" s="13"/>
      <c r="F32" s="41"/>
      <c r="G32" s="81"/>
      <c r="H32" s="81"/>
      <c r="I32" s="81"/>
      <c r="J32" s="14"/>
      <c r="K32" s="14"/>
      <c r="L32" s="14">
        <f t="shared" si="4"/>
        <v>0</v>
      </c>
      <c r="M32" s="14" t="str">
        <f t="shared" si="5"/>
        <v>BAJO</v>
      </c>
      <c r="N32" s="3"/>
      <c r="O32" s="47">
        <f t="shared" si="0"/>
        <v>0.1</v>
      </c>
    </row>
    <row r="33" spans="1:15" s="11" customFormat="1" ht="12.75">
      <c r="A33" s="82"/>
      <c r="B33" s="25"/>
      <c r="C33" s="13"/>
      <c r="D33" s="13"/>
      <c r="E33" s="13"/>
      <c r="F33" s="41"/>
      <c r="G33" s="81"/>
      <c r="H33" s="81"/>
      <c r="I33" s="81"/>
      <c r="J33" s="14"/>
      <c r="K33" s="14"/>
      <c r="L33" s="14">
        <f t="shared" si="4"/>
        <v>0</v>
      </c>
      <c r="M33" s="14" t="str">
        <f t="shared" si="5"/>
        <v>BAJO</v>
      </c>
      <c r="N33" s="3"/>
      <c r="O33" s="47">
        <f>IF(M33="BAJO",0.1,IF(M33="MEDIO",3,5))</f>
        <v>0.1</v>
      </c>
    </row>
    <row r="34" spans="1:15" s="11" customFormat="1" ht="12.75">
      <c r="A34" s="82"/>
      <c r="B34" s="25"/>
      <c r="C34" s="13"/>
      <c r="D34" s="13"/>
      <c r="E34" s="13"/>
      <c r="F34" s="41"/>
      <c r="G34" s="81"/>
      <c r="H34" s="81"/>
      <c r="I34" s="81"/>
      <c r="J34" s="14"/>
      <c r="K34" s="14"/>
      <c r="L34" s="14">
        <f t="shared" si="4"/>
        <v>0</v>
      </c>
      <c r="M34" s="14" t="str">
        <f t="shared" si="5"/>
        <v>BAJO</v>
      </c>
      <c r="N34" s="3"/>
      <c r="O34" s="47">
        <f>IF(M34="BAJO",0.1,IF(M34="MEDIO",3,5))</f>
        <v>0.1</v>
      </c>
    </row>
    <row r="35" spans="1:15" s="11" customFormat="1" ht="12.75">
      <c r="A35" s="82"/>
      <c r="B35" s="25"/>
      <c r="C35" s="13"/>
      <c r="D35" s="26"/>
      <c r="E35" s="13"/>
      <c r="F35" s="41"/>
      <c r="G35" s="81"/>
      <c r="H35" s="81"/>
      <c r="I35" s="81"/>
      <c r="J35" s="14"/>
      <c r="K35" s="14"/>
      <c r="L35" s="14">
        <f t="shared" si="4"/>
        <v>0</v>
      </c>
      <c r="M35" s="14" t="str">
        <f t="shared" si="5"/>
        <v>BAJO</v>
      </c>
      <c r="N35" s="3"/>
      <c r="O35" s="47">
        <f t="shared" si="0"/>
        <v>0.1</v>
      </c>
    </row>
    <row r="36" spans="1:15" s="11" customFormat="1" ht="12.75">
      <c r="A36" s="82"/>
      <c r="B36" s="25"/>
      <c r="C36" s="13"/>
      <c r="D36" s="26"/>
      <c r="E36" s="13"/>
      <c r="F36" s="41"/>
      <c r="G36" s="81"/>
      <c r="H36" s="81"/>
      <c r="I36" s="81"/>
      <c r="J36" s="14"/>
      <c r="K36" s="14"/>
      <c r="L36" s="14">
        <f t="shared" si="4"/>
        <v>0</v>
      </c>
      <c r="M36" s="14" t="str">
        <f t="shared" si="5"/>
        <v>BAJO</v>
      </c>
      <c r="N36" s="3"/>
      <c r="O36" s="47">
        <f t="shared" si="0"/>
        <v>0.1</v>
      </c>
    </row>
    <row r="37" spans="1:15" s="11" customFormat="1" ht="12.75">
      <c r="A37" s="82"/>
      <c r="B37" s="25"/>
      <c r="C37" s="13"/>
      <c r="D37" s="13"/>
      <c r="E37" s="13"/>
      <c r="F37" s="41"/>
      <c r="G37" s="81"/>
      <c r="H37" s="81"/>
      <c r="I37" s="81"/>
      <c r="J37" s="14"/>
      <c r="K37" s="14"/>
      <c r="L37" s="14">
        <f t="shared" si="4"/>
        <v>0</v>
      </c>
      <c r="M37" s="14" t="str">
        <f t="shared" si="5"/>
        <v>BAJO</v>
      </c>
      <c r="N37" s="3"/>
      <c r="O37" s="47">
        <f>IF(M37="BAJO",0.1,IF(M37="MEDIO",3,5))</f>
        <v>0.1</v>
      </c>
    </row>
    <row r="38" spans="1:15" s="11" customFormat="1" ht="12.75">
      <c r="A38" s="82"/>
      <c r="B38" s="25"/>
      <c r="C38" s="13"/>
      <c r="D38" s="13"/>
      <c r="E38" s="13"/>
      <c r="F38" s="41"/>
      <c r="G38" s="81"/>
      <c r="H38" s="81"/>
      <c r="I38" s="81"/>
      <c r="J38" s="14"/>
      <c r="K38" s="14"/>
      <c r="L38" s="14">
        <f t="shared" si="4"/>
        <v>0</v>
      </c>
      <c r="M38" s="14" t="str">
        <f t="shared" si="5"/>
        <v>BAJO</v>
      </c>
      <c r="N38" s="3"/>
      <c r="O38" s="47">
        <f>IF(M38="BAJO",0.1,IF(M38="MEDIO",3,5))</f>
        <v>0.1</v>
      </c>
    </row>
    <row r="39" spans="1:15" s="11" customFormat="1" ht="12.75">
      <c r="A39" s="82"/>
      <c r="B39" s="25"/>
      <c r="C39" s="13"/>
      <c r="D39" s="26"/>
      <c r="E39" s="13"/>
      <c r="F39" s="41"/>
      <c r="G39" s="81"/>
      <c r="H39" s="81"/>
      <c r="I39" s="81"/>
      <c r="J39" s="14"/>
      <c r="K39" s="14"/>
      <c r="L39" s="14">
        <f t="shared" si="4"/>
        <v>0</v>
      </c>
      <c r="M39" s="14" t="str">
        <f t="shared" si="5"/>
        <v>BAJO</v>
      </c>
      <c r="N39" s="3"/>
      <c r="O39" s="47">
        <f t="shared" si="0"/>
        <v>0.1</v>
      </c>
    </row>
    <row r="40" spans="1:15" s="11" customFormat="1" ht="12.75">
      <c r="A40" s="82"/>
      <c r="B40" s="25"/>
      <c r="C40" s="13"/>
      <c r="D40" s="13"/>
      <c r="E40" s="13"/>
      <c r="F40" s="41"/>
      <c r="G40" s="81"/>
      <c r="H40" s="81"/>
      <c r="I40" s="81"/>
      <c r="J40" s="14"/>
      <c r="K40" s="14"/>
      <c r="L40" s="14">
        <f t="shared" si="4"/>
        <v>0</v>
      </c>
      <c r="M40" s="14" t="str">
        <f t="shared" si="5"/>
        <v>BAJO</v>
      </c>
      <c r="N40" s="3"/>
      <c r="O40" s="47">
        <f t="shared" si="0"/>
        <v>0.1</v>
      </c>
    </row>
    <row r="41" spans="1:15" s="11" customFormat="1" ht="12.75">
      <c r="A41" s="82"/>
      <c r="B41" s="25"/>
      <c r="C41" s="13"/>
      <c r="D41" s="13"/>
      <c r="E41" s="13"/>
      <c r="F41" s="41"/>
      <c r="G41" s="81"/>
      <c r="H41" s="81"/>
      <c r="I41" s="81"/>
      <c r="J41" s="14"/>
      <c r="K41" s="14"/>
      <c r="L41" s="14">
        <f t="shared" si="4"/>
        <v>0</v>
      </c>
      <c r="M41" s="14" t="str">
        <f t="shared" si="5"/>
        <v>BAJO</v>
      </c>
      <c r="N41" s="3"/>
      <c r="O41" s="47">
        <f>IF(M41="BAJO",0.1,IF(M41="MEDIO",3,5))</f>
        <v>0.1</v>
      </c>
    </row>
    <row r="42" spans="1:15" s="11" customFormat="1" ht="12.75">
      <c r="A42" s="82"/>
      <c r="B42" s="25"/>
      <c r="C42" s="13"/>
      <c r="D42" s="26"/>
      <c r="E42" s="13"/>
      <c r="F42" s="41"/>
      <c r="G42" s="81"/>
      <c r="H42" s="81"/>
      <c r="I42" s="81"/>
      <c r="J42" s="14"/>
      <c r="K42" s="14"/>
      <c r="L42" s="14">
        <f t="shared" si="4"/>
        <v>0</v>
      </c>
      <c r="M42" s="14" t="str">
        <f t="shared" si="5"/>
        <v>BAJO</v>
      </c>
      <c r="N42" s="3"/>
      <c r="O42" s="47">
        <f t="shared" si="0"/>
        <v>0.1</v>
      </c>
    </row>
    <row r="43" spans="1:15" s="11" customFormat="1" ht="12.75">
      <c r="A43" s="82"/>
      <c r="B43" s="25"/>
      <c r="C43" s="13"/>
      <c r="D43" s="29"/>
      <c r="E43" s="13"/>
      <c r="F43" s="41"/>
      <c r="G43" s="81"/>
      <c r="H43" s="81"/>
      <c r="I43" s="81"/>
      <c r="J43" s="14"/>
      <c r="K43" s="14"/>
      <c r="L43" s="14">
        <f t="shared" si="4"/>
        <v>0</v>
      </c>
      <c r="M43" s="14" t="str">
        <f t="shared" si="5"/>
        <v>BAJO</v>
      </c>
      <c r="N43" s="3"/>
      <c r="O43" s="47">
        <f t="shared" si="0"/>
        <v>0.1</v>
      </c>
    </row>
    <row r="44" spans="1:15" s="11" customFormat="1" ht="12.75">
      <c r="A44" s="82"/>
      <c r="B44" s="25"/>
      <c r="C44" s="13"/>
      <c r="D44" s="13"/>
      <c r="E44" s="13"/>
      <c r="F44" s="41"/>
      <c r="G44" s="81"/>
      <c r="H44" s="81"/>
      <c r="I44" s="81"/>
      <c r="J44" s="14"/>
      <c r="K44" s="14"/>
      <c r="L44" s="14">
        <f t="shared" si="4"/>
        <v>0</v>
      </c>
      <c r="M44" s="14" t="str">
        <f t="shared" si="5"/>
        <v>BAJO</v>
      </c>
      <c r="N44" s="3"/>
      <c r="O44" s="47">
        <f>IF(M44="BAJO",0.1,IF(M44="MEDIO",3,5))</f>
        <v>0.1</v>
      </c>
    </row>
    <row r="45" spans="1:15" s="11" customFormat="1" ht="12.75">
      <c r="A45" s="82"/>
      <c r="B45" s="25"/>
      <c r="C45" s="13"/>
      <c r="D45" s="13"/>
      <c r="E45" s="13"/>
      <c r="F45" s="41"/>
      <c r="G45" s="81"/>
      <c r="H45" s="81"/>
      <c r="I45" s="81"/>
      <c r="J45" s="14"/>
      <c r="K45" s="14"/>
      <c r="L45" s="14">
        <f t="shared" si="4"/>
        <v>0</v>
      </c>
      <c r="M45" s="14" t="str">
        <f t="shared" si="5"/>
        <v>BAJO</v>
      </c>
      <c r="N45" s="3"/>
      <c r="O45" s="47">
        <f>IF(M45="BAJO",0.1,IF(M45="MEDIO",3,5))</f>
        <v>0.1</v>
      </c>
    </row>
    <row r="46" spans="1:15" s="11" customFormat="1" ht="12.75">
      <c r="A46" s="82"/>
      <c r="B46" s="25"/>
      <c r="C46" s="13"/>
      <c r="D46" s="26"/>
      <c r="E46" s="13"/>
      <c r="F46" s="41"/>
      <c r="G46" s="81"/>
      <c r="H46" s="81"/>
      <c r="I46" s="81"/>
      <c r="J46" s="14"/>
      <c r="K46" s="14"/>
      <c r="L46" s="14">
        <f t="shared" si="4"/>
        <v>0</v>
      </c>
      <c r="M46" s="14" t="str">
        <f t="shared" si="5"/>
        <v>BAJO</v>
      </c>
      <c r="N46" s="3"/>
      <c r="O46" s="47">
        <f t="shared" si="0"/>
        <v>0.1</v>
      </c>
    </row>
    <row r="47" spans="1:15" s="11" customFormat="1" ht="12.75">
      <c r="A47" s="82"/>
      <c r="B47" s="25"/>
      <c r="C47" s="13"/>
      <c r="D47" s="29"/>
      <c r="E47" s="13"/>
      <c r="F47" s="41"/>
      <c r="G47" s="81"/>
      <c r="H47" s="81"/>
      <c r="I47" s="81"/>
      <c r="J47" s="14"/>
      <c r="K47" s="14"/>
      <c r="L47" s="14">
        <f t="shared" si="4"/>
        <v>0</v>
      </c>
      <c r="M47" s="14" t="str">
        <f t="shared" si="5"/>
        <v>BAJO</v>
      </c>
      <c r="N47" s="3"/>
      <c r="O47" s="47">
        <f t="shared" si="0"/>
        <v>0.1</v>
      </c>
    </row>
    <row r="48" spans="1:15" s="11" customFormat="1" ht="12.75">
      <c r="A48" s="82"/>
      <c r="B48" s="25"/>
      <c r="C48" s="13"/>
      <c r="D48" s="13"/>
      <c r="E48" s="13"/>
      <c r="F48" s="41"/>
      <c r="G48" s="81"/>
      <c r="H48" s="81"/>
      <c r="I48" s="81"/>
      <c r="J48" s="14"/>
      <c r="K48" s="14"/>
      <c r="L48" s="14">
        <f t="shared" si="4"/>
        <v>0</v>
      </c>
      <c r="M48" s="14" t="str">
        <f t="shared" si="5"/>
        <v>BAJO</v>
      </c>
      <c r="N48" s="3"/>
      <c r="O48" s="47">
        <f>IF(M48="BAJO",0.1,IF(M48="MEDIO",3,5))</f>
        <v>0.1</v>
      </c>
    </row>
    <row r="49" spans="1:15" s="22" customFormat="1" ht="12.75">
      <c r="A49" s="59"/>
      <c r="B49" s="25"/>
      <c r="C49" s="13"/>
      <c r="D49" s="15"/>
      <c r="E49" s="15"/>
      <c r="F49" s="41"/>
      <c r="G49" s="81"/>
      <c r="H49" s="81"/>
      <c r="I49" s="81"/>
      <c r="J49" s="21"/>
      <c r="K49" s="21"/>
      <c r="L49" s="21">
        <f t="shared" si="4"/>
        <v>0</v>
      </c>
      <c r="M49" s="21" t="str">
        <f t="shared" si="5"/>
        <v>BAJO</v>
      </c>
      <c r="N49" s="3"/>
      <c r="O49" s="59">
        <f>IF(M49="BAJO",0.1,IF(M49="MEDIO",3,5))</f>
        <v>0.1</v>
      </c>
    </row>
    <row r="50" spans="1:15" s="11" customFormat="1" ht="12.75">
      <c r="A50" s="82"/>
      <c r="B50" s="25"/>
      <c r="C50" s="15"/>
      <c r="D50" s="26"/>
      <c r="E50" s="16"/>
      <c r="F50" s="35"/>
      <c r="G50" s="81"/>
      <c r="H50" s="81"/>
      <c r="I50" s="81"/>
      <c r="J50" s="23"/>
      <c r="K50" s="23"/>
      <c r="L50" s="14">
        <f t="shared" si="4"/>
        <v>0</v>
      </c>
      <c r="M50" s="14" t="str">
        <f t="shared" si="5"/>
        <v>BAJO</v>
      </c>
      <c r="N50" s="3"/>
      <c r="O50" s="47">
        <f t="shared" si="0"/>
        <v>0.1</v>
      </c>
    </row>
    <row r="51" spans="1:15" s="11" customFormat="1" ht="12.75">
      <c r="A51" s="82"/>
      <c r="B51" s="25"/>
      <c r="C51" s="13"/>
      <c r="D51" s="26"/>
      <c r="E51" s="16"/>
      <c r="F51" s="35"/>
      <c r="G51" s="81"/>
      <c r="H51" s="81"/>
      <c r="I51" s="81"/>
      <c r="J51" s="23"/>
      <c r="K51" s="23"/>
      <c r="L51" s="14">
        <f t="shared" si="4"/>
        <v>0</v>
      </c>
      <c r="M51" s="14" t="str">
        <f t="shared" si="5"/>
        <v>BAJO</v>
      </c>
      <c r="N51" s="3"/>
      <c r="O51" s="47">
        <f t="shared" si="0"/>
        <v>0.1</v>
      </c>
    </row>
    <row r="52" spans="1:15" s="11" customFormat="1" ht="12.75">
      <c r="A52" s="82"/>
      <c r="B52" s="25"/>
      <c r="C52" s="13"/>
      <c r="D52" s="13"/>
      <c r="E52" s="16"/>
      <c r="F52" s="35"/>
      <c r="G52" s="81"/>
      <c r="H52" s="81"/>
      <c r="I52" s="81"/>
      <c r="J52" s="23"/>
      <c r="K52" s="23"/>
      <c r="L52" s="14">
        <f t="shared" si="4"/>
        <v>0</v>
      </c>
      <c r="M52" s="14" t="str">
        <f t="shared" si="5"/>
        <v>BAJO</v>
      </c>
      <c r="N52" s="3"/>
      <c r="O52" s="47">
        <f>IF(M52="BAJO",0.1,IF(M52="MEDIO",3,5))</f>
        <v>0.1</v>
      </c>
    </row>
    <row r="53" spans="1:15" s="11" customFormat="1" ht="12.75">
      <c r="A53" s="82"/>
      <c r="B53" s="25"/>
      <c r="C53" s="28"/>
      <c r="D53" s="29"/>
      <c r="E53" s="28"/>
      <c r="F53" s="35"/>
      <c r="G53" s="81"/>
      <c r="H53" s="81"/>
      <c r="I53" s="81"/>
      <c r="J53" s="14"/>
      <c r="K53" s="14"/>
      <c r="L53" s="14">
        <f t="shared" si="4"/>
        <v>0</v>
      </c>
      <c r="M53" s="14" t="str">
        <f t="shared" si="5"/>
        <v>BAJO</v>
      </c>
      <c r="N53" s="3"/>
      <c r="O53" s="47">
        <f t="shared" si="0"/>
        <v>0.1</v>
      </c>
    </row>
    <row r="54" spans="1:15" s="11" customFormat="1" ht="12.75">
      <c r="A54" s="82"/>
      <c r="B54" s="25"/>
      <c r="C54" s="28"/>
      <c r="D54" s="29"/>
      <c r="E54" s="28"/>
      <c r="F54" s="35"/>
      <c r="G54" s="35"/>
      <c r="H54" s="35"/>
      <c r="I54" s="35"/>
      <c r="J54" s="30"/>
      <c r="K54" s="14"/>
      <c r="L54" s="14">
        <f t="shared" si="4"/>
        <v>0</v>
      </c>
      <c r="M54" s="14" t="str">
        <f t="shared" si="5"/>
        <v>BAJO</v>
      </c>
      <c r="N54" s="3"/>
      <c r="O54" s="47">
        <f t="shared" si="0"/>
        <v>0.1</v>
      </c>
    </row>
    <row r="55" spans="1:15" s="11" customFormat="1" ht="12.75">
      <c r="A55" s="82"/>
      <c r="B55" s="25"/>
      <c r="C55" s="28"/>
      <c r="D55" s="29"/>
      <c r="E55" s="28"/>
      <c r="F55" s="35"/>
      <c r="G55" s="35"/>
      <c r="H55" s="35"/>
      <c r="I55" s="35"/>
      <c r="J55" s="30"/>
      <c r="K55" s="14"/>
      <c r="L55" s="14">
        <f t="shared" si="4"/>
        <v>0</v>
      </c>
      <c r="M55" s="14" t="str">
        <f t="shared" si="5"/>
        <v>BAJO</v>
      </c>
      <c r="N55" s="3"/>
      <c r="O55" s="47">
        <f>IF(M55="BAJO",0.1,IF(M55="MEDIO",3,5))</f>
        <v>0.1</v>
      </c>
    </row>
    <row r="56" spans="1:15" s="11" customFormat="1" ht="12.75">
      <c r="A56" s="82"/>
      <c r="B56" s="25"/>
      <c r="C56" s="28"/>
      <c r="D56" s="29"/>
      <c r="E56" s="28"/>
      <c r="F56" s="35"/>
      <c r="G56" s="35"/>
      <c r="H56" s="35"/>
      <c r="I56" s="35"/>
      <c r="J56" s="14"/>
      <c r="K56" s="14"/>
      <c r="L56" s="14">
        <f t="shared" si="4"/>
        <v>0</v>
      </c>
      <c r="M56" s="14" t="str">
        <f t="shared" si="5"/>
        <v>BAJO</v>
      </c>
      <c r="N56" s="13"/>
      <c r="O56" s="47">
        <f t="shared" si="0"/>
        <v>0.1</v>
      </c>
    </row>
    <row r="57" spans="1:15" s="11" customFormat="1" ht="12.75">
      <c r="A57" s="82"/>
      <c r="B57" s="25"/>
      <c r="C57" s="28"/>
      <c r="D57" s="29"/>
      <c r="E57" s="28"/>
      <c r="F57" s="35"/>
      <c r="G57" s="35"/>
      <c r="H57" s="35"/>
      <c r="I57" s="35"/>
      <c r="J57" s="14"/>
      <c r="K57" s="14"/>
      <c r="L57" s="14">
        <f t="shared" si="4"/>
        <v>0</v>
      </c>
      <c r="M57" s="14" t="str">
        <f t="shared" si="5"/>
        <v>BAJO</v>
      </c>
      <c r="N57" s="13"/>
      <c r="O57" s="47">
        <f>IF(M57="BAJO",0.1,IF(M57="MEDIO",3,5))</f>
        <v>0.1</v>
      </c>
    </row>
    <row r="58" spans="1:15" s="22" customFormat="1" ht="12.75">
      <c r="A58" s="59"/>
      <c r="B58" s="31"/>
      <c r="C58" s="32"/>
      <c r="D58" s="33"/>
      <c r="E58" s="15"/>
      <c r="F58" s="42"/>
      <c r="G58" s="35"/>
      <c r="H58" s="35"/>
      <c r="I58" s="35"/>
      <c r="J58" s="21"/>
      <c r="K58" s="21"/>
      <c r="L58" s="21">
        <f t="shared" si="4"/>
        <v>0</v>
      </c>
      <c r="M58" s="21" t="str">
        <f t="shared" si="5"/>
        <v>BAJO</v>
      </c>
      <c r="N58" s="3"/>
      <c r="O58" s="59">
        <f t="shared" si="0"/>
        <v>0.1</v>
      </c>
    </row>
    <row r="59" spans="1:15" s="22" customFormat="1" ht="12.75">
      <c r="A59" s="59"/>
      <c r="B59" s="31"/>
      <c r="C59" s="32"/>
      <c r="D59" s="29"/>
      <c r="E59" s="15"/>
      <c r="F59" s="42"/>
      <c r="G59" s="35"/>
      <c r="H59" s="35"/>
      <c r="I59" s="35"/>
      <c r="J59" s="34"/>
      <c r="K59" s="21"/>
      <c r="L59" s="21">
        <f t="shared" si="4"/>
        <v>0</v>
      </c>
      <c r="M59" s="21" t="str">
        <f t="shared" si="5"/>
        <v>BAJO</v>
      </c>
      <c r="N59" s="3"/>
      <c r="O59" s="59">
        <f t="shared" si="0"/>
        <v>0.1</v>
      </c>
    </row>
    <row r="60" spans="1:15" s="11" customFormat="1" ht="12.75">
      <c r="A60" s="82"/>
      <c r="B60" s="25"/>
      <c r="C60" s="35"/>
      <c r="D60" s="29"/>
      <c r="E60" s="28"/>
      <c r="F60" s="35"/>
      <c r="G60" s="35"/>
      <c r="H60" s="35"/>
      <c r="I60" s="35"/>
      <c r="J60" s="14"/>
      <c r="K60" s="14"/>
      <c r="L60" s="14">
        <f t="shared" si="4"/>
        <v>0</v>
      </c>
      <c r="M60" s="14" t="str">
        <f t="shared" si="5"/>
        <v>BAJO</v>
      </c>
      <c r="N60" s="13"/>
      <c r="O60" s="47">
        <f t="shared" si="0"/>
        <v>0.1</v>
      </c>
    </row>
    <row r="61" spans="1:15" s="11" customFormat="1" ht="12.75">
      <c r="A61" s="82"/>
      <c r="B61" s="25"/>
      <c r="C61" s="28"/>
      <c r="D61" s="29"/>
      <c r="E61" s="28"/>
      <c r="F61" s="35"/>
      <c r="G61" s="35"/>
      <c r="H61" s="35"/>
      <c r="I61" s="35"/>
      <c r="J61" s="14"/>
      <c r="K61" s="14"/>
      <c r="L61" s="14">
        <f t="shared" si="4"/>
        <v>0</v>
      </c>
      <c r="M61" s="14" t="str">
        <f t="shared" si="5"/>
        <v>BAJO</v>
      </c>
      <c r="N61" s="13"/>
      <c r="O61" s="47">
        <f t="shared" si="0"/>
        <v>0.1</v>
      </c>
    </row>
    <row r="62" spans="1:15" s="11" customFormat="1" ht="12.75">
      <c r="A62" s="82"/>
      <c r="B62" s="25"/>
      <c r="C62" s="28"/>
      <c r="D62" s="29"/>
      <c r="E62" s="28"/>
      <c r="F62" s="35"/>
      <c r="G62" s="42"/>
      <c r="H62" s="42"/>
      <c r="I62" s="42"/>
      <c r="J62" s="14"/>
      <c r="K62" s="14"/>
      <c r="L62" s="14">
        <f t="shared" si="4"/>
        <v>0</v>
      </c>
      <c r="M62" s="14" t="str">
        <f t="shared" si="5"/>
        <v>BAJO</v>
      </c>
      <c r="N62" s="3"/>
      <c r="O62" s="47">
        <f t="shared" si="0"/>
        <v>0.1</v>
      </c>
    </row>
    <row r="63" spans="1:15" s="11" customFormat="1" ht="12.75">
      <c r="A63" s="82"/>
      <c r="B63" s="25"/>
      <c r="C63" s="28"/>
      <c r="D63" s="29"/>
      <c r="E63" s="28"/>
      <c r="F63" s="35"/>
      <c r="G63" s="42"/>
      <c r="H63" s="42"/>
      <c r="I63" s="42"/>
      <c r="J63" s="14"/>
      <c r="K63" s="14"/>
      <c r="L63" s="14">
        <f t="shared" si="4"/>
        <v>0</v>
      </c>
      <c r="M63" s="14" t="str">
        <f t="shared" ref="M63:M68" si="6">IF(L63&lt;12,"BAJO",IF(L63&gt;19,"ALTO","MEDIO"))</f>
        <v>BAJO</v>
      </c>
      <c r="N63" s="3"/>
      <c r="O63" s="47">
        <f t="shared" ref="O63:O68" si="7">IF(M63="BAJO",0.1,IF(M63="MEDIO",3,5))</f>
        <v>0.1</v>
      </c>
    </row>
    <row r="64" spans="1:15" s="11" customFormat="1" ht="12.75">
      <c r="A64" s="82"/>
      <c r="B64" s="25"/>
      <c r="C64" s="28"/>
      <c r="D64" s="29"/>
      <c r="E64" s="28"/>
      <c r="F64" s="35"/>
      <c r="G64" s="35"/>
      <c r="H64" s="35"/>
      <c r="I64" s="35"/>
      <c r="J64" s="14"/>
      <c r="K64" s="14"/>
      <c r="L64" s="14">
        <f t="shared" ref="L64:L68" si="8">J64*K64</f>
        <v>0</v>
      </c>
      <c r="M64" s="14" t="str">
        <f t="shared" si="6"/>
        <v>BAJO</v>
      </c>
      <c r="N64" s="3"/>
      <c r="O64" s="47">
        <f t="shared" si="7"/>
        <v>0.1</v>
      </c>
    </row>
    <row r="65" spans="1:17" s="11" customFormat="1" ht="12.75">
      <c r="A65" s="82"/>
      <c r="B65" s="25"/>
      <c r="C65" s="28"/>
      <c r="D65" s="29"/>
      <c r="E65" s="28"/>
      <c r="F65" s="35"/>
      <c r="G65" s="35"/>
      <c r="H65" s="35"/>
      <c r="I65" s="35"/>
      <c r="J65" s="14"/>
      <c r="K65" s="14"/>
      <c r="L65" s="14">
        <f t="shared" si="8"/>
        <v>0</v>
      </c>
      <c r="M65" s="14" t="str">
        <f t="shared" si="6"/>
        <v>BAJO</v>
      </c>
      <c r="N65" s="3"/>
      <c r="O65" s="47">
        <f t="shared" si="7"/>
        <v>0.1</v>
      </c>
    </row>
    <row r="66" spans="1:17" s="11" customFormat="1" ht="12.75">
      <c r="A66" s="82"/>
      <c r="B66" s="25"/>
      <c r="C66" s="28"/>
      <c r="D66" s="29"/>
      <c r="E66" s="28"/>
      <c r="F66" s="35"/>
      <c r="G66" s="35"/>
      <c r="H66" s="35"/>
      <c r="I66" s="35"/>
      <c r="J66" s="14"/>
      <c r="K66" s="14"/>
      <c r="L66" s="14">
        <f t="shared" si="8"/>
        <v>0</v>
      </c>
      <c r="M66" s="14" t="str">
        <f t="shared" si="6"/>
        <v>BAJO</v>
      </c>
      <c r="N66" s="3"/>
      <c r="O66" s="47">
        <f t="shared" si="7"/>
        <v>0.1</v>
      </c>
    </row>
    <row r="67" spans="1:17" s="11" customFormat="1" ht="12.75">
      <c r="A67" s="82"/>
      <c r="B67" s="25"/>
      <c r="C67" s="28"/>
      <c r="D67" s="29"/>
      <c r="E67" s="28"/>
      <c r="F67" s="35"/>
      <c r="G67" s="35"/>
      <c r="H67" s="35"/>
      <c r="I67" s="35"/>
      <c r="J67" s="14"/>
      <c r="K67" s="14"/>
      <c r="L67" s="14">
        <f t="shared" si="8"/>
        <v>0</v>
      </c>
      <c r="M67" s="14" t="str">
        <f t="shared" si="6"/>
        <v>BAJO</v>
      </c>
      <c r="N67" s="3"/>
      <c r="O67" s="47">
        <f t="shared" si="7"/>
        <v>0.1</v>
      </c>
    </row>
    <row r="68" spans="1:17" s="11" customFormat="1" ht="12.75">
      <c r="A68" s="82"/>
      <c r="B68" s="25"/>
      <c r="C68" s="28"/>
      <c r="D68" s="29"/>
      <c r="E68" s="28"/>
      <c r="F68" s="35"/>
      <c r="G68" s="35"/>
      <c r="H68" s="35"/>
      <c r="I68" s="35"/>
      <c r="J68" s="14"/>
      <c r="K68" s="14"/>
      <c r="L68" s="14">
        <f t="shared" si="8"/>
        <v>0</v>
      </c>
      <c r="M68" s="14" t="str">
        <f t="shared" si="6"/>
        <v>BAJO</v>
      </c>
      <c r="N68" s="3"/>
      <c r="O68" s="47">
        <f t="shared" si="7"/>
        <v>0.1</v>
      </c>
    </row>
    <row r="69" spans="1:17" s="11" customFormat="1" ht="12.75">
      <c r="A69" s="38"/>
      <c r="C69" s="36"/>
      <c r="D69" s="37"/>
      <c r="F69" s="43"/>
      <c r="G69" s="35"/>
      <c r="H69" s="35"/>
      <c r="I69" s="35"/>
      <c r="J69" s="38"/>
      <c r="K69" s="38"/>
      <c r="P69" s="11">
        <f>SUM(O7:O68)</f>
        <v>58.800000000000061</v>
      </c>
      <c r="Q69" s="11">
        <f>COUNT(O7:O68)</f>
        <v>62</v>
      </c>
    </row>
    <row r="70" spans="1:17" s="11" customFormat="1" ht="12.75">
      <c r="A70" s="38"/>
      <c r="D70" s="37"/>
      <c r="F70" s="43"/>
      <c r="G70" s="35"/>
      <c r="H70" s="35"/>
      <c r="I70" s="35"/>
      <c r="J70" s="38"/>
      <c r="K70" s="38"/>
    </row>
    <row r="71" spans="1:17" s="11" customFormat="1" ht="12.75">
      <c r="A71" s="38"/>
      <c r="D71" s="37"/>
      <c r="F71" s="43"/>
      <c r="G71" s="35"/>
      <c r="H71" s="35"/>
      <c r="I71" s="35"/>
      <c r="J71" s="38"/>
      <c r="K71" s="38"/>
    </row>
    <row r="72" spans="1:17">
      <c r="G72" s="35"/>
      <c r="H72" s="35"/>
      <c r="I72" s="35"/>
    </row>
    <row r="73" spans="1:17">
      <c r="G73" s="43"/>
      <c r="H73" s="43"/>
      <c r="I73" s="43"/>
    </row>
    <row r="74" spans="1:17">
      <c r="G74" s="43"/>
      <c r="H74" s="43"/>
      <c r="I74" s="43"/>
    </row>
    <row r="75" spans="1:17">
      <c r="G75" s="43"/>
      <c r="H75" s="43"/>
      <c r="I75" s="43"/>
    </row>
  </sheetData>
  <autoFilter ref="A6:BX69" xr:uid="{948EBC0E-4D73-4537-8567-FEF6B24C02B8}"/>
  <dataConsolidate/>
  <mergeCells count="5">
    <mergeCell ref="C1:O1"/>
    <mergeCell ref="C2:O2"/>
    <mergeCell ref="A1:B2"/>
    <mergeCell ref="A4:B4"/>
    <mergeCell ref="F4:M4"/>
  </mergeCells>
  <phoneticPr fontId="18" type="noConversion"/>
  <conditionalFormatting sqref="M65:M67 M29:M61">
    <cfRule type="cellIs" dxfId="54" priority="13" stopIfTrue="1" operator="equal">
      <formula>"ALTO"</formula>
    </cfRule>
    <cfRule type="cellIs" dxfId="53" priority="14" stopIfTrue="1" operator="equal">
      <formula>"MEDIO"</formula>
    </cfRule>
    <cfRule type="cellIs" dxfId="52" priority="15" stopIfTrue="1" operator="equal">
      <formula>"BAJO"</formula>
    </cfRule>
  </conditionalFormatting>
  <conditionalFormatting sqref="M62">
    <cfRule type="cellIs" dxfId="51" priority="10" stopIfTrue="1" operator="equal">
      <formula>"ALTO"</formula>
    </cfRule>
    <cfRule type="cellIs" dxfId="50" priority="11" stopIfTrue="1" operator="equal">
      <formula>"MEDIO"</formula>
    </cfRule>
    <cfRule type="cellIs" dxfId="49" priority="12" stopIfTrue="1" operator="equal">
      <formula>"BAJO"</formula>
    </cfRule>
  </conditionalFormatting>
  <conditionalFormatting sqref="M63:M64">
    <cfRule type="cellIs" dxfId="48" priority="7" stopIfTrue="1" operator="equal">
      <formula>"ALTO"</formula>
    </cfRule>
    <cfRule type="cellIs" dxfId="47" priority="8" stopIfTrue="1" operator="equal">
      <formula>"MEDIO"</formula>
    </cfRule>
    <cfRule type="cellIs" dxfId="46" priority="9" stopIfTrue="1" operator="equal">
      <formula>"BAJO"</formula>
    </cfRule>
  </conditionalFormatting>
  <conditionalFormatting sqref="M68">
    <cfRule type="cellIs" dxfId="45" priority="4" stopIfTrue="1" operator="equal">
      <formula>"ALTO"</formula>
    </cfRule>
    <cfRule type="cellIs" dxfId="44" priority="5" stopIfTrue="1" operator="equal">
      <formula>"MEDIO"</formula>
    </cfRule>
    <cfRule type="cellIs" dxfId="43" priority="6" stopIfTrue="1" operator="equal">
      <formula>"BAJO"</formula>
    </cfRule>
  </conditionalFormatting>
  <conditionalFormatting sqref="M7:M28">
    <cfRule type="cellIs" dxfId="42" priority="1" stopIfTrue="1" operator="equal">
      <formula>"ALTO"</formula>
    </cfRule>
    <cfRule type="cellIs" dxfId="41" priority="2" stopIfTrue="1" operator="equal">
      <formula>"MEDIO"</formula>
    </cfRule>
    <cfRule type="cellIs" dxfId="40"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BX73"/>
  <sheetViews>
    <sheetView zoomScale="70" zoomScaleNormal="70" zoomScaleSheetLayoutView="70" workbookViewId="0">
      <selection sqref="A1:B2"/>
    </sheetView>
  </sheetViews>
  <sheetFormatPr baseColWidth="10" defaultColWidth="11.42578125" defaultRowHeight="18"/>
  <cols>
    <col min="1" max="1" width="5.2851562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6" customHeight="1">
      <c r="A1" s="333"/>
      <c r="B1" s="333"/>
      <c r="C1" s="328" t="s">
        <v>449</v>
      </c>
      <c r="D1" s="328"/>
      <c r="E1" s="328"/>
      <c r="F1" s="328"/>
      <c r="G1" s="328"/>
      <c r="H1" s="328"/>
      <c r="I1" s="328"/>
      <c r="J1" s="328"/>
      <c r="K1" s="328"/>
      <c r="L1" s="328"/>
      <c r="M1" s="328"/>
      <c r="N1" s="328"/>
      <c r="O1" s="328"/>
    </row>
    <row r="2" spans="1:76" ht="36" customHeight="1">
      <c r="A2" s="333"/>
      <c r="B2" s="333"/>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1181</v>
      </c>
      <c r="D4" s="184"/>
      <c r="E4" s="24" t="s">
        <v>617</v>
      </c>
      <c r="F4" s="332" t="s">
        <v>626</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38.25">
      <c r="A7" s="82">
        <v>1</v>
      </c>
      <c r="B7" s="197" t="s">
        <v>245</v>
      </c>
      <c r="C7" s="35" t="s">
        <v>1070</v>
      </c>
      <c r="D7" s="35" t="s">
        <v>242</v>
      </c>
      <c r="E7" s="35" t="s">
        <v>172</v>
      </c>
      <c r="F7" s="168" t="s">
        <v>451</v>
      </c>
      <c r="G7" s="35" t="s">
        <v>791</v>
      </c>
      <c r="H7" s="165" t="s">
        <v>791</v>
      </c>
      <c r="I7" s="165" t="s">
        <v>791</v>
      </c>
      <c r="J7" s="79">
        <v>4</v>
      </c>
      <c r="K7" s="79">
        <v>5</v>
      </c>
      <c r="L7" s="79">
        <f>J7*K7</f>
        <v>20</v>
      </c>
      <c r="M7" s="79" t="str">
        <f>IF(L7&lt;=6,"BAJO",IF(L7&gt;=15,"ALTO","MEDIO"))</f>
        <v>ALTO</v>
      </c>
      <c r="N7" s="68" t="s">
        <v>1173</v>
      </c>
      <c r="O7" s="47">
        <f t="shared" ref="O7:O58" si="0">IF(M7="BAJO",0.1,IF(M7="MEDIO",3,5))</f>
        <v>5</v>
      </c>
      <c r="BW7" s="11">
        <v>1</v>
      </c>
      <c r="BX7" s="11">
        <v>1</v>
      </c>
    </row>
    <row r="8" spans="1:76" s="11" customFormat="1" ht="140.25">
      <c r="A8" s="82">
        <v>2</v>
      </c>
      <c r="B8" s="197" t="s">
        <v>245</v>
      </c>
      <c r="C8" s="35" t="s">
        <v>1071</v>
      </c>
      <c r="D8" s="98" t="s">
        <v>873</v>
      </c>
      <c r="E8" s="35" t="s">
        <v>172</v>
      </c>
      <c r="F8" s="168" t="s">
        <v>1072</v>
      </c>
      <c r="G8" s="168" t="s">
        <v>1073</v>
      </c>
      <c r="H8" s="164" t="s">
        <v>717</v>
      </c>
      <c r="I8" s="164" t="s">
        <v>1074</v>
      </c>
      <c r="J8" s="79">
        <v>4</v>
      </c>
      <c r="K8" s="79">
        <v>5</v>
      </c>
      <c r="L8" s="79">
        <f t="shared" ref="L8:L30" si="1">J8*K8</f>
        <v>20</v>
      </c>
      <c r="M8" s="79" t="str">
        <f t="shared" ref="M8:M30" si="2">IF(L8&lt;=6,"BAJO",IF(L8&gt;=15,"ALTO","MEDIO"))</f>
        <v>ALTO</v>
      </c>
      <c r="N8" s="68" t="s">
        <v>679</v>
      </c>
      <c r="O8" s="47">
        <f t="shared" si="0"/>
        <v>5</v>
      </c>
      <c r="BW8" s="11">
        <v>2</v>
      </c>
      <c r="BX8" s="11">
        <v>2</v>
      </c>
    </row>
    <row r="9" spans="1:76" s="11" customFormat="1" ht="107.25" customHeight="1">
      <c r="A9" s="82">
        <v>3</v>
      </c>
      <c r="B9" s="197" t="s">
        <v>245</v>
      </c>
      <c r="C9" s="35" t="s">
        <v>1075</v>
      </c>
      <c r="D9" s="236" t="s">
        <v>242</v>
      </c>
      <c r="E9" s="35" t="s">
        <v>172</v>
      </c>
      <c r="F9" s="168" t="s">
        <v>451</v>
      </c>
      <c r="G9" s="35" t="s">
        <v>791</v>
      </c>
      <c r="H9" s="165" t="s">
        <v>791</v>
      </c>
      <c r="I9" s="165" t="s">
        <v>791</v>
      </c>
      <c r="J9" s="79">
        <v>4</v>
      </c>
      <c r="K9" s="79">
        <v>5</v>
      </c>
      <c r="L9" s="79">
        <f>J9*K9</f>
        <v>20</v>
      </c>
      <c r="M9" s="79" t="str">
        <f>IF(L9&lt;=6,"BAJO",IF(L9&gt;=15,"ALTO","MEDIO"))</f>
        <v>ALTO</v>
      </c>
      <c r="N9" s="68" t="s">
        <v>1173</v>
      </c>
      <c r="O9" s="47">
        <f>IF(M9="BAJO",0.1,IF(M9="MEDIO",3,5))</f>
        <v>5</v>
      </c>
    </row>
    <row r="10" spans="1:76" s="11" customFormat="1" ht="109.5" customHeight="1">
      <c r="A10" s="82">
        <v>4</v>
      </c>
      <c r="B10" s="197" t="s">
        <v>245</v>
      </c>
      <c r="C10" s="35" t="s">
        <v>1076</v>
      </c>
      <c r="D10" s="98" t="s">
        <v>873</v>
      </c>
      <c r="E10" s="35" t="s">
        <v>172</v>
      </c>
      <c r="F10" s="35" t="s">
        <v>1077</v>
      </c>
      <c r="G10" s="168" t="s">
        <v>1078</v>
      </c>
      <c r="H10" s="164" t="s">
        <v>717</v>
      </c>
      <c r="I10" s="164" t="s">
        <v>1079</v>
      </c>
      <c r="J10" s="79">
        <v>4</v>
      </c>
      <c r="K10" s="79">
        <v>5</v>
      </c>
      <c r="L10" s="79">
        <f t="shared" ref="L10" si="3">J10*K10</f>
        <v>20</v>
      </c>
      <c r="M10" s="79" t="str">
        <f t="shared" si="2"/>
        <v>ALTO</v>
      </c>
      <c r="N10" s="68" t="s">
        <v>678</v>
      </c>
      <c r="O10" s="47">
        <f t="shared" si="0"/>
        <v>5</v>
      </c>
    </row>
    <row r="11" spans="1:76" s="11" customFormat="1" ht="38.25">
      <c r="A11" s="82">
        <v>5</v>
      </c>
      <c r="B11" s="197" t="s">
        <v>245</v>
      </c>
      <c r="C11" s="35" t="s">
        <v>246</v>
      </c>
      <c r="D11" s="35" t="s">
        <v>242</v>
      </c>
      <c r="E11" s="35" t="s">
        <v>172</v>
      </c>
      <c r="F11" s="168" t="s">
        <v>451</v>
      </c>
      <c r="G11" s="35" t="s">
        <v>791</v>
      </c>
      <c r="H11" s="165" t="s">
        <v>791</v>
      </c>
      <c r="I11" s="165" t="s">
        <v>791</v>
      </c>
      <c r="J11" s="79">
        <v>4</v>
      </c>
      <c r="K11" s="79">
        <v>5</v>
      </c>
      <c r="L11" s="79">
        <f t="shared" si="1"/>
        <v>20</v>
      </c>
      <c r="M11" s="79" t="str">
        <f t="shared" si="2"/>
        <v>ALTO</v>
      </c>
      <c r="N11" s="68" t="s">
        <v>1173</v>
      </c>
      <c r="O11" s="47">
        <f t="shared" si="0"/>
        <v>5</v>
      </c>
    </row>
    <row r="12" spans="1:76" s="11" customFormat="1" ht="140.25">
      <c r="A12" s="82">
        <v>6</v>
      </c>
      <c r="B12" s="197" t="s">
        <v>245</v>
      </c>
      <c r="C12" s="35" t="s">
        <v>246</v>
      </c>
      <c r="D12" s="35" t="s">
        <v>873</v>
      </c>
      <c r="E12" s="35" t="s">
        <v>172</v>
      </c>
      <c r="F12" s="168" t="s">
        <v>1080</v>
      </c>
      <c r="G12" s="168" t="s">
        <v>1073</v>
      </c>
      <c r="H12" s="164" t="s">
        <v>717</v>
      </c>
      <c r="I12" s="164" t="s">
        <v>1081</v>
      </c>
      <c r="J12" s="79">
        <v>4</v>
      </c>
      <c r="K12" s="79">
        <v>5</v>
      </c>
      <c r="L12" s="79">
        <f t="shared" si="1"/>
        <v>20</v>
      </c>
      <c r="M12" s="79" t="str">
        <f t="shared" si="2"/>
        <v>ALTO</v>
      </c>
      <c r="N12" s="68" t="s">
        <v>679</v>
      </c>
      <c r="O12" s="47">
        <f t="shared" si="0"/>
        <v>5</v>
      </c>
    </row>
    <row r="13" spans="1:76" s="11" customFormat="1" ht="51">
      <c r="A13" s="82">
        <v>7</v>
      </c>
      <c r="B13" s="197" t="s">
        <v>245</v>
      </c>
      <c r="C13" s="35" t="s">
        <v>1082</v>
      </c>
      <c r="D13" s="35" t="s">
        <v>242</v>
      </c>
      <c r="E13" s="35" t="s">
        <v>172</v>
      </c>
      <c r="F13" s="168" t="s">
        <v>451</v>
      </c>
      <c r="G13" s="35" t="s">
        <v>791</v>
      </c>
      <c r="H13" s="165" t="s">
        <v>791</v>
      </c>
      <c r="I13" s="165" t="s">
        <v>791</v>
      </c>
      <c r="J13" s="79">
        <v>4</v>
      </c>
      <c r="K13" s="79">
        <v>5</v>
      </c>
      <c r="L13" s="79">
        <f>J13*K13</f>
        <v>20</v>
      </c>
      <c r="M13" s="79" t="str">
        <f t="shared" si="2"/>
        <v>ALTO</v>
      </c>
      <c r="N13" s="68" t="s">
        <v>1173</v>
      </c>
      <c r="O13" s="47">
        <f>IF(M13="BAJO",0.1,IF(M13="MEDIO",3,5))</f>
        <v>5</v>
      </c>
    </row>
    <row r="14" spans="1:76" s="11" customFormat="1" ht="140.25">
      <c r="A14" s="82">
        <v>8</v>
      </c>
      <c r="B14" s="197" t="s">
        <v>245</v>
      </c>
      <c r="C14" s="35" t="s">
        <v>247</v>
      </c>
      <c r="D14" s="35" t="s">
        <v>873</v>
      </c>
      <c r="E14" s="85" t="s">
        <v>640</v>
      </c>
      <c r="F14" s="237" t="s">
        <v>874</v>
      </c>
      <c r="G14" s="168" t="s">
        <v>1073</v>
      </c>
      <c r="H14" s="164" t="s">
        <v>717</v>
      </c>
      <c r="I14" s="164" t="s">
        <v>1083</v>
      </c>
      <c r="J14" s="79">
        <v>4</v>
      </c>
      <c r="K14" s="79">
        <v>5</v>
      </c>
      <c r="L14" s="79">
        <f t="shared" si="1"/>
        <v>20</v>
      </c>
      <c r="M14" s="79" t="str">
        <f t="shared" si="2"/>
        <v>ALTO</v>
      </c>
      <c r="N14" s="68" t="s">
        <v>679</v>
      </c>
      <c r="O14" s="47">
        <f t="shared" si="0"/>
        <v>5</v>
      </c>
    </row>
    <row r="15" spans="1:76" s="11" customFormat="1" ht="38.25">
      <c r="A15" s="82">
        <v>9</v>
      </c>
      <c r="B15" s="197" t="s">
        <v>248</v>
      </c>
      <c r="C15" s="35" t="s">
        <v>249</v>
      </c>
      <c r="D15" s="35" t="s">
        <v>242</v>
      </c>
      <c r="E15" s="28" t="s">
        <v>172</v>
      </c>
      <c r="F15" s="168" t="s">
        <v>451</v>
      </c>
      <c r="G15" s="35" t="s">
        <v>791</v>
      </c>
      <c r="H15" s="165" t="s">
        <v>791</v>
      </c>
      <c r="I15" s="165" t="s">
        <v>791</v>
      </c>
      <c r="J15" s="79">
        <v>3</v>
      </c>
      <c r="K15" s="79">
        <v>4</v>
      </c>
      <c r="L15" s="79">
        <f t="shared" si="1"/>
        <v>12</v>
      </c>
      <c r="M15" s="97" t="str">
        <f>IF(L15&lt;=6,"BAJO",IF(L15&gt;=15,"ALTO","MEDIO"))</f>
        <v>MEDIO</v>
      </c>
      <c r="N15" s="68" t="s">
        <v>1173</v>
      </c>
      <c r="O15" s="47">
        <f t="shared" si="0"/>
        <v>3</v>
      </c>
    </row>
    <row r="16" spans="1:76" s="11" customFormat="1" ht="102">
      <c r="A16" s="82">
        <v>10</v>
      </c>
      <c r="B16" s="197" t="s">
        <v>248</v>
      </c>
      <c r="C16" s="35" t="s">
        <v>250</v>
      </c>
      <c r="D16" s="35" t="s">
        <v>1084</v>
      </c>
      <c r="E16" s="28" t="s">
        <v>172</v>
      </c>
      <c r="F16" s="238" t="s">
        <v>488</v>
      </c>
      <c r="G16" s="168" t="s">
        <v>876</v>
      </c>
      <c r="H16" s="164" t="s">
        <v>717</v>
      </c>
      <c r="I16" s="164" t="s">
        <v>1085</v>
      </c>
      <c r="J16" s="79">
        <v>3</v>
      </c>
      <c r="K16" s="79">
        <v>4</v>
      </c>
      <c r="L16" s="79">
        <f t="shared" si="1"/>
        <v>12</v>
      </c>
      <c r="M16" s="97" t="str">
        <f>IF(L16&lt;=6,"BAJO",IF(L16&gt;=15,"ALTO","MEDIO"))</f>
        <v>MEDIO</v>
      </c>
      <c r="N16" s="68" t="s">
        <v>678</v>
      </c>
      <c r="O16" s="47">
        <f>IF(M16="BAJO",0.1,IF(M16="MEDIO",3,5))</f>
        <v>3</v>
      </c>
    </row>
    <row r="17" spans="1:15" s="11" customFormat="1" ht="38.25">
      <c r="A17" s="82">
        <v>11</v>
      </c>
      <c r="B17" s="197" t="s">
        <v>248</v>
      </c>
      <c r="C17" s="35" t="s">
        <v>251</v>
      </c>
      <c r="D17" s="236" t="s">
        <v>242</v>
      </c>
      <c r="E17" s="28" t="s">
        <v>172</v>
      </c>
      <c r="F17" s="168" t="s">
        <v>451</v>
      </c>
      <c r="G17" s="35" t="s">
        <v>791</v>
      </c>
      <c r="H17" s="165" t="s">
        <v>791</v>
      </c>
      <c r="I17" s="165" t="s">
        <v>791</v>
      </c>
      <c r="J17" s="79">
        <v>4</v>
      </c>
      <c r="K17" s="79">
        <v>5</v>
      </c>
      <c r="L17" s="79">
        <f>J17*K17</f>
        <v>20</v>
      </c>
      <c r="M17" s="79" t="str">
        <f t="shared" si="2"/>
        <v>ALTO</v>
      </c>
      <c r="N17" s="68" t="s">
        <v>1173</v>
      </c>
      <c r="O17" s="47">
        <f t="shared" si="0"/>
        <v>5</v>
      </c>
    </row>
    <row r="18" spans="1:15" s="11" customFormat="1" ht="102">
      <c r="A18" s="82">
        <v>12</v>
      </c>
      <c r="B18" s="197" t="s">
        <v>248</v>
      </c>
      <c r="C18" s="35" t="s">
        <v>252</v>
      </c>
      <c r="D18" s="35" t="s">
        <v>1084</v>
      </c>
      <c r="E18" s="28" t="s">
        <v>172</v>
      </c>
      <c r="F18" s="35" t="s">
        <v>1086</v>
      </c>
      <c r="G18" s="168" t="s">
        <v>876</v>
      </c>
      <c r="H18" s="164" t="s">
        <v>717</v>
      </c>
      <c r="I18" s="164" t="s">
        <v>875</v>
      </c>
      <c r="J18" s="79">
        <v>4</v>
      </c>
      <c r="K18" s="79">
        <v>5</v>
      </c>
      <c r="L18" s="79">
        <f t="shared" ref="L18:L20" si="4">J18*K18</f>
        <v>20</v>
      </c>
      <c r="M18" s="79" t="str">
        <f t="shared" si="2"/>
        <v>ALTO</v>
      </c>
      <c r="N18" s="68" t="s">
        <v>678</v>
      </c>
      <c r="O18" s="47">
        <f t="shared" si="0"/>
        <v>5</v>
      </c>
    </row>
    <row r="19" spans="1:15" s="11" customFormat="1" ht="147.75" customHeight="1">
      <c r="A19" s="82">
        <v>13</v>
      </c>
      <c r="B19" s="197" t="s">
        <v>248</v>
      </c>
      <c r="C19" s="35" t="s">
        <v>253</v>
      </c>
      <c r="D19" s="236" t="s">
        <v>242</v>
      </c>
      <c r="E19" s="35" t="s">
        <v>172</v>
      </c>
      <c r="F19" s="168" t="s">
        <v>451</v>
      </c>
      <c r="G19" s="35" t="s">
        <v>791</v>
      </c>
      <c r="H19" s="165" t="s">
        <v>791</v>
      </c>
      <c r="I19" s="165" t="s">
        <v>791</v>
      </c>
      <c r="J19" s="79">
        <v>3</v>
      </c>
      <c r="K19" s="79">
        <v>4</v>
      </c>
      <c r="L19" s="79">
        <f t="shared" si="4"/>
        <v>12</v>
      </c>
      <c r="M19" s="97" t="str">
        <f>IF(L19&lt;=6,"BAJO",IF(L19&gt;=15,"ALTO","MEDIO"))</f>
        <v>MEDIO</v>
      </c>
      <c r="N19" s="68" t="s">
        <v>1173</v>
      </c>
      <c r="O19" s="47">
        <f>IF(M19="BAJO",0.1,IF(M19="MEDIO",3,5))</f>
        <v>3</v>
      </c>
    </row>
    <row r="20" spans="1:15" s="11" customFormat="1" ht="102">
      <c r="A20" s="82">
        <v>14</v>
      </c>
      <c r="B20" s="197" t="s">
        <v>248</v>
      </c>
      <c r="C20" s="35" t="s">
        <v>254</v>
      </c>
      <c r="D20" s="35" t="s">
        <v>1084</v>
      </c>
      <c r="E20" s="35" t="s">
        <v>172</v>
      </c>
      <c r="F20" s="35" t="s">
        <v>1087</v>
      </c>
      <c r="G20" s="168" t="s">
        <v>876</v>
      </c>
      <c r="H20" s="164" t="s">
        <v>717</v>
      </c>
      <c r="I20" s="97" t="s">
        <v>1088</v>
      </c>
      <c r="J20" s="79">
        <v>3</v>
      </c>
      <c r="K20" s="79">
        <v>4</v>
      </c>
      <c r="L20" s="79">
        <f t="shared" si="4"/>
        <v>12</v>
      </c>
      <c r="M20" s="97" t="str">
        <f>IF(L20&lt;=6,"BAJO",IF(L20&gt;=15,"ALTO","MEDIO"))</f>
        <v>MEDIO</v>
      </c>
      <c r="N20" s="68" t="s">
        <v>678</v>
      </c>
      <c r="O20" s="47">
        <f t="shared" si="0"/>
        <v>3</v>
      </c>
    </row>
    <row r="21" spans="1:15" s="78" customFormat="1" ht="38.25">
      <c r="A21" s="82">
        <v>15</v>
      </c>
      <c r="B21" s="197" t="s">
        <v>248</v>
      </c>
      <c r="C21" s="35" t="s">
        <v>342</v>
      </c>
      <c r="D21" s="236" t="s">
        <v>242</v>
      </c>
      <c r="E21" s="28" t="s">
        <v>172</v>
      </c>
      <c r="F21" s="168" t="s">
        <v>451</v>
      </c>
      <c r="G21" s="35" t="s">
        <v>791</v>
      </c>
      <c r="H21" s="165" t="s">
        <v>791</v>
      </c>
      <c r="I21" s="165" t="s">
        <v>791</v>
      </c>
      <c r="J21" s="79">
        <v>4</v>
      </c>
      <c r="K21" s="79">
        <v>5</v>
      </c>
      <c r="L21" s="79">
        <f>J21*K21</f>
        <v>20</v>
      </c>
      <c r="M21" s="79" t="str">
        <f t="shared" si="2"/>
        <v>ALTO</v>
      </c>
      <c r="N21" s="68" t="s">
        <v>1173</v>
      </c>
      <c r="O21" s="82">
        <f>IF(M21="BAJO",0.1,IF(M21="MEDIO",3,5))</f>
        <v>5</v>
      </c>
    </row>
    <row r="22" spans="1:15" s="78" customFormat="1" ht="102">
      <c r="A22" s="82">
        <v>16</v>
      </c>
      <c r="B22" s="197" t="s">
        <v>248</v>
      </c>
      <c r="C22" s="35" t="s">
        <v>343</v>
      </c>
      <c r="D22" s="35" t="s">
        <v>1084</v>
      </c>
      <c r="E22" s="28" t="s">
        <v>172</v>
      </c>
      <c r="F22" s="35" t="s">
        <v>1089</v>
      </c>
      <c r="G22" s="168" t="s">
        <v>1090</v>
      </c>
      <c r="H22" s="164" t="s">
        <v>717</v>
      </c>
      <c r="I22" s="164" t="s">
        <v>1091</v>
      </c>
      <c r="J22" s="79">
        <v>4</v>
      </c>
      <c r="K22" s="79">
        <v>5</v>
      </c>
      <c r="L22" s="79">
        <f t="shared" ref="L22" si="5">J22*K22</f>
        <v>20</v>
      </c>
      <c r="M22" s="79" t="str">
        <f t="shared" si="2"/>
        <v>ALTO</v>
      </c>
      <c r="N22" s="68" t="s">
        <v>678</v>
      </c>
      <c r="O22" s="82">
        <f t="shared" ref="O22" si="6">IF(M22="BAJO",0.1,IF(M22="MEDIO",3,5))</f>
        <v>5</v>
      </c>
    </row>
    <row r="23" spans="1:15" s="11" customFormat="1" ht="51">
      <c r="A23" s="82">
        <v>17</v>
      </c>
      <c r="B23" s="197" t="s">
        <v>1195</v>
      </c>
      <c r="C23" s="35" t="s">
        <v>255</v>
      </c>
      <c r="D23" s="35" t="s">
        <v>242</v>
      </c>
      <c r="E23" s="35" t="s">
        <v>172</v>
      </c>
      <c r="F23" s="168" t="s">
        <v>451</v>
      </c>
      <c r="G23" s="35" t="s">
        <v>791</v>
      </c>
      <c r="H23" s="165" t="s">
        <v>791</v>
      </c>
      <c r="I23" s="165" t="s">
        <v>791</v>
      </c>
      <c r="J23" s="79">
        <v>3</v>
      </c>
      <c r="K23" s="79">
        <v>4</v>
      </c>
      <c r="L23" s="79">
        <f t="shared" si="1"/>
        <v>12</v>
      </c>
      <c r="M23" s="79" t="str">
        <f t="shared" si="2"/>
        <v>MEDIO</v>
      </c>
      <c r="N23" s="68" t="s">
        <v>1173</v>
      </c>
      <c r="O23" s="47">
        <f t="shared" si="0"/>
        <v>3</v>
      </c>
    </row>
    <row r="24" spans="1:15" s="11" customFormat="1" ht="102">
      <c r="A24" s="82">
        <v>18</v>
      </c>
      <c r="B24" s="197" t="s">
        <v>1195</v>
      </c>
      <c r="C24" s="35" t="s">
        <v>256</v>
      </c>
      <c r="D24" s="236" t="s">
        <v>1196</v>
      </c>
      <c r="E24" s="35" t="s">
        <v>172</v>
      </c>
      <c r="F24" s="35" t="s">
        <v>1197</v>
      </c>
      <c r="G24" s="168" t="s">
        <v>876</v>
      </c>
      <c r="H24" s="168" t="s">
        <v>717</v>
      </c>
      <c r="I24" s="165" t="s">
        <v>1198</v>
      </c>
      <c r="J24" s="79">
        <v>3</v>
      </c>
      <c r="K24" s="79">
        <v>4</v>
      </c>
      <c r="L24" s="79">
        <f>J24*K24</f>
        <v>12</v>
      </c>
      <c r="M24" s="79" t="str">
        <f t="shared" si="2"/>
        <v>MEDIO</v>
      </c>
      <c r="N24" s="68" t="s">
        <v>678</v>
      </c>
      <c r="O24" s="47">
        <f>IF(M24="BAJO",0.1,IF(M24="MEDIO",3,5))</f>
        <v>3</v>
      </c>
    </row>
    <row r="25" spans="1:15" s="11" customFormat="1" ht="144.75" customHeight="1">
      <c r="A25" s="82">
        <v>19</v>
      </c>
      <c r="B25" s="197" t="s">
        <v>1199</v>
      </c>
      <c r="C25" s="35" t="s">
        <v>1200</v>
      </c>
      <c r="D25" s="69" t="s">
        <v>242</v>
      </c>
      <c r="E25" s="35" t="s">
        <v>172</v>
      </c>
      <c r="F25" s="168" t="s">
        <v>451</v>
      </c>
      <c r="G25" s="35" t="s">
        <v>791</v>
      </c>
      <c r="H25" s="165" t="s">
        <v>791</v>
      </c>
      <c r="I25" s="165" t="s">
        <v>791</v>
      </c>
      <c r="J25" s="79">
        <v>3</v>
      </c>
      <c r="K25" s="79">
        <v>4</v>
      </c>
      <c r="L25" s="79">
        <f t="shared" si="1"/>
        <v>12</v>
      </c>
      <c r="M25" s="79" t="str">
        <f t="shared" si="2"/>
        <v>MEDIO</v>
      </c>
      <c r="N25" s="68" t="s">
        <v>1173</v>
      </c>
      <c r="O25" s="47">
        <f>IF(M25="BAJO",0.1,IF(M25="MEDIO",3,5))</f>
        <v>3</v>
      </c>
    </row>
    <row r="26" spans="1:15" s="11" customFormat="1" ht="114.75" customHeight="1">
      <c r="A26" s="82">
        <v>20</v>
      </c>
      <c r="B26" s="197" t="s">
        <v>1199</v>
      </c>
      <c r="C26" s="35" t="s">
        <v>1201</v>
      </c>
      <c r="D26" s="35" t="s">
        <v>1202</v>
      </c>
      <c r="E26" s="85" t="s">
        <v>640</v>
      </c>
      <c r="F26" s="168" t="s">
        <v>1203</v>
      </c>
      <c r="G26" s="168" t="s">
        <v>876</v>
      </c>
      <c r="H26" s="164" t="s">
        <v>717</v>
      </c>
      <c r="I26" s="164" t="s">
        <v>1204</v>
      </c>
      <c r="J26" s="79">
        <v>3</v>
      </c>
      <c r="K26" s="79">
        <v>4</v>
      </c>
      <c r="L26" s="79">
        <f t="shared" si="1"/>
        <v>12</v>
      </c>
      <c r="M26" s="79" t="str">
        <f t="shared" si="2"/>
        <v>MEDIO</v>
      </c>
      <c r="N26" s="68" t="s">
        <v>678</v>
      </c>
      <c r="O26" s="47">
        <f t="shared" si="0"/>
        <v>3</v>
      </c>
    </row>
    <row r="27" spans="1:15" s="11" customFormat="1" ht="38.25">
      <c r="A27" s="82">
        <v>21</v>
      </c>
      <c r="B27" s="197" t="s">
        <v>1092</v>
      </c>
      <c r="C27" s="35" t="s">
        <v>257</v>
      </c>
      <c r="D27" s="35" t="s">
        <v>242</v>
      </c>
      <c r="E27" s="35" t="s">
        <v>172</v>
      </c>
      <c r="F27" s="168" t="s">
        <v>451</v>
      </c>
      <c r="G27" s="35" t="s">
        <v>791</v>
      </c>
      <c r="H27" s="165" t="s">
        <v>791</v>
      </c>
      <c r="I27" s="165" t="s">
        <v>791</v>
      </c>
      <c r="J27" s="79">
        <v>3</v>
      </c>
      <c r="K27" s="79">
        <v>4</v>
      </c>
      <c r="L27" s="79">
        <f t="shared" si="1"/>
        <v>12</v>
      </c>
      <c r="M27" s="79" t="str">
        <f t="shared" si="2"/>
        <v>MEDIO</v>
      </c>
      <c r="N27" s="68" t="s">
        <v>1173</v>
      </c>
      <c r="O27" s="47">
        <f t="shared" si="0"/>
        <v>3</v>
      </c>
    </row>
    <row r="28" spans="1:15" s="11" customFormat="1" ht="102">
      <c r="A28" s="82">
        <v>22</v>
      </c>
      <c r="B28" s="197" t="s">
        <v>1092</v>
      </c>
      <c r="C28" s="35" t="s">
        <v>258</v>
      </c>
      <c r="D28" s="35" t="s">
        <v>465</v>
      </c>
      <c r="E28" s="35" t="s">
        <v>172</v>
      </c>
      <c r="F28" s="35" t="s">
        <v>878</v>
      </c>
      <c r="G28" s="168" t="s">
        <v>876</v>
      </c>
      <c r="H28" s="164" t="s">
        <v>717</v>
      </c>
      <c r="I28" s="164" t="s">
        <v>879</v>
      </c>
      <c r="J28" s="79">
        <v>3</v>
      </c>
      <c r="K28" s="79">
        <v>4</v>
      </c>
      <c r="L28" s="79">
        <f t="shared" si="1"/>
        <v>12</v>
      </c>
      <c r="M28" s="79" t="str">
        <f t="shared" si="2"/>
        <v>MEDIO</v>
      </c>
      <c r="N28" s="68" t="s">
        <v>678</v>
      </c>
      <c r="O28" s="47">
        <f>IF(M28="BAJO",0.1,IF(M28="MEDIO",3,5))</f>
        <v>3</v>
      </c>
    </row>
    <row r="29" spans="1:15" s="11" customFormat="1" ht="25.5">
      <c r="A29" s="82">
        <v>23</v>
      </c>
      <c r="B29" s="197" t="s">
        <v>1093</v>
      </c>
      <c r="C29" s="85" t="s">
        <v>519</v>
      </c>
      <c r="D29" s="85" t="s">
        <v>242</v>
      </c>
      <c r="E29" s="85" t="s">
        <v>520</v>
      </c>
      <c r="F29" s="160" t="s">
        <v>451</v>
      </c>
      <c r="G29" s="35" t="s">
        <v>791</v>
      </c>
      <c r="H29" s="165" t="s">
        <v>791</v>
      </c>
      <c r="I29" s="165" t="s">
        <v>791</v>
      </c>
      <c r="J29" s="79">
        <v>4</v>
      </c>
      <c r="K29" s="79">
        <v>5</v>
      </c>
      <c r="L29" s="79">
        <f t="shared" si="1"/>
        <v>20</v>
      </c>
      <c r="M29" s="79" t="str">
        <f t="shared" si="2"/>
        <v>ALTO</v>
      </c>
      <c r="N29" s="68" t="s">
        <v>1173</v>
      </c>
      <c r="O29" s="47">
        <f t="shared" si="0"/>
        <v>5</v>
      </c>
    </row>
    <row r="30" spans="1:15" s="11" customFormat="1" ht="140.25">
      <c r="A30" s="82">
        <v>24</v>
      </c>
      <c r="B30" s="197" t="s">
        <v>1093</v>
      </c>
      <c r="C30" s="85" t="s">
        <v>880</v>
      </c>
      <c r="D30" s="166" t="s">
        <v>881</v>
      </c>
      <c r="E30" s="85" t="s">
        <v>640</v>
      </c>
      <c r="F30" s="85" t="s">
        <v>882</v>
      </c>
      <c r="G30" s="168" t="s">
        <v>883</v>
      </c>
      <c r="H30" s="164" t="s">
        <v>717</v>
      </c>
      <c r="I30" s="164" t="s">
        <v>884</v>
      </c>
      <c r="J30" s="79">
        <v>4</v>
      </c>
      <c r="K30" s="79">
        <v>5</v>
      </c>
      <c r="L30" s="79">
        <f t="shared" si="1"/>
        <v>20</v>
      </c>
      <c r="M30" s="79" t="str">
        <f t="shared" si="2"/>
        <v>ALTO</v>
      </c>
      <c r="N30" s="68" t="s">
        <v>679</v>
      </c>
      <c r="O30" s="47">
        <f t="shared" si="0"/>
        <v>5</v>
      </c>
    </row>
    <row r="31" spans="1:15" s="11" customFormat="1" ht="43.5" customHeight="1">
      <c r="A31" s="82">
        <v>25</v>
      </c>
      <c r="B31" s="90" t="s">
        <v>1178</v>
      </c>
      <c r="C31" s="28" t="s">
        <v>1190</v>
      </c>
      <c r="D31" s="28" t="s">
        <v>242</v>
      </c>
      <c r="E31" s="28" t="s">
        <v>520</v>
      </c>
      <c r="F31" s="170" t="s">
        <v>451</v>
      </c>
      <c r="G31" s="28" t="s">
        <v>791</v>
      </c>
      <c r="H31" s="249" t="s">
        <v>791</v>
      </c>
      <c r="I31" s="249" t="s">
        <v>791</v>
      </c>
      <c r="J31" s="14">
        <v>4</v>
      </c>
      <c r="K31" s="14">
        <v>3</v>
      </c>
      <c r="L31" s="14">
        <f t="shared" ref="L31:L59" si="7">J31*K31</f>
        <v>12</v>
      </c>
      <c r="M31" s="79" t="str">
        <f t="shared" ref="M31:M64" si="8">IF(L31&lt;=6,"BAJO",IF(L31&gt;=15,"ALTO","MEDIO"))</f>
        <v>MEDIO</v>
      </c>
      <c r="N31" s="68" t="s">
        <v>1173</v>
      </c>
      <c r="O31" s="47">
        <f t="shared" si="0"/>
        <v>3</v>
      </c>
    </row>
    <row r="32" spans="1:15" s="11" customFormat="1" ht="102">
      <c r="A32" s="82">
        <v>26</v>
      </c>
      <c r="B32" s="90" t="s">
        <v>1178</v>
      </c>
      <c r="C32" s="28" t="s">
        <v>1191</v>
      </c>
      <c r="D32" s="88" t="s">
        <v>1179</v>
      </c>
      <c r="E32" s="28" t="s">
        <v>640</v>
      </c>
      <c r="F32" s="220" t="s">
        <v>1192</v>
      </c>
      <c r="G32" s="79" t="s">
        <v>1180</v>
      </c>
      <c r="H32" s="249" t="s">
        <v>784</v>
      </c>
      <c r="I32" s="249" t="s">
        <v>1193</v>
      </c>
      <c r="J32" s="14">
        <v>4</v>
      </c>
      <c r="K32" s="14">
        <v>3</v>
      </c>
      <c r="L32" s="14">
        <f t="shared" si="7"/>
        <v>12</v>
      </c>
      <c r="M32" s="79" t="str">
        <f t="shared" si="8"/>
        <v>MEDIO</v>
      </c>
      <c r="N32" s="68" t="s">
        <v>678</v>
      </c>
      <c r="O32" s="47">
        <f t="shared" si="0"/>
        <v>3</v>
      </c>
    </row>
    <row r="33" spans="1:15" s="11" customFormat="1" ht="12.75">
      <c r="A33" s="82"/>
      <c r="B33" s="25"/>
      <c r="C33" s="13"/>
      <c r="D33" s="13"/>
      <c r="E33" s="13"/>
      <c r="F33" s="41"/>
      <c r="G33" s="81"/>
      <c r="H33" s="81"/>
      <c r="I33" s="81"/>
      <c r="J33" s="14"/>
      <c r="K33" s="14"/>
      <c r="L33" s="14">
        <f>J33*K33</f>
        <v>0</v>
      </c>
      <c r="M33" s="79" t="str">
        <f t="shared" si="8"/>
        <v>BAJO</v>
      </c>
      <c r="N33" s="3"/>
      <c r="O33" s="47">
        <f>IF(M33="BAJO",0.1,IF(M33="MEDIO",3,5))</f>
        <v>0.1</v>
      </c>
    </row>
    <row r="34" spans="1:15" s="11" customFormat="1" ht="12.75">
      <c r="A34" s="82"/>
      <c r="B34" s="25"/>
      <c r="C34" s="13"/>
      <c r="D34" s="13"/>
      <c r="E34" s="13"/>
      <c r="F34" s="41"/>
      <c r="G34" s="81"/>
      <c r="H34" s="81"/>
      <c r="I34" s="81"/>
      <c r="J34" s="14"/>
      <c r="K34" s="14"/>
      <c r="L34" s="14">
        <f>J34*K34</f>
        <v>0</v>
      </c>
      <c r="M34" s="79" t="str">
        <f t="shared" si="8"/>
        <v>BAJO</v>
      </c>
      <c r="N34" s="3"/>
      <c r="O34" s="47">
        <f>IF(M34="BAJO",0.1,IF(M34="MEDIO",3,5))</f>
        <v>0.1</v>
      </c>
    </row>
    <row r="35" spans="1:15" s="11" customFormat="1" ht="12.75">
      <c r="A35" s="82"/>
      <c r="B35" s="25"/>
      <c r="C35" s="13"/>
      <c r="D35" s="26"/>
      <c r="E35" s="13"/>
      <c r="F35" s="41"/>
      <c r="G35" s="81"/>
      <c r="H35" s="81"/>
      <c r="I35" s="81"/>
      <c r="J35" s="14"/>
      <c r="K35" s="14"/>
      <c r="L35" s="14">
        <f t="shared" si="7"/>
        <v>0</v>
      </c>
      <c r="M35" s="79" t="str">
        <f t="shared" si="8"/>
        <v>BAJO</v>
      </c>
      <c r="N35" s="3"/>
      <c r="O35" s="47">
        <f t="shared" si="0"/>
        <v>0.1</v>
      </c>
    </row>
    <row r="36" spans="1:15" s="11" customFormat="1" ht="12.75">
      <c r="A36" s="82"/>
      <c r="B36" s="25"/>
      <c r="C36" s="13"/>
      <c r="D36" s="13"/>
      <c r="E36" s="13"/>
      <c r="F36" s="41"/>
      <c r="G36" s="81"/>
      <c r="H36" s="81"/>
      <c r="I36" s="81"/>
      <c r="J36" s="14"/>
      <c r="K36" s="14"/>
      <c r="L36" s="14">
        <f t="shared" si="7"/>
        <v>0</v>
      </c>
      <c r="M36" s="79" t="str">
        <f t="shared" si="8"/>
        <v>BAJO</v>
      </c>
      <c r="N36" s="3"/>
      <c r="O36" s="47">
        <f t="shared" si="0"/>
        <v>0.1</v>
      </c>
    </row>
    <row r="37" spans="1:15" s="11" customFormat="1" ht="12.75">
      <c r="A37" s="82"/>
      <c r="B37" s="25"/>
      <c r="C37" s="13"/>
      <c r="D37" s="13"/>
      <c r="E37" s="13"/>
      <c r="F37" s="41"/>
      <c r="G37" s="81"/>
      <c r="H37" s="81"/>
      <c r="I37" s="81"/>
      <c r="J37" s="14"/>
      <c r="K37" s="14"/>
      <c r="L37" s="14">
        <f>J37*K37</f>
        <v>0</v>
      </c>
      <c r="M37" s="79" t="str">
        <f t="shared" si="8"/>
        <v>BAJO</v>
      </c>
      <c r="N37" s="3"/>
      <c r="O37" s="47">
        <f>IF(M37="BAJO",0.1,IF(M37="MEDIO",3,5))</f>
        <v>0.1</v>
      </c>
    </row>
    <row r="38" spans="1:15" s="11" customFormat="1" ht="12.75">
      <c r="A38" s="82"/>
      <c r="B38" s="25"/>
      <c r="C38" s="13"/>
      <c r="D38" s="26"/>
      <c r="E38" s="13"/>
      <c r="F38" s="41"/>
      <c r="G38" s="81"/>
      <c r="H38" s="81"/>
      <c r="I38" s="81"/>
      <c r="J38" s="14"/>
      <c r="K38" s="14"/>
      <c r="L38" s="14">
        <f t="shared" si="7"/>
        <v>0</v>
      </c>
      <c r="M38" s="79" t="str">
        <f t="shared" si="8"/>
        <v>BAJO</v>
      </c>
      <c r="N38" s="3"/>
      <c r="O38" s="47">
        <f t="shared" si="0"/>
        <v>0.1</v>
      </c>
    </row>
    <row r="39" spans="1:15" s="11" customFormat="1" ht="12.75">
      <c r="A39" s="82"/>
      <c r="B39" s="25"/>
      <c r="C39" s="13"/>
      <c r="D39" s="29"/>
      <c r="E39" s="13"/>
      <c r="F39" s="41"/>
      <c r="G39" s="81"/>
      <c r="H39" s="81"/>
      <c r="I39" s="81"/>
      <c r="J39" s="14"/>
      <c r="K39" s="14"/>
      <c r="L39" s="14">
        <f t="shared" si="7"/>
        <v>0</v>
      </c>
      <c r="M39" s="79" t="str">
        <f t="shared" si="8"/>
        <v>BAJO</v>
      </c>
      <c r="N39" s="3"/>
      <c r="O39" s="47">
        <f t="shared" si="0"/>
        <v>0.1</v>
      </c>
    </row>
    <row r="40" spans="1:15" s="11" customFormat="1" ht="12.75">
      <c r="A40" s="82"/>
      <c r="B40" s="25"/>
      <c r="C40" s="13"/>
      <c r="D40" s="13"/>
      <c r="E40" s="13"/>
      <c r="F40" s="41"/>
      <c r="G40" s="81"/>
      <c r="H40" s="81"/>
      <c r="I40" s="81"/>
      <c r="J40" s="14"/>
      <c r="K40" s="14"/>
      <c r="L40" s="14">
        <f>J40*K40</f>
        <v>0</v>
      </c>
      <c r="M40" s="79" t="str">
        <f t="shared" si="8"/>
        <v>BAJO</v>
      </c>
      <c r="N40" s="3"/>
      <c r="O40" s="47">
        <f>IF(M40="BAJO",0.1,IF(M40="MEDIO",3,5))</f>
        <v>0.1</v>
      </c>
    </row>
    <row r="41" spans="1:15" s="11" customFormat="1" ht="12.75">
      <c r="A41" s="82"/>
      <c r="B41" s="25"/>
      <c r="C41" s="13"/>
      <c r="D41" s="13"/>
      <c r="E41" s="13"/>
      <c r="F41" s="41"/>
      <c r="G41" s="81"/>
      <c r="H41" s="81"/>
      <c r="I41" s="81"/>
      <c r="J41" s="14"/>
      <c r="K41" s="14"/>
      <c r="L41" s="14">
        <f>J41*K41</f>
        <v>0</v>
      </c>
      <c r="M41" s="79" t="str">
        <f t="shared" si="8"/>
        <v>BAJO</v>
      </c>
      <c r="N41" s="3"/>
      <c r="O41" s="47">
        <f>IF(M41="BAJO",0.1,IF(M41="MEDIO",3,5))</f>
        <v>0.1</v>
      </c>
    </row>
    <row r="42" spans="1:15" s="11" customFormat="1" ht="12.75">
      <c r="A42" s="82"/>
      <c r="B42" s="25"/>
      <c r="C42" s="13"/>
      <c r="D42" s="26"/>
      <c r="E42" s="13"/>
      <c r="F42" s="41"/>
      <c r="G42" s="81"/>
      <c r="H42" s="81"/>
      <c r="I42" s="81"/>
      <c r="J42" s="14"/>
      <c r="K42" s="14"/>
      <c r="L42" s="14">
        <f t="shared" si="7"/>
        <v>0</v>
      </c>
      <c r="M42" s="79" t="str">
        <f t="shared" si="8"/>
        <v>BAJO</v>
      </c>
      <c r="N42" s="3"/>
      <c r="O42" s="47">
        <f t="shared" si="0"/>
        <v>0.1</v>
      </c>
    </row>
    <row r="43" spans="1:15" s="11" customFormat="1" ht="12.75">
      <c r="A43" s="82"/>
      <c r="B43" s="25"/>
      <c r="C43" s="13"/>
      <c r="D43" s="29"/>
      <c r="E43" s="13"/>
      <c r="F43" s="41"/>
      <c r="G43" s="81"/>
      <c r="H43" s="81"/>
      <c r="I43" s="81"/>
      <c r="J43" s="14"/>
      <c r="K43" s="14"/>
      <c r="L43" s="14">
        <f t="shared" si="7"/>
        <v>0</v>
      </c>
      <c r="M43" s="79" t="str">
        <f t="shared" si="8"/>
        <v>BAJO</v>
      </c>
      <c r="N43" s="3"/>
      <c r="O43" s="47">
        <f t="shared" si="0"/>
        <v>0.1</v>
      </c>
    </row>
    <row r="44" spans="1:15" s="11" customFormat="1" ht="12.75">
      <c r="A44" s="82"/>
      <c r="B44" s="25"/>
      <c r="C44" s="13"/>
      <c r="D44" s="13"/>
      <c r="E44" s="13"/>
      <c r="F44" s="41"/>
      <c r="G44" s="81"/>
      <c r="H44" s="81"/>
      <c r="I44" s="81"/>
      <c r="J44" s="14"/>
      <c r="K44" s="14"/>
      <c r="L44" s="14">
        <f t="shared" si="7"/>
        <v>0</v>
      </c>
      <c r="M44" s="79" t="str">
        <f t="shared" si="8"/>
        <v>BAJO</v>
      </c>
      <c r="N44" s="3"/>
      <c r="O44" s="47">
        <f>IF(M44="BAJO",0.1,IF(M44="MEDIO",3,5))</f>
        <v>0.1</v>
      </c>
    </row>
    <row r="45" spans="1:15" s="22" customFormat="1" ht="12.75">
      <c r="A45" s="59"/>
      <c r="B45" s="25"/>
      <c r="C45" s="13"/>
      <c r="D45" s="15"/>
      <c r="E45" s="15"/>
      <c r="F45" s="41"/>
      <c r="G45" s="81"/>
      <c r="H45" s="81"/>
      <c r="I45" s="81"/>
      <c r="J45" s="21"/>
      <c r="K45" s="21"/>
      <c r="L45" s="21">
        <f t="shared" si="7"/>
        <v>0</v>
      </c>
      <c r="M45" s="79" t="str">
        <f t="shared" si="8"/>
        <v>BAJO</v>
      </c>
      <c r="N45" s="3"/>
      <c r="O45" s="59">
        <f>IF(M45="BAJO",0.1,IF(M45="MEDIO",3,5))</f>
        <v>0.1</v>
      </c>
    </row>
    <row r="46" spans="1:15" s="11" customFormat="1" ht="12.75">
      <c r="A46" s="82"/>
      <c r="B46" s="25"/>
      <c r="C46" s="15"/>
      <c r="D46" s="26"/>
      <c r="E46" s="16"/>
      <c r="F46" s="35"/>
      <c r="G46" s="81"/>
      <c r="H46" s="81"/>
      <c r="I46" s="81"/>
      <c r="J46" s="23"/>
      <c r="K46" s="23"/>
      <c r="L46" s="14">
        <f t="shared" si="7"/>
        <v>0</v>
      </c>
      <c r="M46" s="79" t="str">
        <f t="shared" si="8"/>
        <v>BAJO</v>
      </c>
      <c r="N46" s="3"/>
      <c r="O46" s="47">
        <f t="shared" si="0"/>
        <v>0.1</v>
      </c>
    </row>
    <row r="47" spans="1:15" s="11" customFormat="1" ht="12.75">
      <c r="A47" s="82"/>
      <c r="B47" s="25"/>
      <c r="C47" s="13"/>
      <c r="D47" s="26"/>
      <c r="E47" s="16"/>
      <c r="F47" s="35"/>
      <c r="G47" s="81"/>
      <c r="H47" s="81"/>
      <c r="I47" s="81"/>
      <c r="J47" s="23"/>
      <c r="K47" s="23"/>
      <c r="L47" s="14">
        <f t="shared" si="7"/>
        <v>0</v>
      </c>
      <c r="M47" s="79" t="str">
        <f t="shared" si="8"/>
        <v>BAJO</v>
      </c>
      <c r="N47" s="3"/>
      <c r="O47" s="47">
        <f t="shared" si="0"/>
        <v>0.1</v>
      </c>
    </row>
    <row r="48" spans="1:15" s="11" customFormat="1" ht="12.75">
      <c r="A48" s="82"/>
      <c r="B48" s="25"/>
      <c r="C48" s="13"/>
      <c r="D48" s="13"/>
      <c r="E48" s="16"/>
      <c r="F48" s="35"/>
      <c r="G48" s="81"/>
      <c r="H48" s="81"/>
      <c r="I48" s="81"/>
      <c r="J48" s="23"/>
      <c r="K48" s="23"/>
      <c r="L48" s="14">
        <f>J48*K48</f>
        <v>0</v>
      </c>
      <c r="M48" s="79" t="str">
        <f t="shared" si="8"/>
        <v>BAJO</v>
      </c>
      <c r="N48" s="3"/>
      <c r="O48" s="47">
        <f>IF(M48="BAJO",0.1,IF(M48="MEDIO",3,5))</f>
        <v>0.1</v>
      </c>
    </row>
    <row r="49" spans="1:15" s="11" customFormat="1" ht="12.75">
      <c r="A49" s="82"/>
      <c r="B49" s="25"/>
      <c r="C49" s="28"/>
      <c r="D49" s="29"/>
      <c r="E49" s="28"/>
      <c r="F49" s="35"/>
      <c r="G49" s="81"/>
      <c r="H49" s="81"/>
      <c r="I49" s="81"/>
      <c r="J49" s="14"/>
      <c r="K49" s="14"/>
      <c r="L49" s="14">
        <f t="shared" si="7"/>
        <v>0</v>
      </c>
      <c r="M49" s="79" t="str">
        <f t="shared" si="8"/>
        <v>BAJO</v>
      </c>
      <c r="N49" s="3"/>
      <c r="O49" s="47">
        <f t="shared" si="0"/>
        <v>0.1</v>
      </c>
    </row>
    <row r="50" spans="1:15" s="11" customFormat="1" ht="12.75">
      <c r="A50" s="82"/>
      <c r="B50" s="25"/>
      <c r="C50" s="28"/>
      <c r="D50" s="29"/>
      <c r="E50" s="28"/>
      <c r="F50" s="35"/>
      <c r="G50" s="81"/>
      <c r="H50" s="81"/>
      <c r="I50" s="81"/>
      <c r="J50" s="30"/>
      <c r="K50" s="14"/>
      <c r="L50" s="14">
        <f t="shared" si="7"/>
        <v>0</v>
      </c>
      <c r="M50" s="79" t="str">
        <f t="shared" si="8"/>
        <v>BAJO</v>
      </c>
      <c r="N50" s="3"/>
      <c r="O50" s="47">
        <f t="shared" si="0"/>
        <v>0.1</v>
      </c>
    </row>
    <row r="51" spans="1:15" s="11" customFormat="1" ht="12.75">
      <c r="A51" s="82"/>
      <c r="B51" s="25"/>
      <c r="C51" s="28"/>
      <c r="D51" s="29"/>
      <c r="E51" s="28"/>
      <c r="F51" s="35"/>
      <c r="G51" s="81"/>
      <c r="H51" s="81"/>
      <c r="I51" s="81"/>
      <c r="J51" s="30"/>
      <c r="K51" s="14"/>
      <c r="L51" s="14">
        <f>J51*K51</f>
        <v>0</v>
      </c>
      <c r="M51" s="79" t="str">
        <f t="shared" si="8"/>
        <v>BAJO</v>
      </c>
      <c r="N51" s="3"/>
      <c r="O51" s="47">
        <f>IF(M51="BAJO",0.1,IF(M51="MEDIO",3,5))</f>
        <v>0.1</v>
      </c>
    </row>
    <row r="52" spans="1:15" s="11" customFormat="1" ht="12.75">
      <c r="A52" s="82"/>
      <c r="B52" s="25"/>
      <c r="C52" s="28"/>
      <c r="D52" s="29"/>
      <c r="E52" s="28"/>
      <c r="F52" s="35"/>
      <c r="G52" s="35"/>
      <c r="H52" s="35"/>
      <c r="I52" s="35"/>
      <c r="J52" s="14"/>
      <c r="K52" s="14"/>
      <c r="L52" s="14">
        <f t="shared" si="7"/>
        <v>0</v>
      </c>
      <c r="M52" s="79" t="str">
        <f t="shared" si="8"/>
        <v>BAJO</v>
      </c>
      <c r="N52" s="13"/>
      <c r="O52" s="47">
        <f t="shared" si="0"/>
        <v>0.1</v>
      </c>
    </row>
    <row r="53" spans="1:15" s="11" customFormat="1" ht="12.75">
      <c r="A53" s="82"/>
      <c r="B53" s="25"/>
      <c r="C53" s="28"/>
      <c r="D53" s="29"/>
      <c r="E53" s="28"/>
      <c r="F53" s="35"/>
      <c r="G53" s="35"/>
      <c r="H53" s="35"/>
      <c r="I53" s="35"/>
      <c r="J53" s="14"/>
      <c r="K53" s="14"/>
      <c r="L53" s="14">
        <f>J53*K53</f>
        <v>0</v>
      </c>
      <c r="M53" s="79" t="str">
        <f t="shared" si="8"/>
        <v>BAJO</v>
      </c>
      <c r="N53" s="13"/>
      <c r="O53" s="47">
        <f>IF(M53="BAJO",0.1,IF(M53="MEDIO",3,5))</f>
        <v>0.1</v>
      </c>
    </row>
    <row r="54" spans="1:15" s="22" customFormat="1" ht="12.75">
      <c r="A54" s="59"/>
      <c r="B54" s="31"/>
      <c r="C54" s="32"/>
      <c r="D54" s="33"/>
      <c r="E54" s="15"/>
      <c r="F54" s="42"/>
      <c r="G54" s="35"/>
      <c r="H54" s="35"/>
      <c r="I54" s="35"/>
      <c r="J54" s="21"/>
      <c r="K54" s="21"/>
      <c r="L54" s="21">
        <f t="shared" si="7"/>
        <v>0</v>
      </c>
      <c r="M54" s="79" t="str">
        <f t="shared" si="8"/>
        <v>BAJO</v>
      </c>
      <c r="N54" s="3"/>
      <c r="O54" s="59">
        <f t="shared" si="0"/>
        <v>0.1</v>
      </c>
    </row>
    <row r="55" spans="1:15" s="22" customFormat="1" ht="12.75">
      <c r="A55" s="59"/>
      <c r="B55" s="31"/>
      <c r="C55" s="32"/>
      <c r="D55" s="29"/>
      <c r="E55" s="15"/>
      <c r="F55" s="42"/>
      <c r="G55" s="35"/>
      <c r="H55" s="35"/>
      <c r="I55" s="35"/>
      <c r="J55" s="34"/>
      <c r="K55" s="21"/>
      <c r="L55" s="21">
        <f t="shared" si="7"/>
        <v>0</v>
      </c>
      <c r="M55" s="79" t="str">
        <f t="shared" si="8"/>
        <v>BAJO</v>
      </c>
      <c r="N55" s="3"/>
      <c r="O55" s="59">
        <f t="shared" si="0"/>
        <v>0.1</v>
      </c>
    </row>
    <row r="56" spans="1:15" s="11" customFormat="1" ht="12.75">
      <c r="A56" s="82"/>
      <c r="B56" s="25"/>
      <c r="C56" s="35"/>
      <c r="D56" s="29"/>
      <c r="E56" s="28"/>
      <c r="F56" s="35"/>
      <c r="G56" s="35"/>
      <c r="H56" s="35"/>
      <c r="I56" s="35"/>
      <c r="J56" s="14"/>
      <c r="K56" s="14"/>
      <c r="L56" s="14">
        <f t="shared" si="7"/>
        <v>0</v>
      </c>
      <c r="M56" s="79" t="str">
        <f t="shared" si="8"/>
        <v>BAJO</v>
      </c>
      <c r="N56" s="13"/>
      <c r="O56" s="47">
        <f t="shared" si="0"/>
        <v>0.1</v>
      </c>
    </row>
    <row r="57" spans="1:15" s="11" customFormat="1" ht="12.75">
      <c r="A57" s="82"/>
      <c r="B57" s="25"/>
      <c r="C57" s="28"/>
      <c r="D57" s="29"/>
      <c r="E57" s="28"/>
      <c r="F57" s="35"/>
      <c r="G57" s="35"/>
      <c r="H57" s="35"/>
      <c r="I57" s="35"/>
      <c r="J57" s="14"/>
      <c r="K57" s="14"/>
      <c r="L57" s="14">
        <f t="shared" si="7"/>
        <v>0</v>
      </c>
      <c r="M57" s="79" t="str">
        <f t="shared" si="8"/>
        <v>BAJO</v>
      </c>
      <c r="N57" s="13"/>
      <c r="O57" s="47">
        <f t="shared" si="0"/>
        <v>0.1</v>
      </c>
    </row>
    <row r="58" spans="1:15" s="11" customFormat="1" ht="12.75">
      <c r="A58" s="82"/>
      <c r="B58" s="25"/>
      <c r="C58" s="28"/>
      <c r="D58" s="29"/>
      <c r="E58" s="28"/>
      <c r="F58" s="35"/>
      <c r="G58" s="35"/>
      <c r="H58" s="35"/>
      <c r="I58" s="35"/>
      <c r="J58" s="14"/>
      <c r="K58" s="14"/>
      <c r="L58" s="14">
        <f t="shared" si="7"/>
        <v>0</v>
      </c>
      <c r="M58" s="79" t="str">
        <f t="shared" si="8"/>
        <v>BAJO</v>
      </c>
      <c r="N58" s="3"/>
      <c r="O58" s="47">
        <f t="shared" si="0"/>
        <v>0.1</v>
      </c>
    </row>
    <row r="59" spans="1:15" s="11" customFormat="1" ht="12.75">
      <c r="A59" s="82"/>
      <c r="B59" s="25"/>
      <c r="C59" s="28"/>
      <c r="D59" s="29"/>
      <c r="E59" s="28"/>
      <c r="F59" s="35"/>
      <c r="G59" s="35"/>
      <c r="H59" s="35"/>
      <c r="I59" s="35"/>
      <c r="J59" s="14"/>
      <c r="K59" s="14"/>
      <c r="L59" s="14">
        <f t="shared" si="7"/>
        <v>0</v>
      </c>
      <c r="M59" s="79" t="str">
        <f t="shared" si="8"/>
        <v>BAJO</v>
      </c>
      <c r="N59" s="3"/>
      <c r="O59" s="47">
        <f t="shared" ref="O59:O64" si="9">IF(M59="BAJO",0.1,IF(M59="MEDIO",3,5))</f>
        <v>0.1</v>
      </c>
    </row>
    <row r="60" spans="1:15" s="11" customFormat="1" ht="12.75">
      <c r="A60" s="82"/>
      <c r="B60" s="25"/>
      <c r="C60" s="28"/>
      <c r="D60" s="29"/>
      <c r="E60" s="28"/>
      <c r="F60" s="35"/>
      <c r="G60" s="42"/>
      <c r="H60" s="42"/>
      <c r="I60" s="42"/>
      <c r="J60" s="14"/>
      <c r="K60" s="14"/>
      <c r="L60" s="14">
        <f t="shared" ref="L60:L64" si="10">J60*K60</f>
        <v>0</v>
      </c>
      <c r="M60" s="79" t="str">
        <f t="shared" si="8"/>
        <v>BAJO</v>
      </c>
      <c r="N60" s="3"/>
      <c r="O60" s="47">
        <f t="shared" si="9"/>
        <v>0.1</v>
      </c>
    </row>
    <row r="61" spans="1:15" s="11" customFormat="1" ht="12.75">
      <c r="A61" s="82"/>
      <c r="B61" s="25"/>
      <c r="C61" s="28"/>
      <c r="D61" s="29"/>
      <c r="E61" s="28"/>
      <c r="F61" s="35"/>
      <c r="G61" s="42"/>
      <c r="H61" s="42"/>
      <c r="I61" s="42"/>
      <c r="J61" s="14"/>
      <c r="K61" s="14"/>
      <c r="L61" s="14">
        <f t="shared" si="10"/>
        <v>0</v>
      </c>
      <c r="M61" s="79" t="str">
        <f t="shared" si="8"/>
        <v>BAJO</v>
      </c>
      <c r="N61" s="3"/>
      <c r="O61" s="47">
        <f t="shared" si="9"/>
        <v>0.1</v>
      </c>
    </row>
    <row r="62" spans="1:15" s="11" customFormat="1" ht="12.75">
      <c r="A62" s="82"/>
      <c r="B62" s="25"/>
      <c r="C62" s="28"/>
      <c r="D62" s="29"/>
      <c r="E62" s="28"/>
      <c r="F62" s="35"/>
      <c r="G62" s="35"/>
      <c r="H62" s="35"/>
      <c r="I62" s="35"/>
      <c r="J62" s="14"/>
      <c r="K62" s="14"/>
      <c r="L62" s="14">
        <f t="shared" si="10"/>
        <v>0</v>
      </c>
      <c r="M62" s="79" t="str">
        <f t="shared" si="8"/>
        <v>BAJO</v>
      </c>
      <c r="N62" s="3"/>
      <c r="O62" s="47">
        <f t="shared" si="9"/>
        <v>0.1</v>
      </c>
    </row>
    <row r="63" spans="1:15" s="11" customFormat="1" ht="12.75">
      <c r="A63" s="82"/>
      <c r="B63" s="25"/>
      <c r="C63" s="28"/>
      <c r="D63" s="29"/>
      <c r="E63" s="28"/>
      <c r="F63" s="35"/>
      <c r="G63" s="35"/>
      <c r="H63" s="35"/>
      <c r="I63" s="35"/>
      <c r="J63" s="14"/>
      <c r="K63" s="14"/>
      <c r="L63" s="14">
        <f t="shared" si="10"/>
        <v>0</v>
      </c>
      <c r="M63" s="79" t="str">
        <f t="shared" si="8"/>
        <v>BAJO</v>
      </c>
      <c r="N63" s="3"/>
      <c r="O63" s="47">
        <f t="shared" si="9"/>
        <v>0.1</v>
      </c>
    </row>
    <row r="64" spans="1:15" s="11" customFormat="1" ht="12.75">
      <c r="A64" s="82"/>
      <c r="B64" s="25"/>
      <c r="C64" s="28"/>
      <c r="D64" s="29"/>
      <c r="E64" s="28"/>
      <c r="F64" s="35"/>
      <c r="G64" s="35"/>
      <c r="H64" s="35"/>
      <c r="I64" s="35"/>
      <c r="J64" s="14"/>
      <c r="K64" s="14"/>
      <c r="L64" s="14">
        <f t="shared" si="10"/>
        <v>0</v>
      </c>
      <c r="M64" s="79" t="str">
        <f t="shared" si="8"/>
        <v>BAJO</v>
      </c>
      <c r="N64" s="3"/>
      <c r="O64" s="47">
        <f t="shared" si="9"/>
        <v>0.1</v>
      </c>
    </row>
    <row r="65" spans="1:17" s="11" customFormat="1" ht="12.75">
      <c r="A65" s="38"/>
      <c r="C65" s="36"/>
      <c r="D65" s="37"/>
      <c r="F65" s="43"/>
      <c r="G65" s="35"/>
      <c r="H65" s="35"/>
      <c r="I65" s="35"/>
      <c r="J65" s="38"/>
      <c r="K65" s="38"/>
      <c r="P65" s="11">
        <f>SUM(O7:O64)</f>
        <v>109.19999999999982</v>
      </c>
      <c r="Q65" s="11">
        <f>COUNT(O7:O64)</f>
        <v>58</v>
      </c>
    </row>
    <row r="66" spans="1:17" s="11" customFormat="1" ht="12.75">
      <c r="A66" s="38"/>
      <c r="D66" s="37"/>
      <c r="F66" s="43"/>
      <c r="G66" s="35"/>
      <c r="H66" s="35"/>
      <c r="I66" s="35"/>
      <c r="J66" s="38"/>
      <c r="K66" s="38"/>
    </row>
    <row r="67" spans="1:17" s="11" customFormat="1" ht="12.75">
      <c r="A67" s="38"/>
      <c r="D67" s="37"/>
      <c r="F67" s="43"/>
      <c r="G67" s="35"/>
      <c r="H67" s="35"/>
      <c r="I67" s="35"/>
      <c r="J67" s="38"/>
      <c r="K67" s="38"/>
    </row>
    <row r="68" spans="1:17">
      <c r="G68" s="35"/>
      <c r="H68" s="35"/>
      <c r="I68" s="35"/>
    </row>
    <row r="69" spans="1:17">
      <c r="G69" s="35"/>
      <c r="H69" s="35"/>
      <c r="I69" s="35"/>
    </row>
    <row r="70" spans="1:17">
      <c r="G70" s="35"/>
      <c r="H70" s="35"/>
      <c r="I70" s="35"/>
    </row>
    <row r="71" spans="1:17">
      <c r="G71" s="43"/>
      <c r="H71" s="43"/>
      <c r="I71" s="43"/>
    </row>
    <row r="72" spans="1:17">
      <c r="G72" s="43"/>
      <c r="H72" s="43"/>
      <c r="I72" s="43"/>
    </row>
    <row r="73" spans="1:17">
      <c r="G73" s="43"/>
      <c r="H73" s="43"/>
      <c r="I73" s="43"/>
    </row>
  </sheetData>
  <autoFilter ref="A6:BX65" xr:uid="{C0F69550-C6A6-4060-90E3-F268F01C3260}"/>
  <dataConsolidate/>
  <mergeCells count="5">
    <mergeCell ref="C1:O1"/>
    <mergeCell ref="C2:O2"/>
    <mergeCell ref="A1:B2"/>
    <mergeCell ref="A4:B4"/>
    <mergeCell ref="F4:M4"/>
  </mergeCells>
  <conditionalFormatting sqref="M7:M64">
    <cfRule type="cellIs" dxfId="39" priority="4" stopIfTrue="1" operator="equal">
      <formula>"ALTO"</formula>
    </cfRule>
    <cfRule type="cellIs" dxfId="38" priority="5" stopIfTrue="1" operator="equal">
      <formula>"MEDIO"</formula>
    </cfRule>
    <cfRule type="cellIs" dxfId="37" priority="6"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BX73"/>
  <sheetViews>
    <sheetView view="pageBreakPreview" zoomScale="70" zoomScaleNormal="70" zoomScaleSheetLayoutView="70" workbookViewId="0">
      <selection sqref="A1:B2"/>
    </sheetView>
  </sheetViews>
  <sheetFormatPr baseColWidth="10" defaultColWidth="11.42578125" defaultRowHeight="18"/>
  <cols>
    <col min="1" max="1" width="5.570312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6" customHeight="1">
      <c r="A1" s="330"/>
      <c r="B1" s="330"/>
      <c r="C1" s="328" t="s">
        <v>449</v>
      </c>
      <c r="D1" s="328"/>
      <c r="E1" s="328"/>
      <c r="F1" s="328"/>
      <c r="G1" s="328"/>
      <c r="H1" s="328"/>
      <c r="I1" s="328"/>
      <c r="J1" s="328"/>
      <c r="K1" s="328"/>
      <c r="L1" s="328"/>
      <c r="M1" s="328"/>
      <c r="N1" s="328"/>
      <c r="O1" s="328"/>
    </row>
    <row r="2" spans="1:76" ht="36"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712</v>
      </c>
      <c r="D4" s="184"/>
      <c r="E4" s="24" t="s">
        <v>617</v>
      </c>
      <c r="F4" s="332" t="s">
        <v>627</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78" customFormat="1" ht="38.25">
      <c r="A7" s="82">
        <v>1</v>
      </c>
      <c r="B7" s="214" t="s">
        <v>344</v>
      </c>
      <c r="C7" s="172" t="s">
        <v>345</v>
      </c>
      <c r="D7" s="230" t="s">
        <v>242</v>
      </c>
      <c r="E7" s="172" t="s">
        <v>387</v>
      </c>
      <c r="F7" s="225" t="s">
        <v>451</v>
      </c>
      <c r="G7" s="81" t="s">
        <v>1045</v>
      </c>
      <c r="H7" s="103" t="s">
        <v>1046</v>
      </c>
      <c r="I7" s="81" t="s">
        <v>1047</v>
      </c>
      <c r="J7" s="79">
        <v>4</v>
      </c>
      <c r="K7" s="79">
        <v>5</v>
      </c>
      <c r="L7" s="79">
        <f t="shared" ref="L7:L8" si="0">J7*K7</f>
        <v>20</v>
      </c>
      <c r="M7" s="79" t="str">
        <f>IF(L7&lt;=6,"BAJO",IF(L7&gt;=15,"ALTO","MEDIO"))</f>
        <v>ALTO</v>
      </c>
      <c r="N7" s="68" t="s">
        <v>1173</v>
      </c>
      <c r="O7" s="82">
        <f t="shared" ref="O7:O8" si="1">IF(M7="BAJO",0.1,IF(M7="MEDIO",3,5))</f>
        <v>5</v>
      </c>
    </row>
    <row r="8" spans="1:76" s="78" customFormat="1" ht="288" customHeight="1">
      <c r="A8" s="82">
        <v>2</v>
      </c>
      <c r="B8" s="214" t="s">
        <v>344</v>
      </c>
      <c r="C8" s="172" t="s">
        <v>346</v>
      </c>
      <c r="D8" s="230" t="s">
        <v>1048</v>
      </c>
      <c r="E8" s="172" t="s">
        <v>387</v>
      </c>
      <c r="F8" s="215" t="s">
        <v>871</v>
      </c>
      <c r="G8" s="81" t="s">
        <v>1045</v>
      </c>
      <c r="H8" s="81" t="s">
        <v>1049</v>
      </c>
      <c r="I8" s="81" t="s">
        <v>1050</v>
      </c>
      <c r="J8" s="79">
        <v>4</v>
      </c>
      <c r="K8" s="79">
        <v>5</v>
      </c>
      <c r="L8" s="79">
        <f t="shared" si="0"/>
        <v>20</v>
      </c>
      <c r="M8" s="79" t="str">
        <f>IF(L8&lt;=6,"BAJO",IF(L8&gt;=15,"ALTO","MEDIO"))</f>
        <v>ALTO</v>
      </c>
      <c r="N8" s="68" t="s">
        <v>679</v>
      </c>
      <c r="O8" s="82">
        <f t="shared" si="1"/>
        <v>5</v>
      </c>
    </row>
    <row r="9" spans="1:76" s="11" customFormat="1" ht="249" customHeight="1">
      <c r="A9" s="82">
        <v>3</v>
      </c>
      <c r="B9" s="214" t="s">
        <v>285</v>
      </c>
      <c r="C9" s="172" t="s">
        <v>286</v>
      </c>
      <c r="D9" s="230" t="s">
        <v>242</v>
      </c>
      <c r="E9" s="172" t="s">
        <v>172</v>
      </c>
      <c r="F9" s="225" t="s">
        <v>451</v>
      </c>
      <c r="G9" s="81" t="s">
        <v>1045</v>
      </c>
      <c r="H9" s="103" t="s">
        <v>1046</v>
      </c>
      <c r="I9" s="81" t="s">
        <v>1047</v>
      </c>
      <c r="J9" s="14">
        <v>3</v>
      </c>
      <c r="K9" s="14">
        <v>4</v>
      </c>
      <c r="L9" s="14">
        <f>J9*K9</f>
        <v>12</v>
      </c>
      <c r="M9" s="79" t="str">
        <f t="shared" ref="M9:M58" si="2">IF(L9&lt;=6,"BAJO",IF(L9&gt;=15,"ALTO","MEDIO"))</f>
        <v>MEDIO</v>
      </c>
      <c r="N9" s="68" t="s">
        <v>1173</v>
      </c>
      <c r="O9" s="47">
        <f t="shared" ref="O9:O52" si="3">IF(M9="BAJO",0.1,IF(M9="MEDIO",3,5))</f>
        <v>3</v>
      </c>
      <c r="BW9" s="11">
        <v>1</v>
      </c>
      <c r="BX9" s="11">
        <v>1</v>
      </c>
    </row>
    <row r="10" spans="1:76" s="11" customFormat="1" ht="349.5" customHeight="1">
      <c r="A10" s="82">
        <v>4</v>
      </c>
      <c r="B10" s="214" t="s">
        <v>285</v>
      </c>
      <c r="C10" s="215" t="s">
        <v>552</v>
      </c>
      <c r="D10" s="230" t="s">
        <v>1051</v>
      </c>
      <c r="E10" s="172" t="s">
        <v>172</v>
      </c>
      <c r="F10" s="215" t="s">
        <v>487</v>
      </c>
      <c r="G10" s="81" t="s">
        <v>1045</v>
      </c>
      <c r="H10" s="81" t="s">
        <v>1052</v>
      </c>
      <c r="I10" s="81" t="s">
        <v>1053</v>
      </c>
      <c r="J10" s="14">
        <v>3</v>
      </c>
      <c r="K10" s="14">
        <v>4</v>
      </c>
      <c r="L10" s="14">
        <f t="shared" ref="L10:L53" si="4">J10*K10</f>
        <v>12</v>
      </c>
      <c r="M10" s="79" t="str">
        <f t="shared" si="2"/>
        <v>MEDIO</v>
      </c>
      <c r="N10" s="68" t="s">
        <v>678</v>
      </c>
      <c r="O10" s="47">
        <f t="shared" si="3"/>
        <v>3</v>
      </c>
      <c r="BW10" s="11">
        <v>2</v>
      </c>
      <c r="BX10" s="11">
        <v>2</v>
      </c>
    </row>
    <row r="11" spans="1:76" s="11" customFormat="1" ht="297.75" customHeight="1">
      <c r="A11" s="82">
        <v>5</v>
      </c>
      <c r="B11" s="214" t="s">
        <v>287</v>
      </c>
      <c r="C11" s="172" t="s">
        <v>288</v>
      </c>
      <c r="D11" s="231" t="s">
        <v>242</v>
      </c>
      <c r="E11" s="172" t="s">
        <v>172</v>
      </c>
      <c r="F11" s="225" t="s">
        <v>451</v>
      </c>
      <c r="G11" s="81" t="s">
        <v>1045</v>
      </c>
      <c r="H11" s="81" t="s">
        <v>1046</v>
      </c>
      <c r="I11" s="81" t="s">
        <v>1047</v>
      </c>
      <c r="J11" s="14">
        <v>4</v>
      </c>
      <c r="K11" s="14">
        <v>5</v>
      </c>
      <c r="L11" s="14">
        <f t="shared" si="4"/>
        <v>20</v>
      </c>
      <c r="M11" s="79" t="str">
        <f t="shared" si="2"/>
        <v>ALTO</v>
      </c>
      <c r="N11" s="68" t="s">
        <v>1173</v>
      </c>
      <c r="O11" s="47">
        <f t="shared" si="3"/>
        <v>5</v>
      </c>
    </row>
    <row r="12" spans="1:76" s="11" customFormat="1" ht="402" customHeight="1">
      <c r="A12" s="82">
        <v>6</v>
      </c>
      <c r="B12" s="214" t="s">
        <v>287</v>
      </c>
      <c r="C12" s="232" t="s">
        <v>553</v>
      </c>
      <c r="D12" s="230" t="s">
        <v>554</v>
      </c>
      <c r="E12" s="172" t="s">
        <v>555</v>
      </c>
      <c r="F12" s="215" t="s">
        <v>556</v>
      </c>
      <c r="G12" s="81" t="s">
        <v>1045</v>
      </c>
      <c r="H12" s="165" t="s">
        <v>1054</v>
      </c>
      <c r="I12" s="103" t="s">
        <v>1055</v>
      </c>
      <c r="J12" s="14">
        <v>4</v>
      </c>
      <c r="K12" s="14">
        <v>5</v>
      </c>
      <c r="L12" s="14">
        <f>J12*K12</f>
        <v>20</v>
      </c>
      <c r="M12" s="79" t="str">
        <f t="shared" si="2"/>
        <v>ALTO</v>
      </c>
      <c r="N12" s="68" t="s">
        <v>679</v>
      </c>
      <c r="O12" s="47">
        <f>IF(M12="BAJO",0.1,IF(M12="MEDIO",3,5))</f>
        <v>5</v>
      </c>
    </row>
    <row r="13" spans="1:76" s="11" customFormat="1" ht="38.25">
      <c r="A13" s="82">
        <v>7</v>
      </c>
      <c r="B13" s="214" t="s">
        <v>347</v>
      </c>
      <c r="C13" s="172" t="s">
        <v>348</v>
      </c>
      <c r="D13" s="231" t="s">
        <v>242</v>
      </c>
      <c r="E13" s="172" t="s">
        <v>172</v>
      </c>
      <c r="F13" s="225" t="s">
        <v>451</v>
      </c>
      <c r="G13" s="81" t="s">
        <v>1045</v>
      </c>
      <c r="H13" s="164" t="s">
        <v>1046</v>
      </c>
      <c r="I13" s="81" t="s">
        <v>1047</v>
      </c>
      <c r="J13" s="14">
        <v>3</v>
      </c>
      <c r="K13" s="14">
        <v>4</v>
      </c>
      <c r="L13" s="14">
        <f t="shared" si="4"/>
        <v>12</v>
      </c>
      <c r="M13" s="79" t="str">
        <f t="shared" si="2"/>
        <v>MEDIO</v>
      </c>
      <c r="N13" s="68" t="s">
        <v>1173</v>
      </c>
      <c r="O13" s="47">
        <f t="shared" si="3"/>
        <v>3</v>
      </c>
    </row>
    <row r="14" spans="1:76" s="11" customFormat="1" ht="153">
      <c r="A14" s="82">
        <v>8</v>
      </c>
      <c r="B14" s="214" t="s">
        <v>347</v>
      </c>
      <c r="C14" s="172" t="s">
        <v>557</v>
      </c>
      <c r="D14" s="230" t="s">
        <v>1048</v>
      </c>
      <c r="E14" s="172" t="s">
        <v>558</v>
      </c>
      <c r="F14" s="215" t="s">
        <v>559</v>
      </c>
      <c r="G14" s="81" t="s">
        <v>1045</v>
      </c>
      <c r="H14" s="164" t="s">
        <v>1056</v>
      </c>
      <c r="I14" s="81" t="s">
        <v>1057</v>
      </c>
      <c r="J14" s="14">
        <v>3</v>
      </c>
      <c r="K14" s="14">
        <v>4</v>
      </c>
      <c r="L14" s="14">
        <f t="shared" si="4"/>
        <v>12</v>
      </c>
      <c r="M14" s="79" t="str">
        <f t="shared" si="2"/>
        <v>MEDIO</v>
      </c>
      <c r="N14" s="68" t="s">
        <v>678</v>
      </c>
      <c r="O14" s="47">
        <f t="shared" si="3"/>
        <v>3</v>
      </c>
    </row>
    <row r="15" spans="1:76" s="11" customFormat="1" ht="38.25">
      <c r="A15" s="82">
        <v>9</v>
      </c>
      <c r="B15" s="214" t="s">
        <v>349</v>
      </c>
      <c r="C15" s="172" t="s">
        <v>350</v>
      </c>
      <c r="D15" s="231" t="s">
        <v>242</v>
      </c>
      <c r="E15" s="172" t="s">
        <v>172</v>
      </c>
      <c r="F15" s="225" t="s">
        <v>451</v>
      </c>
      <c r="G15" s="81" t="s">
        <v>1045</v>
      </c>
      <c r="H15" s="164" t="s">
        <v>1046</v>
      </c>
      <c r="I15" s="81" t="s">
        <v>1047</v>
      </c>
      <c r="J15" s="14">
        <v>4</v>
      </c>
      <c r="K15" s="14">
        <v>5</v>
      </c>
      <c r="L15" s="14">
        <f t="shared" si="4"/>
        <v>20</v>
      </c>
      <c r="M15" s="79" t="str">
        <f t="shared" si="2"/>
        <v>ALTO</v>
      </c>
      <c r="N15" s="68" t="s">
        <v>1173</v>
      </c>
      <c r="O15" s="47">
        <f t="shared" si="3"/>
        <v>5</v>
      </c>
    </row>
    <row r="16" spans="1:76" s="11" customFormat="1" ht="140.25">
      <c r="A16" s="82">
        <v>10</v>
      </c>
      <c r="B16" s="214" t="s">
        <v>349</v>
      </c>
      <c r="C16" s="172" t="s">
        <v>560</v>
      </c>
      <c r="D16" s="230" t="s">
        <v>1048</v>
      </c>
      <c r="E16" s="172" t="s">
        <v>558</v>
      </c>
      <c r="F16" s="215" t="s">
        <v>872</v>
      </c>
      <c r="G16" s="81" t="s">
        <v>1045</v>
      </c>
      <c r="H16" s="164" t="s">
        <v>1056</v>
      </c>
      <c r="I16" s="81" t="s">
        <v>1058</v>
      </c>
      <c r="J16" s="14">
        <v>4</v>
      </c>
      <c r="K16" s="14">
        <v>5</v>
      </c>
      <c r="L16" s="14">
        <f>J16*K16</f>
        <v>20</v>
      </c>
      <c r="M16" s="79" t="str">
        <f t="shared" si="2"/>
        <v>ALTO</v>
      </c>
      <c r="N16" s="68" t="s">
        <v>679</v>
      </c>
      <c r="O16" s="47">
        <f>IF(M16="BAJO",0.1,IF(M16="MEDIO",3,5))</f>
        <v>5</v>
      </c>
    </row>
    <row r="17" spans="1:15" s="11" customFormat="1" ht="38.25">
      <c r="A17" s="82">
        <v>11</v>
      </c>
      <c r="B17" s="214" t="s">
        <v>349</v>
      </c>
      <c r="C17" s="172" t="s">
        <v>351</v>
      </c>
      <c r="D17" s="230" t="s">
        <v>242</v>
      </c>
      <c r="E17" s="172" t="s">
        <v>172</v>
      </c>
      <c r="F17" s="225" t="s">
        <v>451</v>
      </c>
      <c r="G17" s="81" t="s">
        <v>1045</v>
      </c>
      <c r="H17" s="164" t="s">
        <v>1046</v>
      </c>
      <c r="I17" s="81" t="s">
        <v>1047</v>
      </c>
      <c r="J17" s="14">
        <v>4</v>
      </c>
      <c r="K17" s="14">
        <v>5</v>
      </c>
      <c r="L17" s="14">
        <f t="shared" si="4"/>
        <v>20</v>
      </c>
      <c r="M17" s="79" t="str">
        <f t="shared" si="2"/>
        <v>ALTO</v>
      </c>
      <c r="N17" s="68" t="s">
        <v>1173</v>
      </c>
      <c r="O17" s="47">
        <f t="shared" si="3"/>
        <v>5</v>
      </c>
    </row>
    <row r="18" spans="1:15" s="11" customFormat="1" ht="140.25">
      <c r="A18" s="82">
        <v>12</v>
      </c>
      <c r="B18" s="214" t="s">
        <v>349</v>
      </c>
      <c r="C18" s="172" t="s">
        <v>561</v>
      </c>
      <c r="D18" s="230" t="s">
        <v>1048</v>
      </c>
      <c r="E18" s="172" t="s">
        <v>558</v>
      </c>
      <c r="F18" s="215" t="s">
        <v>872</v>
      </c>
      <c r="G18" s="81" t="s">
        <v>1045</v>
      </c>
      <c r="H18" s="164" t="s">
        <v>1056</v>
      </c>
      <c r="I18" s="81" t="s">
        <v>1058</v>
      </c>
      <c r="J18" s="14">
        <v>4</v>
      </c>
      <c r="K18" s="14">
        <v>5</v>
      </c>
      <c r="L18" s="14">
        <f t="shared" si="4"/>
        <v>20</v>
      </c>
      <c r="M18" s="79" t="str">
        <f t="shared" si="2"/>
        <v>ALTO</v>
      </c>
      <c r="N18" s="68" t="s">
        <v>679</v>
      </c>
      <c r="O18" s="47">
        <f t="shared" si="3"/>
        <v>5</v>
      </c>
    </row>
    <row r="19" spans="1:15" s="11" customFormat="1" ht="89.25">
      <c r="A19" s="82">
        <v>13</v>
      </c>
      <c r="B19" s="214" t="s">
        <v>352</v>
      </c>
      <c r="C19" s="172" t="s">
        <v>353</v>
      </c>
      <c r="D19" s="230" t="s">
        <v>242</v>
      </c>
      <c r="E19" s="172" t="s">
        <v>172</v>
      </c>
      <c r="F19" s="225" t="s">
        <v>451</v>
      </c>
      <c r="G19" s="164" t="s">
        <v>1045</v>
      </c>
      <c r="H19" s="164" t="s">
        <v>1046</v>
      </c>
      <c r="I19" s="81" t="s">
        <v>1059</v>
      </c>
      <c r="J19" s="14">
        <v>3</v>
      </c>
      <c r="K19" s="14">
        <v>4</v>
      </c>
      <c r="L19" s="14">
        <f>J19*K19</f>
        <v>12</v>
      </c>
      <c r="M19" s="79" t="str">
        <f t="shared" si="2"/>
        <v>MEDIO</v>
      </c>
      <c r="N19" s="68" t="s">
        <v>1173</v>
      </c>
      <c r="O19" s="47">
        <f>IF(M19="BAJO",0.1,IF(M19="MEDIO",3,5))</f>
        <v>3</v>
      </c>
    </row>
    <row r="20" spans="1:15" s="11" customFormat="1" ht="216.75">
      <c r="A20" s="82">
        <v>14</v>
      </c>
      <c r="B20" s="214" t="s">
        <v>352</v>
      </c>
      <c r="C20" s="172" t="s">
        <v>354</v>
      </c>
      <c r="D20" s="233" t="s">
        <v>1060</v>
      </c>
      <c r="E20" s="172" t="s">
        <v>172</v>
      </c>
      <c r="F20" s="225" t="s">
        <v>1061</v>
      </c>
      <c r="G20" s="164" t="s">
        <v>1045</v>
      </c>
      <c r="H20" s="164" t="s">
        <v>1054</v>
      </c>
      <c r="I20" s="81" t="s">
        <v>1062</v>
      </c>
      <c r="J20" s="14">
        <v>3</v>
      </c>
      <c r="K20" s="14">
        <v>4</v>
      </c>
      <c r="L20" s="14">
        <f t="shared" si="4"/>
        <v>12</v>
      </c>
      <c r="M20" s="79" t="str">
        <f t="shared" si="2"/>
        <v>MEDIO</v>
      </c>
      <c r="N20" s="68" t="s">
        <v>678</v>
      </c>
      <c r="O20" s="47">
        <f t="shared" si="3"/>
        <v>3</v>
      </c>
    </row>
    <row r="21" spans="1:15" s="11" customFormat="1" ht="89.25">
      <c r="A21" s="82">
        <v>15</v>
      </c>
      <c r="B21" s="214" t="s">
        <v>352</v>
      </c>
      <c r="C21" s="172" t="s">
        <v>355</v>
      </c>
      <c r="D21" s="231" t="s">
        <v>242</v>
      </c>
      <c r="E21" s="172" t="s">
        <v>172</v>
      </c>
      <c r="F21" s="225" t="s">
        <v>451</v>
      </c>
      <c r="G21" s="164" t="s">
        <v>1045</v>
      </c>
      <c r="H21" s="164" t="s">
        <v>1046</v>
      </c>
      <c r="I21" s="81" t="s">
        <v>1059</v>
      </c>
      <c r="J21" s="14">
        <v>3</v>
      </c>
      <c r="K21" s="14">
        <v>4</v>
      </c>
      <c r="L21" s="14">
        <f t="shared" si="4"/>
        <v>12</v>
      </c>
      <c r="M21" s="79" t="str">
        <f t="shared" si="2"/>
        <v>MEDIO</v>
      </c>
      <c r="N21" s="68" t="s">
        <v>1173</v>
      </c>
      <c r="O21" s="47">
        <f t="shared" si="3"/>
        <v>3</v>
      </c>
    </row>
    <row r="22" spans="1:15" s="11" customFormat="1" ht="216.75">
      <c r="A22" s="82">
        <v>16</v>
      </c>
      <c r="B22" s="214" t="s">
        <v>352</v>
      </c>
      <c r="C22" s="172" t="s">
        <v>356</v>
      </c>
      <c r="D22" s="233" t="s">
        <v>1060</v>
      </c>
      <c r="E22" s="172" t="s">
        <v>172</v>
      </c>
      <c r="F22" s="225" t="s">
        <v>1061</v>
      </c>
      <c r="G22" s="164" t="s">
        <v>1045</v>
      </c>
      <c r="H22" s="164" t="s">
        <v>1054</v>
      </c>
      <c r="I22" s="81" t="s">
        <v>1062</v>
      </c>
      <c r="J22" s="14">
        <v>3</v>
      </c>
      <c r="K22" s="14">
        <v>4</v>
      </c>
      <c r="L22" s="14">
        <f>J22*K22</f>
        <v>12</v>
      </c>
      <c r="M22" s="79" t="str">
        <f t="shared" si="2"/>
        <v>MEDIO</v>
      </c>
      <c r="N22" s="68" t="s">
        <v>678</v>
      </c>
      <c r="O22" s="47">
        <f>IF(M22="BAJO",0.1,IF(M22="MEDIO",3,5))</f>
        <v>3</v>
      </c>
    </row>
    <row r="23" spans="1:15" s="11" customFormat="1" ht="89.25">
      <c r="A23" s="82">
        <v>17</v>
      </c>
      <c r="B23" s="214" t="s">
        <v>357</v>
      </c>
      <c r="C23" s="172" t="s">
        <v>358</v>
      </c>
      <c r="D23" s="230" t="s">
        <v>242</v>
      </c>
      <c r="E23" s="172" t="s">
        <v>172</v>
      </c>
      <c r="F23" s="225" t="s">
        <v>451</v>
      </c>
      <c r="G23" s="164" t="s">
        <v>986</v>
      </c>
      <c r="H23" s="164" t="s">
        <v>1046</v>
      </c>
      <c r="I23" s="81" t="s">
        <v>1063</v>
      </c>
      <c r="J23" s="14">
        <v>3</v>
      </c>
      <c r="K23" s="14">
        <v>4</v>
      </c>
      <c r="L23" s="14">
        <f t="shared" si="4"/>
        <v>12</v>
      </c>
      <c r="M23" s="79" t="str">
        <f t="shared" si="2"/>
        <v>MEDIO</v>
      </c>
      <c r="N23" s="68" t="s">
        <v>1173</v>
      </c>
      <c r="O23" s="47">
        <f t="shared" si="3"/>
        <v>3</v>
      </c>
    </row>
    <row r="24" spans="1:15" s="11" customFormat="1" ht="178.5">
      <c r="A24" s="82">
        <v>18</v>
      </c>
      <c r="B24" s="214" t="s">
        <v>357</v>
      </c>
      <c r="C24" s="172" t="s">
        <v>359</v>
      </c>
      <c r="D24" s="233" t="s">
        <v>1060</v>
      </c>
      <c r="E24" s="172" t="s">
        <v>172</v>
      </c>
      <c r="F24" s="225" t="s">
        <v>386</v>
      </c>
      <c r="G24" s="164" t="s">
        <v>986</v>
      </c>
      <c r="H24" s="164" t="s">
        <v>1054</v>
      </c>
      <c r="I24" s="81" t="s">
        <v>1064</v>
      </c>
      <c r="J24" s="14">
        <v>3</v>
      </c>
      <c r="K24" s="14">
        <v>4</v>
      </c>
      <c r="L24" s="14">
        <f t="shared" si="4"/>
        <v>12</v>
      </c>
      <c r="M24" s="79" t="str">
        <f t="shared" si="2"/>
        <v>MEDIO</v>
      </c>
      <c r="N24" s="68" t="s">
        <v>678</v>
      </c>
      <c r="O24" s="47">
        <f t="shared" si="3"/>
        <v>3</v>
      </c>
    </row>
    <row r="25" spans="1:15" s="11" customFormat="1" ht="229.5">
      <c r="A25" s="82">
        <v>19</v>
      </c>
      <c r="B25" s="227" t="s">
        <v>562</v>
      </c>
      <c r="C25" s="69" t="s">
        <v>574</v>
      </c>
      <c r="D25" s="234" t="s">
        <v>1065</v>
      </c>
      <c r="E25" s="69" t="s">
        <v>172</v>
      </c>
      <c r="F25" s="81" t="s">
        <v>563</v>
      </c>
      <c r="G25" s="164" t="s">
        <v>1045</v>
      </c>
      <c r="H25" s="164" t="s">
        <v>1046</v>
      </c>
      <c r="I25" s="81" t="s">
        <v>1066</v>
      </c>
      <c r="J25" s="14">
        <v>3</v>
      </c>
      <c r="K25" s="14">
        <v>4</v>
      </c>
      <c r="L25" s="14">
        <f t="shared" si="4"/>
        <v>12</v>
      </c>
      <c r="M25" s="79" t="str">
        <f t="shared" si="2"/>
        <v>MEDIO</v>
      </c>
      <c r="N25" s="68" t="s">
        <v>678</v>
      </c>
      <c r="O25" s="47">
        <f t="shared" si="3"/>
        <v>3</v>
      </c>
    </row>
    <row r="26" spans="1:15" s="11" customFormat="1" ht="89.25">
      <c r="A26" s="82">
        <v>20</v>
      </c>
      <c r="B26" s="227" t="s">
        <v>562</v>
      </c>
      <c r="C26" s="69" t="s">
        <v>564</v>
      </c>
      <c r="D26" s="234" t="s">
        <v>242</v>
      </c>
      <c r="E26" s="69" t="s">
        <v>172</v>
      </c>
      <c r="F26" s="81" t="s">
        <v>451</v>
      </c>
      <c r="G26" s="164" t="s">
        <v>1045</v>
      </c>
      <c r="H26" s="164" t="s">
        <v>1046</v>
      </c>
      <c r="I26" s="81" t="s">
        <v>1059</v>
      </c>
      <c r="J26" s="14">
        <v>3</v>
      </c>
      <c r="K26" s="14">
        <v>4</v>
      </c>
      <c r="L26" s="14">
        <f t="shared" si="4"/>
        <v>12</v>
      </c>
      <c r="M26" s="79" t="str">
        <f t="shared" si="2"/>
        <v>MEDIO</v>
      </c>
      <c r="N26" s="68" t="s">
        <v>1173</v>
      </c>
      <c r="O26" s="47">
        <f t="shared" si="3"/>
        <v>3</v>
      </c>
    </row>
    <row r="27" spans="1:15" s="11" customFormat="1" ht="102">
      <c r="A27" s="82">
        <v>21</v>
      </c>
      <c r="B27" s="227" t="s">
        <v>565</v>
      </c>
      <c r="C27" s="69" t="s">
        <v>575</v>
      </c>
      <c r="D27" s="234" t="s">
        <v>566</v>
      </c>
      <c r="E27" s="69" t="s">
        <v>567</v>
      </c>
      <c r="F27" s="81" t="s">
        <v>568</v>
      </c>
      <c r="G27" s="164" t="s">
        <v>1045</v>
      </c>
      <c r="H27" s="164" t="s">
        <v>1056</v>
      </c>
      <c r="I27" s="81" t="s">
        <v>1067</v>
      </c>
      <c r="J27" s="14">
        <v>2</v>
      </c>
      <c r="K27" s="14">
        <v>3</v>
      </c>
      <c r="L27" s="14">
        <f>J27*K27</f>
        <v>6</v>
      </c>
      <c r="M27" s="79" t="str">
        <f t="shared" si="2"/>
        <v>BAJO</v>
      </c>
      <c r="N27" s="68" t="s">
        <v>596</v>
      </c>
      <c r="O27" s="47">
        <f>IF(M27="BAJO",0.1,IF(M27="MEDIO",3,5))</f>
        <v>0.1</v>
      </c>
    </row>
    <row r="28" spans="1:15" s="11" customFormat="1" ht="102">
      <c r="A28" s="82">
        <v>22</v>
      </c>
      <c r="B28" s="227" t="s">
        <v>565</v>
      </c>
      <c r="C28" s="69" t="s">
        <v>569</v>
      </c>
      <c r="D28" s="234" t="s">
        <v>242</v>
      </c>
      <c r="E28" s="69" t="s">
        <v>172</v>
      </c>
      <c r="F28" s="81" t="s">
        <v>451</v>
      </c>
      <c r="G28" s="164" t="s">
        <v>1045</v>
      </c>
      <c r="H28" s="164" t="s">
        <v>1046</v>
      </c>
      <c r="I28" s="81" t="s">
        <v>1068</v>
      </c>
      <c r="J28" s="14">
        <v>2</v>
      </c>
      <c r="K28" s="14">
        <v>3</v>
      </c>
      <c r="L28" s="14">
        <f>J28*K28</f>
        <v>6</v>
      </c>
      <c r="M28" s="79" t="str">
        <f t="shared" si="2"/>
        <v>BAJO</v>
      </c>
      <c r="N28" s="68" t="s">
        <v>596</v>
      </c>
      <c r="O28" s="47">
        <f>IF(M28="BAJO",0.1,IF(M28="MEDIO",3,5))</f>
        <v>0.1</v>
      </c>
    </row>
    <row r="29" spans="1:15" s="11" customFormat="1" ht="114.75">
      <c r="A29" s="82">
        <v>23</v>
      </c>
      <c r="B29" s="227" t="s">
        <v>570</v>
      </c>
      <c r="C29" s="69" t="s">
        <v>576</v>
      </c>
      <c r="D29" s="234" t="s">
        <v>572</v>
      </c>
      <c r="E29" s="69" t="s">
        <v>567</v>
      </c>
      <c r="F29" s="81" t="s">
        <v>573</v>
      </c>
      <c r="G29" s="164" t="s">
        <v>1045</v>
      </c>
      <c r="H29" s="164" t="s">
        <v>1046</v>
      </c>
      <c r="I29" s="81" t="s">
        <v>1069</v>
      </c>
      <c r="J29" s="14">
        <v>2</v>
      </c>
      <c r="K29" s="14">
        <v>3</v>
      </c>
      <c r="L29" s="14">
        <f t="shared" si="4"/>
        <v>6</v>
      </c>
      <c r="M29" s="79" t="str">
        <f t="shared" si="2"/>
        <v>BAJO</v>
      </c>
      <c r="N29" s="68" t="s">
        <v>596</v>
      </c>
      <c r="O29" s="47">
        <f t="shared" si="3"/>
        <v>0.1</v>
      </c>
    </row>
    <row r="30" spans="1:15" s="11" customFormat="1" ht="102">
      <c r="A30" s="82">
        <v>24</v>
      </c>
      <c r="B30" s="192" t="s">
        <v>570</v>
      </c>
      <c r="C30" s="100" t="s">
        <v>571</v>
      </c>
      <c r="D30" s="235" t="s">
        <v>242</v>
      </c>
      <c r="E30" s="100" t="s">
        <v>567</v>
      </c>
      <c r="F30" s="103" t="s">
        <v>451</v>
      </c>
      <c r="G30" s="164" t="s">
        <v>1045</v>
      </c>
      <c r="H30" s="164" t="s">
        <v>1046</v>
      </c>
      <c r="I30" s="81" t="s">
        <v>1068</v>
      </c>
      <c r="J30" s="14">
        <v>2</v>
      </c>
      <c r="K30" s="14">
        <v>3</v>
      </c>
      <c r="L30" s="14">
        <f t="shared" si="4"/>
        <v>6</v>
      </c>
      <c r="M30" s="79" t="str">
        <f t="shared" si="2"/>
        <v>BAJO</v>
      </c>
      <c r="N30" s="68" t="s">
        <v>596</v>
      </c>
      <c r="O30" s="47">
        <f t="shared" si="3"/>
        <v>0.1</v>
      </c>
    </row>
    <row r="31" spans="1:15" s="11" customFormat="1" ht="12.75">
      <c r="A31" s="82"/>
      <c r="B31" s="191"/>
      <c r="C31" s="13"/>
      <c r="D31" s="13"/>
      <c r="E31" s="88"/>
      <c r="F31" s="41"/>
      <c r="G31" s="81"/>
      <c r="H31" s="81"/>
      <c r="I31" s="81"/>
      <c r="J31" s="14"/>
      <c r="K31" s="14"/>
      <c r="L31" s="14">
        <f>J31*K31</f>
        <v>0</v>
      </c>
      <c r="M31" s="79" t="str">
        <f t="shared" si="2"/>
        <v>BAJO</v>
      </c>
      <c r="N31" s="3"/>
      <c r="O31" s="47">
        <f>IF(M31="BAJO",0.1,IF(M31="MEDIO",3,5))</f>
        <v>0.1</v>
      </c>
    </row>
    <row r="32" spans="1:15" s="11" customFormat="1" ht="12.75">
      <c r="A32" s="82"/>
      <c r="B32" s="191"/>
      <c r="C32" s="13"/>
      <c r="D32" s="26"/>
      <c r="E32" s="88"/>
      <c r="F32" s="41"/>
      <c r="G32" s="81"/>
      <c r="H32" s="81"/>
      <c r="I32" s="81"/>
      <c r="J32" s="14"/>
      <c r="K32" s="14"/>
      <c r="L32" s="14">
        <f t="shared" si="4"/>
        <v>0</v>
      </c>
      <c r="M32" s="79" t="str">
        <f t="shared" si="2"/>
        <v>BAJO</v>
      </c>
      <c r="N32" s="3"/>
      <c r="O32" s="47">
        <f t="shared" si="3"/>
        <v>0.1</v>
      </c>
    </row>
    <row r="33" spans="1:15" s="11" customFormat="1" ht="12.75">
      <c r="A33" s="82"/>
      <c r="B33" s="191"/>
      <c r="C33" s="13"/>
      <c r="D33" s="29"/>
      <c r="E33" s="88"/>
      <c r="F33" s="41"/>
      <c r="G33" s="81"/>
      <c r="H33" s="81"/>
      <c r="I33" s="81"/>
      <c r="J33" s="14"/>
      <c r="K33" s="14"/>
      <c r="L33" s="14">
        <f t="shared" si="4"/>
        <v>0</v>
      </c>
      <c r="M33" s="79" t="str">
        <f t="shared" si="2"/>
        <v>BAJO</v>
      </c>
      <c r="N33" s="3"/>
      <c r="O33" s="47">
        <f t="shared" si="3"/>
        <v>0.1</v>
      </c>
    </row>
    <row r="34" spans="1:15" s="11" customFormat="1" ht="12.75">
      <c r="A34" s="82"/>
      <c r="B34" s="191"/>
      <c r="C34" s="13"/>
      <c r="D34" s="13"/>
      <c r="E34" s="13"/>
      <c r="F34" s="41"/>
      <c r="G34" s="81"/>
      <c r="H34" s="81"/>
      <c r="I34" s="81"/>
      <c r="J34" s="14"/>
      <c r="K34" s="14"/>
      <c r="L34" s="14">
        <f>J34*K34</f>
        <v>0</v>
      </c>
      <c r="M34" s="79" t="str">
        <f t="shared" si="2"/>
        <v>BAJO</v>
      </c>
      <c r="N34" s="3"/>
      <c r="O34" s="47">
        <f>IF(M34="BAJO",0.1,IF(M34="MEDIO",3,5))</f>
        <v>0.1</v>
      </c>
    </row>
    <row r="35" spans="1:15" s="11" customFormat="1" ht="12.75">
      <c r="A35" s="82"/>
      <c r="B35" s="191"/>
      <c r="C35" s="13"/>
      <c r="D35" s="13"/>
      <c r="E35" s="13"/>
      <c r="F35" s="41"/>
      <c r="G35" s="81"/>
      <c r="H35" s="81"/>
      <c r="I35" s="81"/>
      <c r="J35" s="14"/>
      <c r="K35" s="14"/>
      <c r="L35" s="14">
        <f>J35*K35</f>
        <v>0</v>
      </c>
      <c r="M35" s="79" t="str">
        <f t="shared" si="2"/>
        <v>BAJO</v>
      </c>
      <c r="N35" s="3"/>
      <c r="O35" s="47">
        <f>IF(M35="BAJO",0.1,IF(M35="MEDIO",3,5))</f>
        <v>0.1</v>
      </c>
    </row>
    <row r="36" spans="1:15" s="11" customFormat="1" ht="12.75">
      <c r="A36" s="82"/>
      <c r="B36" s="191"/>
      <c r="C36" s="13"/>
      <c r="D36" s="26"/>
      <c r="E36" s="13"/>
      <c r="F36" s="41"/>
      <c r="G36" s="81"/>
      <c r="H36" s="81"/>
      <c r="I36" s="81"/>
      <c r="J36" s="14"/>
      <c r="K36" s="14"/>
      <c r="L36" s="14">
        <f t="shared" si="4"/>
        <v>0</v>
      </c>
      <c r="M36" s="79" t="str">
        <f t="shared" si="2"/>
        <v>BAJO</v>
      </c>
      <c r="N36" s="3"/>
      <c r="O36" s="47">
        <f t="shared" si="3"/>
        <v>0.1</v>
      </c>
    </row>
    <row r="37" spans="1:15" s="11" customFormat="1" ht="12.75">
      <c r="A37" s="82"/>
      <c r="B37" s="191"/>
      <c r="C37" s="13"/>
      <c r="D37" s="29"/>
      <c r="E37" s="13"/>
      <c r="F37" s="41"/>
      <c r="G37" s="81"/>
      <c r="H37" s="81"/>
      <c r="I37" s="81"/>
      <c r="J37" s="14"/>
      <c r="K37" s="14"/>
      <c r="L37" s="14">
        <f t="shared" si="4"/>
        <v>0</v>
      </c>
      <c r="M37" s="79" t="str">
        <f t="shared" si="2"/>
        <v>BAJO</v>
      </c>
      <c r="N37" s="3"/>
      <c r="O37" s="47">
        <f t="shared" si="3"/>
        <v>0.1</v>
      </c>
    </row>
    <row r="38" spans="1:15" s="11" customFormat="1" ht="12.75">
      <c r="A38" s="82"/>
      <c r="B38" s="191"/>
      <c r="C38" s="13"/>
      <c r="D38" s="13"/>
      <c r="E38" s="13"/>
      <c r="F38" s="41"/>
      <c r="G38" s="81"/>
      <c r="H38" s="81"/>
      <c r="I38" s="81"/>
      <c r="J38" s="14"/>
      <c r="K38" s="14"/>
      <c r="L38" s="14">
        <f t="shared" si="4"/>
        <v>0</v>
      </c>
      <c r="M38" s="79" t="str">
        <f t="shared" si="2"/>
        <v>BAJO</v>
      </c>
      <c r="N38" s="3"/>
      <c r="O38" s="47">
        <f>IF(M38="BAJO",0.1,IF(M38="MEDIO",3,5))</f>
        <v>0.1</v>
      </c>
    </row>
    <row r="39" spans="1:15" s="22" customFormat="1" ht="12.75">
      <c r="A39" s="59"/>
      <c r="B39" s="191"/>
      <c r="C39" s="13"/>
      <c r="D39" s="15"/>
      <c r="E39" s="15"/>
      <c r="F39" s="41"/>
      <c r="G39" s="81"/>
      <c r="H39" s="81"/>
      <c r="I39" s="81"/>
      <c r="J39" s="21"/>
      <c r="K39" s="21"/>
      <c r="L39" s="21">
        <f t="shared" si="4"/>
        <v>0</v>
      </c>
      <c r="M39" s="79" t="str">
        <f t="shared" si="2"/>
        <v>BAJO</v>
      </c>
      <c r="N39" s="3"/>
      <c r="O39" s="59">
        <f>IF(M39="BAJO",0.1,IF(M39="MEDIO",3,5))</f>
        <v>0.1</v>
      </c>
    </row>
    <row r="40" spans="1:15" s="11" customFormat="1" ht="12.75">
      <c r="A40" s="82"/>
      <c r="B40" s="191"/>
      <c r="C40" s="15"/>
      <c r="D40" s="26"/>
      <c r="E40" s="16"/>
      <c r="F40" s="35"/>
      <c r="G40" s="81"/>
      <c r="H40" s="81"/>
      <c r="I40" s="81"/>
      <c r="J40" s="23"/>
      <c r="K40" s="23"/>
      <c r="L40" s="14">
        <f t="shared" si="4"/>
        <v>0</v>
      </c>
      <c r="M40" s="79" t="str">
        <f t="shared" si="2"/>
        <v>BAJO</v>
      </c>
      <c r="N40" s="3"/>
      <c r="O40" s="47">
        <f t="shared" si="3"/>
        <v>0.1</v>
      </c>
    </row>
    <row r="41" spans="1:15" s="11" customFormat="1" ht="12.75">
      <c r="A41" s="82"/>
      <c r="B41" s="191"/>
      <c r="C41" s="13"/>
      <c r="D41" s="26"/>
      <c r="E41" s="16"/>
      <c r="F41" s="35"/>
      <c r="G41" s="81"/>
      <c r="H41" s="81"/>
      <c r="I41" s="81"/>
      <c r="J41" s="23"/>
      <c r="K41" s="23"/>
      <c r="L41" s="14">
        <f t="shared" si="4"/>
        <v>0</v>
      </c>
      <c r="M41" s="79" t="str">
        <f t="shared" si="2"/>
        <v>BAJO</v>
      </c>
      <c r="N41" s="3"/>
      <c r="O41" s="47">
        <f t="shared" si="3"/>
        <v>0.1</v>
      </c>
    </row>
    <row r="42" spans="1:15" s="11" customFormat="1" ht="12.75">
      <c r="A42" s="82"/>
      <c r="B42" s="191"/>
      <c r="C42" s="13"/>
      <c r="D42" s="13"/>
      <c r="E42" s="16"/>
      <c r="F42" s="35"/>
      <c r="G42" s="81"/>
      <c r="H42" s="81"/>
      <c r="I42" s="81"/>
      <c r="J42" s="23"/>
      <c r="K42" s="23"/>
      <c r="L42" s="14">
        <f>J42*K42</f>
        <v>0</v>
      </c>
      <c r="M42" s="79" t="str">
        <f t="shared" si="2"/>
        <v>BAJO</v>
      </c>
      <c r="N42" s="3"/>
      <c r="O42" s="47">
        <f>IF(M42="BAJO",0.1,IF(M42="MEDIO",3,5))</f>
        <v>0.1</v>
      </c>
    </row>
    <row r="43" spans="1:15" s="11" customFormat="1" ht="12.75">
      <c r="A43" s="82"/>
      <c r="B43" s="191"/>
      <c r="C43" s="28"/>
      <c r="D43" s="29"/>
      <c r="E43" s="28"/>
      <c r="F43" s="35"/>
      <c r="G43" s="81"/>
      <c r="H43" s="81"/>
      <c r="I43" s="81"/>
      <c r="J43" s="14"/>
      <c r="K43" s="14"/>
      <c r="L43" s="14">
        <f t="shared" si="4"/>
        <v>0</v>
      </c>
      <c r="M43" s="79" t="str">
        <f t="shared" si="2"/>
        <v>BAJO</v>
      </c>
      <c r="N43" s="3"/>
      <c r="O43" s="47">
        <f t="shared" si="3"/>
        <v>0.1</v>
      </c>
    </row>
    <row r="44" spans="1:15" s="11" customFormat="1" ht="12.75">
      <c r="A44" s="82"/>
      <c r="B44" s="191"/>
      <c r="C44" s="28"/>
      <c r="D44" s="29"/>
      <c r="E44" s="28"/>
      <c r="F44" s="35"/>
      <c r="G44" s="81"/>
      <c r="H44" s="81"/>
      <c r="I44" s="81"/>
      <c r="J44" s="30"/>
      <c r="K44" s="14"/>
      <c r="L44" s="14">
        <f t="shared" si="4"/>
        <v>0</v>
      </c>
      <c r="M44" s="79" t="str">
        <f t="shared" si="2"/>
        <v>BAJO</v>
      </c>
      <c r="N44" s="3"/>
      <c r="O44" s="47">
        <f t="shared" si="3"/>
        <v>0.1</v>
      </c>
    </row>
    <row r="45" spans="1:15" s="11" customFormat="1" ht="12.75">
      <c r="A45" s="82"/>
      <c r="B45" s="191"/>
      <c r="C45" s="28"/>
      <c r="D45" s="29"/>
      <c r="E45" s="28"/>
      <c r="F45" s="35"/>
      <c r="G45" s="81"/>
      <c r="H45" s="81"/>
      <c r="I45" s="81"/>
      <c r="J45" s="30"/>
      <c r="K45" s="14"/>
      <c r="L45" s="14">
        <f>J45*K45</f>
        <v>0</v>
      </c>
      <c r="M45" s="79" t="str">
        <f t="shared" si="2"/>
        <v>BAJO</v>
      </c>
      <c r="N45" s="3"/>
      <c r="O45" s="47">
        <f>IF(M45="BAJO",0.1,IF(M45="MEDIO",3,5))</f>
        <v>0.1</v>
      </c>
    </row>
    <row r="46" spans="1:15" s="11" customFormat="1" ht="12.75">
      <c r="A46" s="82"/>
      <c r="B46" s="191"/>
      <c r="C46" s="28"/>
      <c r="D46" s="29"/>
      <c r="E46" s="28"/>
      <c r="F46" s="35"/>
      <c r="G46" s="81"/>
      <c r="H46" s="81"/>
      <c r="I46" s="81"/>
      <c r="J46" s="14"/>
      <c r="K46" s="14"/>
      <c r="L46" s="14">
        <f t="shared" si="4"/>
        <v>0</v>
      </c>
      <c r="M46" s="79" t="str">
        <f t="shared" si="2"/>
        <v>BAJO</v>
      </c>
      <c r="N46" s="13"/>
      <c r="O46" s="47">
        <f t="shared" si="3"/>
        <v>0.1</v>
      </c>
    </row>
    <row r="47" spans="1:15" s="11" customFormat="1" ht="12.75">
      <c r="A47" s="82"/>
      <c r="B47" s="191"/>
      <c r="C47" s="28"/>
      <c r="D47" s="29"/>
      <c r="E47" s="28"/>
      <c r="F47" s="35"/>
      <c r="G47" s="81"/>
      <c r="H47" s="81"/>
      <c r="I47" s="81"/>
      <c r="J47" s="14"/>
      <c r="K47" s="14"/>
      <c r="L47" s="14">
        <f>J47*K47</f>
        <v>0</v>
      </c>
      <c r="M47" s="79" t="str">
        <f t="shared" si="2"/>
        <v>BAJO</v>
      </c>
      <c r="N47" s="13"/>
      <c r="O47" s="47">
        <f>IF(M47="BAJO",0.1,IF(M47="MEDIO",3,5))</f>
        <v>0.1</v>
      </c>
    </row>
    <row r="48" spans="1:15" s="22" customFormat="1" ht="12.75">
      <c r="A48" s="59"/>
      <c r="B48" s="193"/>
      <c r="C48" s="32"/>
      <c r="D48" s="33"/>
      <c r="E48" s="15"/>
      <c r="F48" s="42"/>
      <c r="G48" s="81"/>
      <c r="H48" s="81"/>
      <c r="I48" s="81"/>
      <c r="J48" s="21"/>
      <c r="K48" s="21"/>
      <c r="L48" s="21">
        <f t="shared" si="4"/>
        <v>0</v>
      </c>
      <c r="M48" s="79" t="str">
        <f t="shared" si="2"/>
        <v>BAJO</v>
      </c>
      <c r="N48" s="3"/>
      <c r="O48" s="59">
        <f t="shared" si="3"/>
        <v>0.1</v>
      </c>
    </row>
    <row r="49" spans="1:17" s="22" customFormat="1" ht="12.75">
      <c r="A49" s="59"/>
      <c r="B49" s="193"/>
      <c r="C49" s="32"/>
      <c r="D49" s="29"/>
      <c r="E49" s="15"/>
      <c r="F49" s="42"/>
      <c r="G49" s="81"/>
      <c r="H49" s="81"/>
      <c r="I49" s="81"/>
      <c r="J49" s="34"/>
      <c r="K49" s="21"/>
      <c r="L49" s="21">
        <f t="shared" si="4"/>
        <v>0</v>
      </c>
      <c r="M49" s="79" t="str">
        <f t="shared" si="2"/>
        <v>BAJO</v>
      </c>
      <c r="N49" s="3"/>
      <c r="O49" s="59">
        <f t="shared" si="3"/>
        <v>0.1</v>
      </c>
    </row>
    <row r="50" spans="1:17" s="11" customFormat="1" ht="12.75">
      <c r="A50" s="82"/>
      <c r="B50" s="191"/>
      <c r="C50" s="35"/>
      <c r="D50" s="29"/>
      <c r="E50" s="28"/>
      <c r="F50" s="35"/>
      <c r="G50" s="81"/>
      <c r="H50" s="81"/>
      <c r="I50" s="81"/>
      <c r="J50" s="14"/>
      <c r="K50" s="14"/>
      <c r="L50" s="14">
        <f t="shared" si="4"/>
        <v>0</v>
      </c>
      <c r="M50" s="79" t="str">
        <f t="shared" si="2"/>
        <v>BAJO</v>
      </c>
      <c r="N50" s="13"/>
      <c r="O50" s="47">
        <f t="shared" si="3"/>
        <v>0.1</v>
      </c>
    </row>
    <row r="51" spans="1:17" s="11" customFormat="1" ht="12.75">
      <c r="A51" s="82"/>
      <c r="B51" s="191"/>
      <c r="C51" s="28"/>
      <c r="D51" s="29"/>
      <c r="E51" s="28"/>
      <c r="F51" s="35"/>
      <c r="G51" s="81"/>
      <c r="H51" s="81"/>
      <c r="I51" s="81"/>
      <c r="J51" s="14"/>
      <c r="K51" s="14"/>
      <c r="L51" s="14">
        <f t="shared" si="4"/>
        <v>0</v>
      </c>
      <c r="M51" s="79" t="str">
        <f t="shared" si="2"/>
        <v>BAJO</v>
      </c>
      <c r="N51" s="13"/>
      <c r="O51" s="47">
        <f t="shared" si="3"/>
        <v>0.1</v>
      </c>
    </row>
    <row r="52" spans="1:17" s="11" customFormat="1" ht="12.75">
      <c r="A52" s="82"/>
      <c r="B52" s="191"/>
      <c r="C52" s="28"/>
      <c r="D52" s="29"/>
      <c r="E52" s="28"/>
      <c r="F52" s="35"/>
      <c r="G52" s="35"/>
      <c r="H52" s="35"/>
      <c r="I52" s="35"/>
      <c r="J52" s="14"/>
      <c r="K52" s="14"/>
      <c r="L52" s="14">
        <f t="shared" si="4"/>
        <v>0</v>
      </c>
      <c r="M52" s="79" t="str">
        <f t="shared" si="2"/>
        <v>BAJO</v>
      </c>
      <c r="N52" s="3"/>
      <c r="O52" s="47">
        <f t="shared" si="3"/>
        <v>0.1</v>
      </c>
    </row>
    <row r="53" spans="1:17" s="11" customFormat="1" ht="12.75">
      <c r="A53" s="82"/>
      <c r="B53" s="191"/>
      <c r="C53" s="28"/>
      <c r="D53" s="29"/>
      <c r="E53" s="28"/>
      <c r="F53" s="35"/>
      <c r="G53" s="35"/>
      <c r="H53" s="35"/>
      <c r="I53" s="35"/>
      <c r="J53" s="14"/>
      <c r="K53" s="14"/>
      <c r="L53" s="14">
        <f t="shared" si="4"/>
        <v>0</v>
      </c>
      <c r="M53" s="79" t="str">
        <f t="shared" si="2"/>
        <v>BAJO</v>
      </c>
      <c r="N53" s="3"/>
      <c r="O53" s="47">
        <f t="shared" ref="O53:O58" si="5">IF(M53="BAJO",0.1,IF(M53="MEDIO",3,5))</f>
        <v>0.1</v>
      </c>
    </row>
    <row r="54" spans="1:17" s="11" customFormat="1" ht="12.75">
      <c r="A54" s="82"/>
      <c r="B54" s="191"/>
      <c r="C54" s="28"/>
      <c r="D54" s="29"/>
      <c r="E54" s="28"/>
      <c r="F54" s="35"/>
      <c r="G54" s="35"/>
      <c r="H54" s="35"/>
      <c r="I54" s="35"/>
      <c r="J54" s="14"/>
      <c r="K54" s="14"/>
      <c r="L54" s="14">
        <f t="shared" ref="L54:L58" si="6">J54*K54</f>
        <v>0</v>
      </c>
      <c r="M54" s="79" t="str">
        <f t="shared" si="2"/>
        <v>BAJO</v>
      </c>
      <c r="N54" s="3"/>
      <c r="O54" s="47">
        <f t="shared" si="5"/>
        <v>0.1</v>
      </c>
    </row>
    <row r="55" spans="1:17" s="11" customFormat="1" ht="12.75">
      <c r="A55" s="82"/>
      <c r="B55" s="191"/>
      <c r="C55" s="28"/>
      <c r="D55" s="29"/>
      <c r="E55" s="28"/>
      <c r="F55" s="35"/>
      <c r="G55" s="35"/>
      <c r="H55" s="35"/>
      <c r="I55" s="35"/>
      <c r="J55" s="14"/>
      <c r="K55" s="14"/>
      <c r="L55" s="14">
        <f t="shared" si="6"/>
        <v>0</v>
      </c>
      <c r="M55" s="79" t="str">
        <f t="shared" si="2"/>
        <v>BAJO</v>
      </c>
      <c r="N55" s="3"/>
      <c r="O55" s="47">
        <f t="shared" si="5"/>
        <v>0.1</v>
      </c>
    </row>
    <row r="56" spans="1:17" s="11" customFormat="1" ht="12.75">
      <c r="A56" s="82"/>
      <c r="B56" s="191"/>
      <c r="C56" s="28"/>
      <c r="D56" s="29"/>
      <c r="E56" s="28"/>
      <c r="F56" s="35"/>
      <c r="G56" s="35"/>
      <c r="H56" s="35"/>
      <c r="I56" s="35"/>
      <c r="J56" s="14"/>
      <c r="K56" s="14"/>
      <c r="L56" s="14">
        <f t="shared" si="6"/>
        <v>0</v>
      </c>
      <c r="M56" s="79" t="str">
        <f t="shared" si="2"/>
        <v>BAJO</v>
      </c>
      <c r="N56" s="3"/>
      <c r="O56" s="47">
        <f t="shared" si="5"/>
        <v>0.1</v>
      </c>
    </row>
    <row r="57" spans="1:17" s="11" customFormat="1" ht="12.75">
      <c r="A57" s="82"/>
      <c r="B57" s="191"/>
      <c r="C57" s="28"/>
      <c r="D57" s="29"/>
      <c r="E57" s="28"/>
      <c r="F57" s="35"/>
      <c r="G57" s="35"/>
      <c r="H57" s="35"/>
      <c r="I57" s="35"/>
      <c r="J57" s="14"/>
      <c r="K57" s="14"/>
      <c r="L57" s="14">
        <f t="shared" si="6"/>
        <v>0</v>
      </c>
      <c r="M57" s="79" t="str">
        <f t="shared" si="2"/>
        <v>BAJO</v>
      </c>
      <c r="N57" s="3"/>
      <c r="O57" s="47">
        <f t="shared" si="5"/>
        <v>0.1</v>
      </c>
    </row>
    <row r="58" spans="1:17" s="11" customFormat="1" ht="12.75">
      <c r="A58" s="82"/>
      <c r="B58" s="191"/>
      <c r="C58" s="28"/>
      <c r="D58" s="29"/>
      <c r="E58" s="28"/>
      <c r="F58" s="35"/>
      <c r="G58" s="35"/>
      <c r="H58" s="35"/>
      <c r="I58" s="35"/>
      <c r="J58" s="14"/>
      <c r="K58" s="14"/>
      <c r="L58" s="14">
        <f t="shared" si="6"/>
        <v>0</v>
      </c>
      <c r="M58" s="79" t="str">
        <f t="shared" si="2"/>
        <v>BAJO</v>
      </c>
      <c r="N58" s="3"/>
      <c r="O58" s="47">
        <f t="shared" si="5"/>
        <v>0.1</v>
      </c>
    </row>
    <row r="59" spans="1:17" s="11" customFormat="1" ht="12.75">
      <c r="A59" s="38"/>
      <c r="C59" s="36"/>
      <c r="D59" s="37"/>
      <c r="F59" s="43"/>
      <c r="G59" s="35"/>
      <c r="H59" s="35"/>
      <c r="I59" s="35"/>
      <c r="J59" s="38"/>
      <c r="K59" s="38"/>
      <c r="P59" s="11">
        <f>SUM(O9:O58)</f>
        <v>69.199999999999818</v>
      </c>
      <c r="Q59" s="11">
        <f>COUNT(O9:O58)</f>
        <v>50</v>
      </c>
    </row>
    <row r="60" spans="1:17" s="11" customFormat="1" ht="12.75">
      <c r="A60" s="38"/>
      <c r="D60" s="37"/>
      <c r="F60" s="43"/>
      <c r="G60" s="42"/>
      <c r="H60" s="42"/>
      <c r="I60" s="42"/>
      <c r="J60" s="38"/>
      <c r="K60" s="38"/>
    </row>
    <row r="61" spans="1:17" s="11" customFormat="1" ht="12.75">
      <c r="A61" s="38"/>
      <c r="D61" s="37"/>
      <c r="F61" s="43"/>
      <c r="G61" s="42"/>
      <c r="H61" s="42"/>
      <c r="I61" s="42"/>
      <c r="J61" s="38"/>
      <c r="K61" s="38"/>
    </row>
    <row r="62" spans="1:17">
      <c r="G62" s="35"/>
      <c r="H62" s="35"/>
      <c r="I62" s="35"/>
    </row>
    <row r="63" spans="1:17">
      <c r="G63" s="35"/>
      <c r="H63" s="35"/>
      <c r="I63" s="35"/>
    </row>
    <row r="64" spans="1:17">
      <c r="G64" s="35"/>
      <c r="H64" s="35"/>
      <c r="I64" s="35"/>
    </row>
    <row r="65" spans="7:9">
      <c r="G65" s="35"/>
      <c r="H65" s="35"/>
      <c r="I65" s="35"/>
    </row>
    <row r="66" spans="7:9">
      <c r="G66" s="35"/>
      <c r="H66" s="35"/>
      <c r="I66" s="35"/>
    </row>
    <row r="67" spans="7:9">
      <c r="G67" s="35"/>
      <c r="H67" s="35"/>
      <c r="I67" s="35"/>
    </row>
    <row r="68" spans="7:9">
      <c r="G68" s="35"/>
      <c r="H68" s="35"/>
      <c r="I68" s="35"/>
    </row>
    <row r="69" spans="7:9">
      <c r="G69" s="35"/>
      <c r="H69" s="35"/>
      <c r="I69" s="35"/>
    </row>
    <row r="70" spans="7:9">
      <c r="G70" s="35"/>
      <c r="H70" s="35"/>
      <c r="I70" s="35"/>
    </row>
    <row r="71" spans="7:9">
      <c r="G71" s="43"/>
      <c r="H71" s="43"/>
      <c r="I71" s="43"/>
    </row>
    <row r="72" spans="7:9">
      <c r="G72" s="43"/>
      <c r="H72" s="43"/>
      <c r="I72" s="43"/>
    </row>
    <row r="73" spans="7:9">
      <c r="G73" s="43"/>
      <c r="H73" s="43"/>
      <c r="I73" s="43"/>
    </row>
  </sheetData>
  <autoFilter ref="A6:BX59" xr:uid="{B38D5EA9-84B6-4611-8BF4-0B4039B0389B}"/>
  <dataConsolidate/>
  <mergeCells count="5">
    <mergeCell ref="C1:O1"/>
    <mergeCell ref="C2:O2"/>
    <mergeCell ref="A1:B2"/>
    <mergeCell ref="A4:B4"/>
    <mergeCell ref="F4:M4"/>
  </mergeCells>
  <conditionalFormatting sqref="M7:M58">
    <cfRule type="cellIs" dxfId="36" priority="1" stopIfTrue="1" operator="equal">
      <formula>"ALTO"</formula>
    </cfRule>
    <cfRule type="cellIs" dxfId="35" priority="2" stopIfTrue="1" operator="equal">
      <formula>"MEDIO"</formula>
    </cfRule>
    <cfRule type="cellIs" dxfId="34"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92D050"/>
  </sheetPr>
  <dimension ref="A1:Q79"/>
  <sheetViews>
    <sheetView view="pageBreakPreview" zoomScale="70" zoomScaleNormal="70" zoomScaleSheetLayoutView="70" workbookViewId="0">
      <selection sqref="A1:B2"/>
    </sheetView>
  </sheetViews>
  <sheetFormatPr baseColWidth="10" defaultColWidth="11.42578125" defaultRowHeight="18"/>
  <cols>
    <col min="1" max="1" width="5.570312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15" ht="33.75" customHeight="1">
      <c r="A1" s="333"/>
      <c r="B1" s="333"/>
      <c r="C1" s="328" t="s">
        <v>449</v>
      </c>
      <c r="D1" s="328"/>
      <c r="E1" s="328"/>
      <c r="F1" s="328"/>
      <c r="G1" s="328"/>
      <c r="H1" s="328"/>
      <c r="I1" s="328"/>
      <c r="J1" s="328"/>
      <c r="K1" s="328"/>
      <c r="L1" s="328"/>
      <c r="M1" s="328"/>
      <c r="N1" s="328"/>
      <c r="O1" s="328"/>
    </row>
    <row r="2" spans="1:15" ht="33.75" customHeight="1">
      <c r="A2" s="333"/>
      <c r="B2" s="333"/>
      <c r="C2" s="329" t="s">
        <v>118</v>
      </c>
      <c r="D2" s="329"/>
      <c r="E2" s="329"/>
      <c r="F2" s="329"/>
      <c r="G2" s="329"/>
      <c r="H2" s="329"/>
      <c r="I2" s="329"/>
      <c r="J2" s="329"/>
      <c r="K2" s="329"/>
      <c r="L2" s="329"/>
      <c r="M2" s="329"/>
      <c r="N2" s="329"/>
      <c r="O2" s="329"/>
    </row>
    <row r="3" spans="1:15" ht="6.75" customHeight="1">
      <c r="A3" s="183"/>
      <c r="B3" s="183"/>
      <c r="C3" s="184"/>
      <c r="D3" s="184"/>
      <c r="E3" s="184"/>
      <c r="F3" s="184"/>
      <c r="G3" s="184"/>
      <c r="H3" s="184"/>
      <c r="I3" s="184"/>
      <c r="J3" s="184"/>
      <c r="K3" s="184"/>
      <c r="L3" s="184"/>
      <c r="M3" s="184"/>
      <c r="N3" s="184"/>
      <c r="O3" s="184"/>
    </row>
    <row r="4" spans="1:15" ht="33.75" customHeight="1">
      <c r="A4" s="331" t="s">
        <v>616</v>
      </c>
      <c r="B4" s="331"/>
      <c r="C4" s="189" t="s">
        <v>1207</v>
      </c>
      <c r="D4" s="184"/>
      <c r="E4" s="24" t="s">
        <v>617</v>
      </c>
      <c r="F4" s="332" t="s">
        <v>628</v>
      </c>
      <c r="G4" s="332"/>
      <c r="H4" s="332"/>
      <c r="I4" s="332"/>
      <c r="J4" s="332"/>
      <c r="K4" s="332"/>
      <c r="L4" s="332"/>
      <c r="M4" s="332"/>
      <c r="N4" s="184"/>
      <c r="O4" s="184"/>
    </row>
    <row r="5" spans="1:15" ht="6" customHeight="1">
      <c r="B5" s="177"/>
      <c r="C5" s="63"/>
      <c r="D5" s="64"/>
      <c r="E5" s="65"/>
      <c r="F5" s="39"/>
      <c r="G5" s="187"/>
      <c r="H5" s="187"/>
      <c r="I5" s="187"/>
      <c r="J5" s="66"/>
      <c r="K5" s="66"/>
      <c r="L5" s="17"/>
      <c r="M5" s="48"/>
      <c r="N5" s="48"/>
      <c r="O5" s="48"/>
    </row>
    <row r="6" spans="1:15"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15" s="11" customFormat="1" ht="293.25">
      <c r="A7" s="229">
        <v>1</v>
      </c>
      <c r="B7" s="239" t="s">
        <v>171</v>
      </c>
      <c r="C7" s="240" t="s">
        <v>1097</v>
      </c>
      <c r="D7" s="240" t="s">
        <v>953</v>
      </c>
      <c r="E7" s="240" t="s">
        <v>1098</v>
      </c>
      <c r="F7" s="240" t="s">
        <v>1222</v>
      </c>
      <c r="G7" s="241" t="s">
        <v>954</v>
      </c>
      <c r="H7" s="241" t="s">
        <v>746</v>
      </c>
      <c r="I7" s="240" t="s">
        <v>1223</v>
      </c>
      <c r="J7" s="14">
        <v>2</v>
      </c>
      <c r="K7" s="14">
        <v>3</v>
      </c>
      <c r="L7" s="14">
        <f t="shared" ref="L7:L71" si="0">J7*K7</f>
        <v>6</v>
      </c>
      <c r="M7" s="79" t="str">
        <f>IF(L7&lt;=6,"BAJO",IF(L7&gt;=15,"ALTO","MEDIO"))</f>
        <v>BAJO</v>
      </c>
      <c r="N7" s="68" t="s">
        <v>596</v>
      </c>
      <c r="O7" s="47">
        <f t="shared" ref="O7:O70" si="1">IF(M7="BAJO",0.1,IF(M7="MEDIO",3,5))</f>
        <v>0.1</v>
      </c>
    </row>
    <row r="8" spans="1:15" s="78" customFormat="1" ht="293.25">
      <c r="A8" s="82">
        <v>2</v>
      </c>
      <c r="B8" s="230" t="s">
        <v>171</v>
      </c>
      <c r="C8" s="172" t="s">
        <v>1100</v>
      </c>
      <c r="D8" s="172" t="s">
        <v>955</v>
      </c>
      <c r="E8" s="172" t="s">
        <v>1098</v>
      </c>
      <c r="F8" s="240" t="s">
        <v>1222</v>
      </c>
      <c r="G8" s="225" t="s">
        <v>954</v>
      </c>
      <c r="H8" s="241" t="s">
        <v>746</v>
      </c>
      <c r="I8" s="240" t="s">
        <v>1223</v>
      </c>
      <c r="J8" s="79">
        <v>2</v>
      </c>
      <c r="K8" s="79">
        <v>3</v>
      </c>
      <c r="L8" s="79">
        <f t="shared" ref="L8" si="2">J8*K8</f>
        <v>6</v>
      </c>
      <c r="M8" s="79" t="str">
        <f>IF(L8&lt;=6,"BAJO",IF(L8&gt;=15,"ALTO","MEDIO"))</f>
        <v>BAJO</v>
      </c>
      <c r="N8" s="68" t="s">
        <v>596</v>
      </c>
      <c r="O8" s="82">
        <f t="shared" ref="O8" si="3">IF(M8="BAJO",0.1,IF(M8="MEDIO",3,5))</f>
        <v>0.1</v>
      </c>
    </row>
    <row r="9" spans="1:15" s="11" customFormat="1" ht="280.5">
      <c r="A9" s="229">
        <v>3</v>
      </c>
      <c r="B9" s="197" t="s">
        <v>174</v>
      </c>
      <c r="C9" s="35" t="s">
        <v>175</v>
      </c>
      <c r="D9" s="35" t="s">
        <v>21</v>
      </c>
      <c r="E9" s="69" t="s">
        <v>1101</v>
      </c>
      <c r="F9" s="172" t="s">
        <v>1224</v>
      </c>
      <c r="G9" s="225" t="s">
        <v>956</v>
      </c>
      <c r="H9" s="225" t="s">
        <v>877</v>
      </c>
      <c r="I9" s="172" t="s">
        <v>1208</v>
      </c>
      <c r="J9" s="14">
        <v>2</v>
      </c>
      <c r="K9" s="14">
        <v>3</v>
      </c>
      <c r="L9" s="14">
        <f t="shared" si="0"/>
        <v>6</v>
      </c>
      <c r="M9" s="79" t="str">
        <f t="shared" ref="M9:M69" si="4">IF(L9&lt;=6,"BAJO",IF(L9&gt;=15,"ALTO","MEDIO"))</f>
        <v>BAJO</v>
      </c>
      <c r="N9" s="68" t="s">
        <v>596</v>
      </c>
      <c r="O9" s="47">
        <f t="shared" si="1"/>
        <v>0.1</v>
      </c>
    </row>
    <row r="10" spans="1:15" s="11" customFormat="1" ht="280.5">
      <c r="A10" s="82">
        <v>4</v>
      </c>
      <c r="B10" s="197" t="s">
        <v>174</v>
      </c>
      <c r="C10" s="35" t="s">
        <v>188</v>
      </c>
      <c r="D10" s="35" t="s">
        <v>460</v>
      </c>
      <c r="E10" s="69" t="s">
        <v>1101</v>
      </c>
      <c r="F10" s="172" t="s">
        <v>1224</v>
      </c>
      <c r="G10" s="225" t="s">
        <v>956</v>
      </c>
      <c r="H10" s="225" t="s">
        <v>877</v>
      </c>
      <c r="I10" s="172" t="s">
        <v>1208</v>
      </c>
      <c r="J10" s="14">
        <v>2</v>
      </c>
      <c r="K10" s="14">
        <v>3</v>
      </c>
      <c r="L10" s="79">
        <f t="shared" si="0"/>
        <v>6</v>
      </c>
      <c r="M10" s="79" t="str">
        <f t="shared" si="4"/>
        <v>BAJO</v>
      </c>
      <c r="N10" s="68" t="s">
        <v>596</v>
      </c>
      <c r="O10" s="82">
        <f t="shared" si="1"/>
        <v>0.1</v>
      </c>
    </row>
    <row r="11" spans="1:15" s="11" customFormat="1" ht="408">
      <c r="A11" s="229">
        <v>5</v>
      </c>
      <c r="B11" s="230" t="s">
        <v>957</v>
      </c>
      <c r="C11" s="172" t="s">
        <v>1102</v>
      </c>
      <c r="D11" s="172" t="s">
        <v>21</v>
      </c>
      <c r="E11" s="172" t="s">
        <v>1101</v>
      </c>
      <c r="F11" s="172" t="s">
        <v>1103</v>
      </c>
      <c r="G11" s="225" t="s">
        <v>956</v>
      </c>
      <c r="H11" s="225" t="s">
        <v>784</v>
      </c>
      <c r="I11" s="172" t="s">
        <v>1209</v>
      </c>
      <c r="J11" s="14">
        <v>2</v>
      </c>
      <c r="K11" s="14">
        <v>3</v>
      </c>
      <c r="L11" s="14">
        <f>J11*K11</f>
        <v>6</v>
      </c>
      <c r="M11" s="79" t="str">
        <f t="shared" si="4"/>
        <v>BAJO</v>
      </c>
      <c r="N11" s="68" t="s">
        <v>596</v>
      </c>
      <c r="O11" s="47">
        <f>IF(M11="BAJO",0.1,IF(M11="MEDIO",3,5))</f>
        <v>0.1</v>
      </c>
    </row>
    <row r="12" spans="1:15" s="11" customFormat="1" ht="395.25">
      <c r="A12" s="82">
        <v>6</v>
      </c>
      <c r="B12" s="230" t="s">
        <v>957</v>
      </c>
      <c r="C12" s="172" t="s">
        <v>1104</v>
      </c>
      <c r="D12" s="172" t="s">
        <v>461</v>
      </c>
      <c r="E12" s="172" t="s">
        <v>1101</v>
      </c>
      <c r="F12" s="172" t="s">
        <v>1105</v>
      </c>
      <c r="G12" s="225" t="s">
        <v>956</v>
      </c>
      <c r="H12" s="225" t="s">
        <v>784</v>
      </c>
      <c r="I12" s="172" t="s">
        <v>1209</v>
      </c>
      <c r="J12" s="14">
        <v>2</v>
      </c>
      <c r="K12" s="14">
        <v>3</v>
      </c>
      <c r="L12" s="79">
        <f>J12*K12</f>
        <v>6</v>
      </c>
      <c r="M12" s="79" t="str">
        <f t="shared" si="4"/>
        <v>BAJO</v>
      </c>
      <c r="N12" s="68" t="s">
        <v>596</v>
      </c>
      <c r="O12" s="82">
        <f>IF(M12="BAJO",0.1,IF(M12="MEDIO",3,5))</f>
        <v>0.1</v>
      </c>
    </row>
    <row r="13" spans="1:15" s="11" customFormat="1" ht="255">
      <c r="A13" s="229">
        <v>7</v>
      </c>
      <c r="B13" s="197" t="s">
        <v>176</v>
      </c>
      <c r="C13" s="35" t="s">
        <v>177</v>
      </c>
      <c r="D13" s="35" t="s">
        <v>21</v>
      </c>
      <c r="E13" s="69" t="s">
        <v>1101</v>
      </c>
      <c r="F13" s="172" t="s">
        <v>1106</v>
      </c>
      <c r="G13" s="225" t="s">
        <v>958</v>
      </c>
      <c r="H13" s="225" t="s">
        <v>746</v>
      </c>
      <c r="I13" s="172" t="s">
        <v>1210</v>
      </c>
      <c r="J13" s="14">
        <v>2</v>
      </c>
      <c r="K13" s="14">
        <v>3</v>
      </c>
      <c r="L13" s="14">
        <f>J13*K13</f>
        <v>6</v>
      </c>
      <c r="M13" s="79" t="str">
        <f t="shared" si="4"/>
        <v>BAJO</v>
      </c>
      <c r="N13" s="68" t="s">
        <v>596</v>
      </c>
      <c r="O13" s="47">
        <f>IF(M13="BAJO",0.1,IF(M13="MEDIO",3,5))</f>
        <v>0.1</v>
      </c>
    </row>
    <row r="14" spans="1:15" s="11" customFormat="1" ht="242.25">
      <c r="A14" s="82">
        <v>8</v>
      </c>
      <c r="B14" s="197" t="s">
        <v>176</v>
      </c>
      <c r="C14" s="35" t="s">
        <v>178</v>
      </c>
      <c r="D14" s="173" t="s">
        <v>993</v>
      </c>
      <c r="E14" s="172" t="s">
        <v>1101</v>
      </c>
      <c r="F14" s="172" t="s">
        <v>1107</v>
      </c>
      <c r="G14" s="225" t="s">
        <v>958</v>
      </c>
      <c r="H14" s="225" t="s">
        <v>746</v>
      </c>
      <c r="I14" s="172" t="s">
        <v>1210</v>
      </c>
      <c r="J14" s="14">
        <v>2</v>
      </c>
      <c r="K14" s="14">
        <v>3</v>
      </c>
      <c r="L14" s="14">
        <f>J14*K14</f>
        <v>6</v>
      </c>
      <c r="M14" s="79" t="str">
        <f t="shared" si="4"/>
        <v>BAJO</v>
      </c>
      <c r="N14" s="68" t="s">
        <v>596</v>
      </c>
      <c r="O14" s="47">
        <f>IF(M14="BAJO",0.1,IF(M14="MEDIO",3,5))</f>
        <v>0.1</v>
      </c>
    </row>
    <row r="15" spans="1:15" s="11" customFormat="1" ht="318.75">
      <c r="A15" s="229">
        <v>9</v>
      </c>
      <c r="B15" s="197" t="s">
        <v>179</v>
      </c>
      <c r="C15" s="69" t="s">
        <v>1108</v>
      </c>
      <c r="D15" s="69" t="s">
        <v>180</v>
      </c>
      <c r="E15" s="69" t="s">
        <v>1109</v>
      </c>
      <c r="F15" s="172" t="s">
        <v>1110</v>
      </c>
      <c r="G15" s="225" t="s">
        <v>959</v>
      </c>
      <c r="H15" s="225" t="s">
        <v>1099</v>
      </c>
      <c r="I15" s="172" t="s">
        <v>1211</v>
      </c>
      <c r="J15" s="14">
        <v>2</v>
      </c>
      <c r="K15" s="14">
        <v>3</v>
      </c>
      <c r="L15" s="14">
        <f t="shared" si="0"/>
        <v>6</v>
      </c>
      <c r="M15" s="79" t="str">
        <f t="shared" si="4"/>
        <v>BAJO</v>
      </c>
      <c r="N15" s="68" t="s">
        <v>596</v>
      </c>
      <c r="O15" s="47">
        <f t="shared" si="1"/>
        <v>0.1</v>
      </c>
    </row>
    <row r="16" spans="1:15" s="11" customFormat="1" ht="318.75">
      <c r="A16" s="82">
        <v>10</v>
      </c>
      <c r="B16" s="197" t="s">
        <v>179</v>
      </c>
      <c r="C16" s="69" t="s">
        <v>1111</v>
      </c>
      <c r="D16" s="99" t="s">
        <v>462</v>
      </c>
      <c r="E16" s="69" t="s">
        <v>1109</v>
      </c>
      <c r="F16" s="172" t="s">
        <v>1110</v>
      </c>
      <c r="G16" s="225" t="s">
        <v>959</v>
      </c>
      <c r="H16" s="225" t="s">
        <v>1099</v>
      </c>
      <c r="I16" s="172" t="s">
        <v>1211</v>
      </c>
      <c r="J16" s="14">
        <v>2</v>
      </c>
      <c r="K16" s="14">
        <v>3</v>
      </c>
      <c r="L16" s="14">
        <f t="shared" si="0"/>
        <v>6</v>
      </c>
      <c r="M16" s="79" t="str">
        <f t="shared" si="4"/>
        <v>BAJO</v>
      </c>
      <c r="N16" s="68" t="s">
        <v>596</v>
      </c>
      <c r="O16" s="47">
        <f t="shared" si="1"/>
        <v>0.1</v>
      </c>
    </row>
    <row r="17" spans="1:15" s="11" customFormat="1" ht="229.5">
      <c r="A17" s="229">
        <v>11</v>
      </c>
      <c r="B17" s="197" t="s">
        <v>179</v>
      </c>
      <c r="C17" s="69" t="s">
        <v>1112</v>
      </c>
      <c r="D17" s="99" t="s">
        <v>21</v>
      </c>
      <c r="E17" s="69" t="s">
        <v>1109</v>
      </c>
      <c r="F17" s="172" t="s">
        <v>1113</v>
      </c>
      <c r="G17" s="225" t="s">
        <v>960</v>
      </c>
      <c r="H17" s="225" t="s">
        <v>1099</v>
      </c>
      <c r="I17" s="172" t="s">
        <v>1212</v>
      </c>
      <c r="J17" s="14">
        <v>2</v>
      </c>
      <c r="K17" s="14">
        <v>3</v>
      </c>
      <c r="L17" s="14">
        <f>J17*K17</f>
        <v>6</v>
      </c>
      <c r="M17" s="79" t="str">
        <f t="shared" si="4"/>
        <v>BAJO</v>
      </c>
      <c r="N17" s="68" t="s">
        <v>596</v>
      </c>
      <c r="O17" s="47">
        <f>IF(M17="BAJO",0.1,IF(M17="MEDIO",3,5))</f>
        <v>0.1</v>
      </c>
    </row>
    <row r="18" spans="1:15" s="11" customFormat="1" ht="306">
      <c r="A18" s="82">
        <v>12</v>
      </c>
      <c r="B18" s="197" t="s">
        <v>179</v>
      </c>
      <c r="C18" s="69" t="s">
        <v>1114</v>
      </c>
      <c r="D18" s="69" t="s">
        <v>180</v>
      </c>
      <c r="E18" s="69" t="s">
        <v>1109</v>
      </c>
      <c r="F18" s="172" t="s">
        <v>1115</v>
      </c>
      <c r="G18" s="225" t="s">
        <v>960</v>
      </c>
      <c r="H18" s="225" t="s">
        <v>1099</v>
      </c>
      <c r="I18" s="172" t="s">
        <v>1212</v>
      </c>
      <c r="J18" s="27" t="s">
        <v>306</v>
      </c>
      <c r="K18" s="14">
        <v>3</v>
      </c>
      <c r="L18" s="14">
        <f t="shared" si="0"/>
        <v>6</v>
      </c>
      <c r="M18" s="79" t="str">
        <f t="shared" si="4"/>
        <v>BAJO</v>
      </c>
      <c r="N18" s="68" t="s">
        <v>596</v>
      </c>
      <c r="O18" s="47">
        <f t="shared" si="1"/>
        <v>0.1</v>
      </c>
    </row>
    <row r="19" spans="1:15" s="11" customFormat="1" ht="198" customHeight="1">
      <c r="A19" s="229">
        <v>13</v>
      </c>
      <c r="B19" s="197" t="s">
        <v>181</v>
      </c>
      <c r="C19" s="215" t="s">
        <v>1116</v>
      </c>
      <c r="D19" s="215" t="s">
        <v>66</v>
      </c>
      <c r="E19" s="172" t="s">
        <v>184</v>
      </c>
      <c r="F19" s="172" t="s">
        <v>1225</v>
      </c>
      <c r="G19" s="225" t="s">
        <v>961</v>
      </c>
      <c r="H19" s="225" t="s">
        <v>717</v>
      </c>
      <c r="I19" s="172" t="s">
        <v>1226</v>
      </c>
      <c r="J19" s="27" t="s">
        <v>305</v>
      </c>
      <c r="K19" s="14">
        <v>4</v>
      </c>
      <c r="L19" s="14">
        <f t="shared" si="0"/>
        <v>12</v>
      </c>
      <c r="M19" s="79" t="str">
        <f t="shared" si="4"/>
        <v>MEDIO</v>
      </c>
      <c r="N19" s="68" t="s">
        <v>1173</v>
      </c>
      <c r="O19" s="47">
        <f t="shared" si="1"/>
        <v>3</v>
      </c>
    </row>
    <row r="20" spans="1:15" s="11" customFormat="1" ht="200.25" customHeight="1">
      <c r="A20" s="82">
        <v>14</v>
      </c>
      <c r="B20" s="197" t="s">
        <v>181</v>
      </c>
      <c r="C20" s="68" t="s">
        <v>182</v>
      </c>
      <c r="D20" s="215" t="s">
        <v>963</v>
      </c>
      <c r="E20" s="172" t="s">
        <v>184</v>
      </c>
      <c r="F20" s="172" t="s">
        <v>1225</v>
      </c>
      <c r="G20" s="225" t="s">
        <v>962</v>
      </c>
      <c r="H20" s="225" t="s">
        <v>717</v>
      </c>
      <c r="I20" s="172" t="s">
        <v>1227</v>
      </c>
      <c r="J20" s="27" t="s">
        <v>305</v>
      </c>
      <c r="K20" s="14">
        <v>4</v>
      </c>
      <c r="L20" s="14">
        <f>J20*K20</f>
        <v>12</v>
      </c>
      <c r="M20" s="79" t="str">
        <f t="shared" si="4"/>
        <v>MEDIO</v>
      </c>
      <c r="N20" s="68" t="s">
        <v>678</v>
      </c>
      <c r="O20" s="47">
        <f>IF(M20="BAJO",0.1,IF(M20="MEDIO",3,5))</f>
        <v>3</v>
      </c>
    </row>
    <row r="21" spans="1:15" s="11" customFormat="1" ht="203.25" customHeight="1">
      <c r="A21" s="229">
        <v>15</v>
      </c>
      <c r="B21" s="197" t="s">
        <v>181</v>
      </c>
      <c r="C21" s="215" t="s">
        <v>994</v>
      </c>
      <c r="D21" s="215" t="s">
        <v>963</v>
      </c>
      <c r="E21" s="172" t="s">
        <v>185</v>
      </c>
      <c r="F21" s="172" t="s">
        <v>1225</v>
      </c>
      <c r="G21" s="225" t="s">
        <v>962</v>
      </c>
      <c r="H21" s="225" t="s">
        <v>717</v>
      </c>
      <c r="I21" s="172" t="s">
        <v>1227</v>
      </c>
      <c r="J21" s="14">
        <v>3</v>
      </c>
      <c r="K21" s="14">
        <v>4</v>
      </c>
      <c r="L21" s="14">
        <f t="shared" si="0"/>
        <v>12</v>
      </c>
      <c r="M21" s="79" t="str">
        <f t="shared" si="4"/>
        <v>MEDIO</v>
      </c>
      <c r="N21" s="68" t="s">
        <v>678</v>
      </c>
      <c r="O21" s="47">
        <f t="shared" si="1"/>
        <v>3</v>
      </c>
    </row>
    <row r="22" spans="1:15" s="11" customFormat="1" ht="200.25" customHeight="1">
      <c r="A22" s="82">
        <v>16</v>
      </c>
      <c r="B22" s="197" t="s">
        <v>181</v>
      </c>
      <c r="C22" s="215" t="s">
        <v>183</v>
      </c>
      <c r="D22" s="215" t="s">
        <v>66</v>
      </c>
      <c r="E22" s="172" t="s">
        <v>186</v>
      </c>
      <c r="F22" s="172" t="s">
        <v>1225</v>
      </c>
      <c r="G22" s="225" t="s">
        <v>964</v>
      </c>
      <c r="H22" s="225" t="s">
        <v>1099</v>
      </c>
      <c r="I22" s="172" t="s">
        <v>1227</v>
      </c>
      <c r="J22" s="14">
        <v>3</v>
      </c>
      <c r="K22" s="14">
        <v>4</v>
      </c>
      <c r="L22" s="14">
        <f t="shared" si="0"/>
        <v>12</v>
      </c>
      <c r="M22" s="79" t="str">
        <f t="shared" si="4"/>
        <v>MEDIO</v>
      </c>
      <c r="N22" s="68" t="s">
        <v>1173</v>
      </c>
      <c r="O22" s="47">
        <f t="shared" si="1"/>
        <v>3</v>
      </c>
    </row>
    <row r="23" spans="1:15" s="11" customFormat="1" ht="241.5" customHeight="1">
      <c r="A23" s="229">
        <v>17</v>
      </c>
      <c r="B23" s="197" t="s">
        <v>187</v>
      </c>
      <c r="C23" s="215" t="s">
        <v>1117</v>
      </c>
      <c r="D23" s="172" t="s">
        <v>463</v>
      </c>
      <c r="E23" s="172" t="s">
        <v>1118</v>
      </c>
      <c r="F23" s="172" t="s">
        <v>1119</v>
      </c>
      <c r="G23" s="225" t="s">
        <v>965</v>
      </c>
      <c r="H23" s="225" t="s">
        <v>966</v>
      </c>
      <c r="I23" s="172" t="s">
        <v>967</v>
      </c>
      <c r="J23" s="14">
        <v>2</v>
      </c>
      <c r="K23" s="14">
        <v>3</v>
      </c>
      <c r="L23" s="14">
        <f>J23*K23</f>
        <v>6</v>
      </c>
      <c r="M23" s="79" t="str">
        <f t="shared" si="4"/>
        <v>BAJO</v>
      </c>
      <c r="N23" s="68" t="s">
        <v>596</v>
      </c>
      <c r="O23" s="47">
        <f>IF(M23="BAJO",0.1,IF(M23="MEDIO",3,5))</f>
        <v>0.1</v>
      </c>
    </row>
    <row r="24" spans="1:15" s="11" customFormat="1" ht="243.75" customHeight="1">
      <c r="A24" s="82">
        <v>18</v>
      </c>
      <c r="B24" s="197" t="s">
        <v>187</v>
      </c>
      <c r="C24" s="215" t="s">
        <v>1120</v>
      </c>
      <c r="D24" s="242" t="s">
        <v>66</v>
      </c>
      <c r="E24" s="172" t="s">
        <v>1118</v>
      </c>
      <c r="F24" s="172" t="s">
        <v>1119</v>
      </c>
      <c r="G24" s="225" t="s">
        <v>965</v>
      </c>
      <c r="H24" s="225" t="s">
        <v>966</v>
      </c>
      <c r="I24" s="172" t="s">
        <v>967</v>
      </c>
      <c r="J24" s="14">
        <v>2</v>
      </c>
      <c r="K24" s="14">
        <v>3</v>
      </c>
      <c r="L24" s="14">
        <f t="shared" si="0"/>
        <v>6</v>
      </c>
      <c r="M24" s="79" t="str">
        <f t="shared" si="4"/>
        <v>BAJO</v>
      </c>
      <c r="N24" s="68" t="s">
        <v>596</v>
      </c>
      <c r="O24" s="47">
        <f t="shared" si="1"/>
        <v>0.1</v>
      </c>
    </row>
    <row r="25" spans="1:15" s="11" customFormat="1" ht="212.25" customHeight="1">
      <c r="A25" s="229">
        <v>19</v>
      </c>
      <c r="B25" s="197" t="s">
        <v>187</v>
      </c>
      <c r="C25" s="215" t="s">
        <v>971</v>
      </c>
      <c r="D25" s="172" t="s">
        <v>968</v>
      </c>
      <c r="E25" s="172" t="s">
        <v>1118</v>
      </c>
      <c r="F25" s="172" t="s">
        <v>1121</v>
      </c>
      <c r="G25" s="225" t="s">
        <v>969</v>
      </c>
      <c r="H25" s="225" t="s">
        <v>970</v>
      </c>
      <c r="I25" s="172" t="s">
        <v>1213</v>
      </c>
      <c r="J25" s="14">
        <v>2</v>
      </c>
      <c r="K25" s="14">
        <v>3</v>
      </c>
      <c r="L25" s="14">
        <f t="shared" si="0"/>
        <v>6</v>
      </c>
      <c r="M25" s="79" t="str">
        <f t="shared" si="4"/>
        <v>BAJO</v>
      </c>
      <c r="N25" s="68" t="s">
        <v>596</v>
      </c>
      <c r="O25" s="47">
        <f t="shared" si="1"/>
        <v>0.1</v>
      </c>
    </row>
    <row r="26" spans="1:15" s="11" customFormat="1" ht="294.75" customHeight="1">
      <c r="A26" s="82">
        <v>20</v>
      </c>
      <c r="B26" s="197" t="s">
        <v>187</v>
      </c>
      <c r="C26" s="215" t="s">
        <v>972</v>
      </c>
      <c r="D26" s="172" t="s">
        <v>66</v>
      </c>
      <c r="E26" s="172" t="s">
        <v>1118</v>
      </c>
      <c r="F26" s="243" t="s">
        <v>1228</v>
      </c>
      <c r="G26" s="225" t="s">
        <v>969</v>
      </c>
      <c r="H26" s="225" t="s">
        <v>970</v>
      </c>
      <c r="I26" s="172" t="s">
        <v>1213</v>
      </c>
      <c r="J26" s="14">
        <v>2</v>
      </c>
      <c r="K26" s="14">
        <v>3</v>
      </c>
      <c r="L26" s="14">
        <f>J26*K26</f>
        <v>6</v>
      </c>
      <c r="M26" s="79" t="str">
        <f t="shared" si="4"/>
        <v>BAJO</v>
      </c>
      <c r="N26" s="68" t="s">
        <v>596</v>
      </c>
      <c r="O26" s="47">
        <f>IF(M26="BAJO",0.1,IF(M26="MEDIO",3,5))</f>
        <v>0.1</v>
      </c>
    </row>
    <row r="27" spans="1:15" s="11" customFormat="1" ht="167.25" customHeight="1">
      <c r="A27" s="229">
        <v>21</v>
      </c>
      <c r="B27" s="197" t="s">
        <v>187</v>
      </c>
      <c r="C27" s="215" t="s">
        <v>973</v>
      </c>
      <c r="D27" s="172" t="s">
        <v>968</v>
      </c>
      <c r="E27" s="172" t="s">
        <v>1118</v>
      </c>
      <c r="F27" s="172" t="s">
        <v>1122</v>
      </c>
      <c r="G27" s="225" t="s">
        <v>969</v>
      </c>
      <c r="H27" s="225" t="s">
        <v>966</v>
      </c>
      <c r="I27" s="244" t="s">
        <v>1214</v>
      </c>
      <c r="J27" s="14">
        <v>4</v>
      </c>
      <c r="K27" s="14">
        <v>3</v>
      </c>
      <c r="L27" s="14">
        <f t="shared" si="0"/>
        <v>12</v>
      </c>
      <c r="M27" s="79" t="str">
        <f t="shared" si="4"/>
        <v>MEDIO</v>
      </c>
      <c r="N27" s="68" t="s">
        <v>678</v>
      </c>
      <c r="O27" s="47">
        <f t="shared" si="1"/>
        <v>3</v>
      </c>
    </row>
    <row r="28" spans="1:15" s="11" customFormat="1" ht="245.25" customHeight="1">
      <c r="A28" s="82">
        <v>22</v>
      </c>
      <c r="B28" s="197" t="s">
        <v>187</v>
      </c>
      <c r="C28" s="215" t="s">
        <v>974</v>
      </c>
      <c r="D28" s="172" t="s">
        <v>66</v>
      </c>
      <c r="E28" s="172" t="s">
        <v>1118</v>
      </c>
      <c r="F28" s="172" t="s">
        <v>1123</v>
      </c>
      <c r="G28" s="225" t="s">
        <v>969</v>
      </c>
      <c r="H28" s="225" t="s">
        <v>966</v>
      </c>
      <c r="I28" s="172" t="s">
        <v>1215</v>
      </c>
      <c r="J28" s="14">
        <v>4</v>
      </c>
      <c r="K28" s="14">
        <v>3</v>
      </c>
      <c r="L28" s="14">
        <f t="shared" si="0"/>
        <v>12</v>
      </c>
      <c r="M28" s="79" t="str">
        <f t="shared" si="4"/>
        <v>MEDIO</v>
      </c>
      <c r="N28" s="68" t="s">
        <v>1173</v>
      </c>
      <c r="O28" s="47">
        <f t="shared" si="1"/>
        <v>3</v>
      </c>
    </row>
    <row r="29" spans="1:15" s="78" customFormat="1" ht="173.25" customHeight="1">
      <c r="A29" s="229">
        <v>23</v>
      </c>
      <c r="B29" s="197" t="s">
        <v>376</v>
      </c>
      <c r="C29" s="69" t="s">
        <v>1124</v>
      </c>
      <c r="D29" s="69" t="s">
        <v>21</v>
      </c>
      <c r="E29" s="69" t="s">
        <v>1118</v>
      </c>
      <c r="F29" s="172" t="s">
        <v>1205</v>
      </c>
      <c r="G29" s="223" t="s">
        <v>975</v>
      </c>
      <c r="H29" s="225" t="s">
        <v>784</v>
      </c>
      <c r="I29" s="172" t="s">
        <v>1125</v>
      </c>
      <c r="J29" s="79">
        <v>2</v>
      </c>
      <c r="K29" s="79">
        <v>3</v>
      </c>
      <c r="L29" s="79">
        <f>J29*K29</f>
        <v>6</v>
      </c>
      <c r="M29" s="79" t="str">
        <f t="shared" si="4"/>
        <v>BAJO</v>
      </c>
      <c r="N29" s="68" t="s">
        <v>596</v>
      </c>
      <c r="O29" s="82">
        <f>IF(M29="BAJO",0.1,IF(M29="MEDIO",3,5))</f>
        <v>0.1</v>
      </c>
    </row>
    <row r="30" spans="1:15" s="11" customFormat="1" ht="148.5" customHeight="1">
      <c r="A30" s="82">
        <v>24</v>
      </c>
      <c r="B30" s="197" t="s">
        <v>376</v>
      </c>
      <c r="C30" s="172" t="s">
        <v>1126</v>
      </c>
      <c r="D30" s="172" t="s">
        <v>377</v>
      </c>
      <c r="E30" s="172" t="s">
        <v>1118</v>
      </c>
      <c r="F30" s="172" t="s">
        <v>1229</v>
      </c>
      <c r="G30" s="225" t="s">
        <v>976</v>
      </c>
      <c r="H30" s="225" t="s">
        <v>1099</v>
      </c>
      <c r="I30" s="172" t="s">
        <v>1127</v>
      </c>
      <c r="J30" s="14">
        <v>2</v>
      </c>
      <c r="K30" s="14">
        <v>3</v>
      </c>
      <c r="L30" s="14">
        <f>J30*K30</f>
        <v>6</v>
      </c>
      <c r="M30" s="79" t="str">
        <f t="shared" si="4"/>
        <v>BAJO</v>
      </c>
      <c r="N30" s="68" t="s">
        <v>596</v>
      </c>
      <c r="O30" s="47">
        <f>IF(M30="BAJO",0.1,IF(M30="MEDIO",3,5))</f>
        <v>0.1</v>
      </c>
    </row>
    <row r="31" spans="1:15" s="78" customFormat="1" ht="114.75">
      <c r="A31" s="229">
        <v>25</v>
      </c>
      <c r="B31" s="197" t="s">
        <v>376</v>
      </c>
      <c r="C31" s="215" t="s">
        <v>995</v>
      </c>
      <c r="D31" s="172" t="s">
        <v>377</v>
      </c>
      <c r="E31" s="172" t="s">
        <v>1118</v>
      </c>
      <c r="F31" s="172" t="s">
        <v>1230</v>
      </c>
      <c r="G31" s="225" t="s">
        <v>977</v>
      </c>
      <c r="H31" s="225" t="s">
        <v>1099</v>
      </c>
      <c r="I31" s="172" t="s">
        <v>1231</v>
      </c>
      <c r="J31" s="79">
        <v>2</v>
      </c>
      <c r="K31" s="79">
        <v>3</v>
      </c>
      <c r="L31" s="79">
        <f t="shared" ref="L31" si="5">J31*K31</f>
        <v>6</v>
      </c>
      <c r="M31" s="79" t="str">
        <f t="shared" si="4"/>
        <v>BAJO</v>
      </c>
      <c r="N31" s="68" t="s">
        <v>596</v>
      </c>
      <c r="O31" s="82">
        <f t="shared" ref="O31" si="6">IF(M31="BAJO",0.1,IF(M31="MEDIO",3,5))</f>
        <v>0.1</v>
      </c>
    </row>
    <row r="32" spans="1:15" s="11" customFormat="1" ht="114.75">
      <c r="A32" s="82">
        <v>26</v>
      </c>
      <c r="B32" s="197" t="s">
        <v>376</v>
      </c>
      <c r="C32" s="215" t="s">
        <v>996</v>
      </c>
      <c r="D32" s="172" t="s">
        <v>463</v>
      </c>
      <c r="E32" s="172" t="s">
        <v>1118</v>
      </c>
      <c r="F32" s="172" t="s">
        <v>1232</v>
      </c>
      <c r="G32" s="225" t="s">
        <v>977</v>
      </c>
      <c r="H32" s="225" t="s">
        <v>1099</v>
      </c>
      <c r="I32" s="172" t="s">
        <v>1231</v>
      </c>
      <c r="J32" s="14">
        <v>2</v>
      </c>
      <c r="K32" s="14">
        <v>3</v>
      </c>
      <c r="L32" s="14">
        <f t="shared" si="0"/>
        <v>6</v>
      </c>
      <c r="M32" s="79" t="str">
        <f t="shared" si="4"/>
        <v>BAJO</v>
      </c>
      <c r="N32" s="68" t="s">
        <v>596</v>
      </c>
      <c r="O32" s="47">
        <f t="shared" si="1"/>
        <v>0.1</v>
      </c>
    </row>
    <row r="33" spans="1:15" s="11" customFormat="1" ht="252" customHeight="1">
      <c r="A33" s="229">
        <v>27</v>
      </c>
      <c r="B33" s="197" t="s">
        <v>378</v>
      </c>
      <c r="C33" s="69" t="s">
        <v>1120</v>
      </c>
      <c r="D33" s="99" t="s">
        <v>66</v>
      </c>
      <c r="E33" s="69" t="s">
        <v>1118</v>
      </c>
      <c r="F33" s="172" t="s">
        <v>1128</v>
      </c>
      <c r="G33" s="225" t="s">
        <v>978</v>
      </c>
      <c r="H33" s="225" t="s">
        <v>966</v>
      </c>
      <c r="I33" s="172" t="s">
        <v>1129</v>
      </c>
      <c r="J33" s="14">
        <v>3</v>
      </c>
      <c r="K33" s="14">
        <v>4</v>
      </c>
      <c r="L33" s="14">
        <f t="shared" si="0"/>
        <v>12</v>
      </c>
      <c r="M33" s="79" t="str">
        <f t="shared" si="4"/>
        <v>MEDIO</v>
      </c>
      <c r="N33" s="68" t="s">
        <v>1173</v>
      </c>
      <c r="O33" s="47">
        <f t="shared" si="1"/>
        <v>3</v>
      </c>
    </row>
    <row r="34" spans="1:15" s="78" customFormat="1" ht="252" customHeight="1">
      <c r="A34" s="82">
        <v>28</v>
      </c>
      <c r="B34" s="197" t="s">
        <v>378</v>
      </c>
      <c r="C34" s="69" t="s">
        <v>1117</v>
      </c>
      <c r="D34" s="69" t="s">
        <v>463</v>
      </c>
      <c r="E34" s="69" t="s">
        <v>1118</v>
      </c>
      <c r="F34" s="172" t="s">
        <v>1130</v>
      </c>
      <c r="G34" s="225" t="s">
        <v>979</v>
      </c>
      <c r="H34" s="225" t="s">
        <v>966</v>
      </c>
      <c r="I34" s="172" t="s">
        <v>1129</v>
      </c>
      <c r="J34" s="79">
        <v>3</v>
      </c>
      <c r="K34" s="79">
        <v>4</v>
      </c>
      <c r="L34" s="79">
        <f t="shared" ref="L34" si="7">J34*K34</f>
        <v>12</v>
      </c>
      <c r="M34" s="79" t="str">
        <f t="shared" si="4"/>
        <v>MEDIO</v>
      </c>
      <c r="N34" s="68" t="s">
        <v>678</v>
      </c>
      <c r="O34" s="82">
        <f t="shared" ref="O34" si="8">IF(M34="BAJO",0.1,IF(M34="MEDIO",3,5))</f>
        <v>3</v>
      </c>
    </row>
    <row r="35" spans="1:15" s="11" customFormat="1" ht="129" customHeight="1">
      <c r="A35" s="229">
        <v>29</v>
      </c>
      <c r="B35" s="197" t="s">
        <v>378</v>
      </c>
      <c r="C35" s="69" t="s">
        <v>1131</v>
      </c>
      <c r="D35" s="99" t="s">
        <v>66</v>
      </c>
      <c r="E35" s="69" t="s">
        <v>1118</v>
      </c>
      <c r="F35" s="172" t="s">
        <v>1132</v>
      </c>
      <c r="G35" s="225" t="s">
        <v>980</v>
      </c>
      <c r="H35" s="225" t="s">
        <v>717</v>
      </c>
      <c r="I35" s="172" t="s">
        <v>981</v>
      </c>
      <c r="J35" s="14">
        <v>3</v>
      </c>
      <c r="K35" s="14">
        <v>4</v>
      </c>
      <c r="L35" s="14">
        <f t="shared" si="0"/>
        <v>12</v>
      </c>
      <c r="M35" s="79" t="str">
        <f t="shared" si="4"/>
        <v>MEDIO</v>
      </c>
      <c r="N35" s="68" t="s">
        <v>1173</v>
      </c>
      <c r="O35" s="47">
        <f t="shared" si="1"/>
        <v>3</v>
      </c>
    </row>
    <row r="36" spans="1:15" s="78" customFormat="1" ht="125.25" customHeight="1">
      <c r="A36" s="82">
        <v>30</v>
      </c>
      <c r="B36" s="197" t="s">
        <v>378</v>
      </c>
      <c r="C36" s="69" t="s">
        <v>1133</v>
      </c>
      <c r="D36" s="69" t="s">
        <v>463</v>
      </c>
      <c r="E36" s="69" t="s">
        <v>1118</v>
      </c>
      <c r="F36" s="172" t="s">
        <v>1134</v>
      </c>
      <c r="G36" s="225" t="s">
        <v>980</v>
      </c>
      <c r="H36" s="225" t="s">
        <v>717</v>
      </c>
      <c r="I36" s="172" t="s">
        <v>981</v>
      </c>
      <c r="J36" s="79">
        <v>3</v>
      </c>
      <c r="K36" s="79">
        <v>4</v>
      </c>
      <c r="L36" s="79">
        <f t="shared" ref="L36" si="9">J36*K36</f>
        <v>12</v>
      </c>
      <c r="M36" s="79" t="str">
        <f t="shared" si="4"/>
        <v>MEDIO</v>
      </c>
      <c r="N36" s="68" t="s">
        <v>678</v>
      </c>
      <c r="O36" s="82">
        <f t="shared" ref="O36" si="10">IF(M36="BAJO",0.1,IF(M36="MEDIO",3,5))</f>
        <v>3</v>
      </c>
    </row>
    <row r="37" spans="1:15" s="11" customFormat="1" ht="162.75" customHeight="1">
      <c r="A37" s="229">
        <v>31</v>
      </c>
      <c r="B37" s="197" t="s">
        <v>378</v>
      </c>
      <c r="C37" s="69" t="s">
        <v>1135</v>
      </c>
      <c r="D37" s="99" t="s">
        <v>66</v>
      </c>
      <c r="E37" s="69" t="s">
        <v>1118</v>
      </c>
      <c r="F37" s="172" t="s">
        <v>1206</v>
      </c>
      <c r="G37" s="225" t="s">
        <v>982</v>
      </c>
      <c r="H37" s="225" t="s">
        <v>1099</v>
      </c>
      <c r="I37" s="172" t="s">
        <v>983</v>
      </c>
      <c r="J37" s="14">
        <v>2</v>
      </c>
      <c r="K37" s="14">
        <v>3</v>
      </c>
      <c r="L37" s="14">
        <f t="shared" si="0"/>
        <v>6</v>
      </c>
      <c r="M37" s="79" t="str">
        <f t="shared" si="4"/>
        <v>BAJO</v>
      </c>
      <c r="N37" s="68" t="s">
        <v>596</v>
      </c>
      <c r="O37" s="47">
        <f t="shared" si="1"/>
        <v>0.1</v>
      </c>
    </row>
    <row r="38" spans="1:15" s="11" customFormat="1" ht="167.25" customHeight="1">
      <c r="A38" s="82">
        <v>32</v>
      </c>
      <c r="B38" s="197" t="s">
        <v>378</v>
      </c>
      <c r="C38" s="68" t="s">
        <v>1136</v>
      </c>
      <c r="D38" s="69" t="s">
        <v>463</v>
      </c>
      <c r="E38" s="69" t="s">
        <v>1118</v>
      </c>
      <c r="F38" s="172" t="s">
        <v>1137</v>
      </c>
      <c r="G38" s="225" t="s">
        <v>982</v>
      </c>
      <c r="H38" s="225" t="s">
        <v>1099</v>
      </c>
      <c r="I38" s="172" t="s">
        <v>983</v>
      </c>
      <c r="J38" s="14">
        <v>2</v>
      </c>
      <c r="K38" s="14">
        <v>3</v>
      </c>
      <c r="L38" s="14">
        <f t="shared" si="0"/>
        <v>6</v>
      </c>
      <c r="M38" s="79" t="str">
        <f t="shared" si="4"/>
        <v>BAJO</v>
      </c>
      <c r="N38" s="68" t="s">
        <v>596</v>
      </c>
      <c r="O38" s="47">
        <f t="shared" si="1"/>
        <v>0.1</v>
      </c>
    </row>
    <row r="39" spans="1:15" s="11" customFormat="1" ht="129.75" customHeight="1">
      <c r="A39" s="229">
        <v>33</v>
      </c>
      <c r="B39" s="197" t="s">
        <v>379</v>
      </c>
      <c r="C39" s="69" t="s">
        <v>1120</v>
      </c>
      <c r="D39" s="99" t="s">
        <v>66</v>
      </c>
      <c r="E39" s="69" t="s">
        <v>1118</v>
      </c>
      <c r="F39" s="172" t="s">
        <v>1138</v>
      </c>
      <c r="G39" s="225" t="s">
        <v>984</v>
      </c>
      <c r="H39" s="225" t="s">
        <v>1099</v>
      </c>
      <c r="I39" s="172" t="s">
        <v>1216</v>
      </c>
      <c r="J39" s="14">
        <v>3</v>
      </c>
      <c r="K39" s="14">
        <v>4</v>
      </c>
      <c r="L39" s="14">
        <f>J39*K39</f>
        <v>12</v>
      </c>
      <c r="M39" s="79" t="str">
        <f t="shared" si="4"/>
        <v>MEDIO</v>
      </c>
      <c r="N39" s="68" t="s">
        <v>1173</v>
      </c>
      <c r="O39" s="47">
        <f>IF(M39="BAJO",0.1,IF(M39="MEDIO",3,5))</f>
        <v>3</v>
      </c>
    </row>
    <row r="40" spans="1:15" s="78" customFormat="1" ht="127.5" customHeight="1">
      <c r="A40" s="82">
        <v>34</v>
      </c>
      <c r="B40" s="197" t="s">
        <v>379</v>
      </c>
      <c r="C40" s="69" t="s">
        <v>1117</v>
      </c>
      <c r="D40" s="69" t="s">
        <v>464</v>
      </c>
      <c r="E40" s="69" t="s">
        <v>1118</v>
      </c>
      <c r="F40" s="172" t="s">
        <v>1138</v>
      </c>
      <c r="G40" s="225" t="s">
        <v>984</v>
      </c>
      <c r="H40" s="225" t="s">
        <v>1099</v>
      </c>
      <c r="I40" s="172" t="s">
        <v>1216</v>
      </c>
      <c r="J40" s="79">
        <v>3</v>
      </c>
      <c r="K40" s="79">
        <v>4</v>
      </c>
      <c r="L40" s="79">
        <f t="shared" ref="L40:L43" si="11">J40*K40</f>
        <v>12</v>
      </c>
      <c r="M40" s="79" t="str">
        <f t="shared" si="4"/>
        <v>MEDIO</v>
      </c>
      <c r="N40" s="68" t="s">
        <v>678</v>
      </c>
      <c r="O40" s="82">
        <f t="shared" ref="O40:O43" si="12">IF(M40="BAJO",0.1,IF(M40="MEDIO",3,5))</f>
        <v>3</v>
      </c>
    </row>
    <row r="41" spans="1:15" s="11" customFormat="1" ht="127.5">
      <c r="A41" s="229">
        <v>35</v>
      </c>
      <c r="B41" s="197" t="s">
        <v>379</v>
      </c>
      <c r="C41" s="172" t="s">
        <v>1139</v>
      </c>
      <c r="D41" s="242" t="s">
        <v>66</v>
      </c>
      <c r="E41" s="172" t="s">
        <v>1118</v>
      </c>
      <c r="F41" s="215" t="s">
        <v>1233</v>
      </c>
      <c r="G41" s="225" t="s">
        <v>985</v>
      </c>
      <c r="H41" s="225" t="s">
        <v>1099</v>
      </c>
      <c r="I41" s="172" t="s">
        <v>1234</v>
      </c>
      <c r="J41" s="79">
        <v>3</v>
      </c>
      <c r="K41" s="79">
        <v>4</v>
      </c>
      <c r="L41" s="79">
        <f t="shared" si="11"/>
        <v>12</v>
      </c>
      <c r="M41" s="79" t="str">
        <f t="shared" si="4"/>
        <v>MEDIO</v>
      </c>
      <c r="N41" s="68" t="s">
        <v>1173</v>
      </c>
      <c r="O41" s="82">
        <f t="shared" si="12"/>
        <v>3</v>
      </c>
    </row>
    <row r="42" spans="1:15" s="78" customFormat="1" ht="191.25">
      <c r="A42" s="82">
        <v>36</v>
      </c>
      <c r="B42" s="197" t="s">
        <v>379</v>
      </c>
      <c r="C42" s="172" t="s">
        <v>1140</v>
      </c>
      <c r="D42" s="172" t="s">
        <v>463</v>
      </c>
      <c r="E42" s="172" t="s">
        <v>1118</v>
      </c>
      <c r="F42" s="215" t="s">
        <v>1235</v>
      </c>
      <c r="G42" s="225" t="s">
        <v>985</v>
      </c>
      <c r="H42" s="225" t="s">
        <v>1099</v>
      </c>
      <c r="I42" s="172" t="s">
        <v>1236</v>
      </c>
      <c r="J42" s="79">
        <v>3</v>
      </c>
      <c r="K42" s="79">
        <v>4</v>
      </c>
      <c r="L42" s="79">
        <f t="shared" si="11"/>
        <v>12</v>
      </c>
      <c r="M42" s="79" t="str">
        <f t="shared" si="4"/>
        <v>MEDIO</v>
      </c>
      <c r="N42" s="68" t="s">
        <v>678</v>
      </c>
      <c r="O42" s="82">
        <f t="shared" si="12"/>
        <v>3</v>
      </c>
    </row>
    <row r="43" spans="1:15" s="78" customFormat="1" ht="318" customHeight="1">
      <c r="A43" s="229">
        <v>37</v>
      </c>
      <c r="B43" s="197" t="s">
        <v>379</v>
      </c>
      <c r="C43" s="69" t="s">
        <v>1141</v>
      </c>
      <c r="D43" s="69" t="s">
        <v>66</v>
      </c>
      <c r="E43" s="69" t="s">
        <v>1118</v>
      </c>
      <c r="F43" s="215" t="s">
        <v>1237</v>
      </c>
      <c r="G43" s="225" t="s">
        <v>985</v>
      </c>
      <c r="H43" s="225" t="s">
        <v>1099</v>
      </c>
      <c r="I43" s="172" t="s">
        <v>1238</v>
      </c>
      <c r="J43" s="79">
        <v>3</v>
      </c>
      <c r="K43" s="79">
        <v>4</v>
      </c>
      <c r="L43" s="79">
        <f t="shared" si="11"/>
        <v>12</v>
      </c>
      <c r="M43" s="79" t="str">
        <f t="shared" si="4"/>
        <v>MEDIO</v>
      </c>
      <c r="N43" s="68" t="s">
        <v>1173</v>
      </c>
      <c r="O43" s="82">
        <f t="shared" si="12"/>
        <v>3</v>
      </c>
    </row>
    <row r="44" spans="1:15" s="11" customFormat="1" ht="311.25" customHeight="1">
      <c r="A44" s="82">
        <v>38</v>
      </c>
      <c r="B44" s="197" t="s">
        <v>379</v>
      </c>
      <c r="C44" s="69" t="s">
        <v>1142</v>
      </c>
      <c r="D44" s="69" t="s">
        <v>463</v>
      </c>
      <c r="E44" s="69" t="s">
        <v>1118</v>
      </c>
      <c r="F44" s="215" t="s">
        <v>1221</v>
      </c>
      <c r="G44" s="225" t="s">
        <v>985</v>
      </c>
      <c r="H44" s="225" t="s">
        <v>1099</v>
      </c>
      <c r="I44" s="172" t="s">
        <v>1238</v>
      </c>
      <c r="J44" s="14">
        <v>3</v>
      </c>
      <c r="K44" s="14">
        <v>4</v>
      </c>
      <c r="L44" s="14">
        <f t="shared" si="0"/>
        <v>12</v>
      </c>
      <c r="M44" s="79" t="str">
        <f t="shared" si="4"/>
        <v>MEDIO</v>
      </c>
      <c r="N44" s="68" t="s">
        <v>678</v>
      </c>
      <c r="O44" s="47">
        <f t="shared" si="1"/>
        <v>3</v>
      </c>
    </row>
    <row r="45" spans="1:15" s="11" customFormat="1" ht="112.5" customHeight="1">
      <c r="A45" s="229">
        <v>39</v>
      </c>
      <c r="B45" s="197" t="s">
        <v>380</v>
      </c>
      <c r="C45" s="69" t="s">
        <v>1143</v>
      </c>
      <c r="D45" s="99" t="s">
        <v>66</v>
      </c>
      <c r="E45" s="69" t="s">
        <v>1118</v>
      </c>
      <c r="F45" s="172" t="s">
        <v>1239</v>
      </c>
      <c r="G45" s="244" t="s">
        <v>986</v>
      </c>
      <c r="H45" s="244" t="s">
        <v>987</v>
      </c>
      <c r="I45" s="244" t="s">
        <v>1217</v>
      </c>
      <c r="J45" s="14">
        <v>3</v>
      </c>
      <c r="K45" s="14">
        <v>4</v>
      </c>
      <c r="L45" s="14">
        <f t="shared" si="0"/>
        <v>12</v>
      </c>
      <c r="M45" s="79" t="str">
        <f t="shared" si="4"/>
        <v>MEDIO</v>
      </c>
      <c r="N45" s="68" t="s">
        <v>1173</v>
      </c>
      <c r="O45" s="47">
        <f t="shared" si="1"/>
        <v>3</v>
      </c>
    </row>
    <row r="46" spans="1:15" s="78" customFormat="1" ht="110.25" customHeight="1">
      <c r="A46" s="82">
        <v>40</v>
      </c>
      <c r="B46" s="197" t="s">
        <v>380</v>
      </c>
      <c r="C46" s="69" t="s">
        <v>1145</v>
      </c>
      <c r="D46" s="69" t="s">
        <v>463</v>
      </c>
      <c r="E46" s="69" t="s">
        <v>1118</v>
      </c>
      <c r="F46" s="172" t="s">
        <v>1146</v>
      </c>
      <c r="G46" s="244" t="s">
        <v>986</v>
      </c>
      <c r="H46" s="244" t="s">
        <v>987</v>
      </c>
      <c r="I46" s="244" t="s">
        <v>1144</v>
      </c>
      <c r="J46" s="79">
        <v>3</v>
      </c>
      <c r="K46" s="79">
        <v>4</v>
      </c>
      <c r="L46" s="79">
        <f t="shared" ref="L46" si="13">J46*K46</f>
        <v>12</v>
      </c>
      <c r="M46" s="79" t="str">
        <f t="shared" si="4"/>
        <v>MEDIO</v>
      </c>
      <c r="N46" s="68" t="s">
        <v>678</v>
      </c>
      <c r="O46" s="82">
        <f t="shared" ref="O46" si="14">IF(M46="BAJO",0.1,IF(M46="MEDIO",3,5))</f>
        <v>3</v>
      </c>
    </row>
    <row r="47" spans="1:15" s="11" customFormat="1" ht="252" customHeight="1">
      <c r="A47" s="229">
        <v>41</v>
      </c>
      <c r="B47" s="197" t="s">
        <v>380</v>
      </c>
      <c r="C47" s="69" t="s">
        <v>1147</v>
      </c>
      <c r="D47" s="99" t="s">
        <v>66</v>
      </c>
      <c r="E47" s="69" t="s">
        <v>1118</v>
      </c>
      <c r="F47" s="172" t="s">
        <v>1240</v>
      </c>
      <c r="G47" s="245" t="s">
        <v>986</v>
      </c>
      <c r="H47" s="246" t="s">
        <v>1099</v>
      </c>
      <c r="I47" s="244" t="s">
        <v>1218</v>
      </c>
      <c r="J47" s="14">
        <v>3</v>
      </c>
      <c r="K47" s="14">
        <v>4</v>
      </c>
      <c r="L47" s="14">
        <f>J47*K47</f>
        <v>12</v>
      </c>
      <c r="M47" s="79" t="str">
        <f t="shared" si="4"/>
        <v>MEDIO</v>
      </c>
      <c r="N47" s="68" t="s">
        <v>1173</v>
      </c>
      <c r="O47" s="47">
        <f>IF(M47="BAJO",0.1,IF(M47="MEDIO",3,5))</f>
        <v>3</v>
      </c>
    </row>
    <row r="48" spans="1:15" s="11" customFormat="1" ht="252" customHeight="1">
      <c r="A48" s="82">
        <v>42</v>
      </c>
      <c r="B48" s="197" t="s">
        <v>380</v>
      </c>
      <c r="C48" s="69" t="s">
        <v>1148</v>
      </c>
      <c r="D48" s="69" t="s">
        <v>463</v>
      </c>
      <c r="E48" s="69" t="s">
        <v>1118</v>
      </c>
      <c r="F48" s="172" t="s">
        <v>1149</v>
      </c>
      <c r="G48" s="245" t="s">
        <v>986</v>
      </c>
      <c r="H48" s="246" t="s">
        <v>1099</v>
      </c>
      <c r="I48" s="244" t="s">
        <v>1218</v>
      </c>
      <c r="J48" s="14">
        <v>3</v>
      </c>
      <c r="K48" s="14">
        <v>4</v>
      </c>
      <c r="L48" s="14">
        <f>J48*K48</f>
        <v>12</v>
      </c>
      <c r="M48" s="79" t="str">
        <f t="shared" si="4"/>
        <v>MEDIO</v>
      </c>
      <c r="N48" s="68" t="s">
        <v>678</v>
      </c>
      <c r="O48" s="47">
        <f>IF(M48="BAJO",0.1,IF(M48="MEDIO",3,5))</f>
        <v>3</v>
      </c>
    </row>
    <row r="49" spans="1:15" s="11" customFormat="1" ht="360.75" customHeight="1">
      <c r="A49" s="229">
        <v>43</v>
      </c>
      <c r="B49" s="197" t="s">
        <v>381</v>
      </c>
      <c r="C49" s="69" t="s">
        <v>1143</v>
      </c>
      <c r="D49" s="99" t="s">
        <v>66</v>
      </c>
      <c r="E49" s="69" t="s">
        <v>1118</v>
      </c>
      <c r="F49" s="172" t="s">
        <v>1241</v>
      </c>
      <c r="G49" s="172" t="s">
        <v>988</v>
      </c>
      <c r="H49" s="172" t="s">
        <v>717</v>
      </c>
      <c r="I49" s="172" t="s">
        <v>1219</v>
      </c>
      <c r="J49" s="14">
        <v>2</v>
      </c>
      <c r="K49" s="14">
        <v>2</v>
      </c>
      <c r="L49" s="14">
        <f t="shared" si="0"/>
        <v>4</v>
      </c>
      <c r="M49" s="79" t="str">
        <f t="shared" si="4"/>
        <v>BAJO</v>
      </c>
      <c r="N49" s="68" t="s">
        <v>596</v>
      </c>
      <c r="O49" s="47">
        <f t="shared" si="1"/>
        <v>0.1</v>
      </c>
    </row>
    <row r="50" spans="1:15" s="11" customFormat="1" ht="361.5" customHeight="1">
      <c r="A50" s="82">
        <v>44</v>
      </c>
      <c r="B50" s="197" t="s">
        <v>381</v>
      </c>
      <c r="C50" s="69" t="s">
        <v>1150</v>
      </c>
      <c r="D50" s="69" t="s">
        <v>463</v>
      </c>
      <c r="E50" s="69" t="s">
        <v>1118</v>
      </c>
      <c r="F50" s="172" t="s">
        <v>1241</v>
      </c>
      <c r="G50" s="172" t="s">
        <v>988</v>
      </c>
      <c r="H50" s="172" t="s">
        <v>717</v>
      </c>
      <c r="I50" s="172" t="s">
        <v>1219</v>
      </c>
      <c r="J50" s="14">
        <v>2</v>
      </c>
      <c r="K50" s="14">
        <v>2</v>
      </c>
      <c r="L50" s="14">
        <f>J50*K50</f>
        <v>4</v>
      </c>
      <c r="M50" s="79" t="str">
        <f t="shared" si="4"/>
        <v>BAJO</v>
      </c>
      <c r="N50" s="68" t="s">
        <v>596</v>
      </c>
      <c r="O50" s="47">
        <f>IF(M50="BAJO",0.1,IF(M50="MEDIO",3,5))</f>
        <v>0.1</v>
      </c>
    </row>
    <row r="51" spans="1:15" s="11" customFormat="1" ht="89.25">
      <c r="A51" s="229">
        <v>45</v>
      </c>
      <c r="B51" s="197" t="s">
        <v>693</v>
      </c>
      <c r="C51" s="172" t="s">
        <v>1151</v>
      </c>
      <c r="D51" s="242" t="s">
        <v>66</v>
      </c>
      <c r="E51" s="172" t="s">
        <v>1118</v>
      </c>
      <c r="F51" s="172" t="s">
        <v>1242</v>
      </c>
      <c r="G51" s="172" t="s">
        <v>989</v>
      </c>
      <c r="H51" s="172" t="s">
        <v>1099</v>
      </c>
      <c r="I51" s="172" t="s">
        <v>1243</v>
      </c>
      <c r="J51" s="14">
        <v>3</v>
      </c>
      <c r="K51" s="14">
        <v>3</v>
      </c>
      <c r="L51" s="14">
        <f t="shared" si="0"/>
        <v>9</v>
      </c>
      <c r="M51" s="79" t="str">
        <f t="shared" si="4"/>
        <v>MEDIO</v>
      </c>
      <c r="N51" s="68" t="s">
        <v>1173</v>
      </c>
      <c r="O51" s="47">
        <f t="shared" si="1"/>
        <v>3</v>
      </c>
    </row>
    <row r="52" spans="1:15" s="11" customFormat="1" ht="102">
      <c r="A52" s="82">
        <v>46</v>
      </c>
      <c r="B52" s="197" t="s">
        <v>693</v>
      </c>
      <c r="C52" s="172" t="s">
        <v>1152</v>
      </c>
      <c r="D52" s="172" t="s">
        <v>463</v>
      </c>
      <c r="E52" s="172" t="s">
        <v>1118</v>
      </c>
      <c r="F52" s="172" t="s">
        <v>1242</v>
      </c>
      <c r="G52" s="172" t="s">
        <v>989</v>
      </c>
      <c r="H52" s="172" t="s">
        <v>1099</v>
      </c>
      <c r="I52" s="172" t="s">
        <v>1220</v>
      </c>
      <c r="J52" s="14">
        <v>3</v>
      </c>
      <c r="K52" s="14">
        <v>3</v>
      </c>
      <c r="L52" s="14">
        <f>J52*K52</f>
        <v>9</v>
      </c>
      <c r="M52" s="79" t="str">
        <f t="shared" si="4"/>
        <v>MEDIO</v>
      </c>
      <c r="N52" s="68" t="s">
        <v>678</v>
      </c>
      <c r="O52" s="47">
        <f>IF(M52="BAJO",0.1,IF(M52="MEDIO",3,5))</f>
        <v>3</v>
      </c>
    </row>
    <row r="53" spans="1:15" s="11" customFormat="1" ht="102">
      <c r="A53" s="229">
        <v>47</v>
      </c>
      <c r="B53" s="197" t="s">
        <v>693</v>
      </c>
      <c r="C53" s="172" t="s">
        <v>991</v>
      </c>
      <c r="D53" s="172" t="s">
        <v>463</v>
      </c>
      <c r="E53" s="172" t="s">
        <v>1118</v>
      </c>
      <c r="F53" s="172" t="s">
        <v>1244</v>
      </c>
      <c r="G53" s="172" t="s">
        <v>990</v>
      </c>
      <c r="H53" s="172" t="s">
        <v>717</v>
      </c>
      <c r="I53" s="172" t="s">
        <v>1245</v>
      </c>
      <c r="J53" s="14">
        <v>3</v>
      </c>
      <c r="K53" s="14">
        <v>3</v>
      </c>
      <c r="L53" s="14">
        <f>J53*K53</f>
        <v>9</v>
      </c>
      <c r="M53" s="79" t="str">
        <f>IF(L53&lt;=6,"BAJO",IF(L53&gt;=15,"ALTO","MEDIO"))</f>
        <v>MEDIO</v>
      </c>
      <c r="N53" s="68" t="s">
        <v>678</v>
      </c>
      <c r="O53" s="82">
        <f t="shared" ref="O53:O55" si="15">IF(M53="BAJO",0.1,IF(M53="MEDIO",3,5))</f>
        <v>3</v>
      </c>
    </row>
    <row r="54" spans="1:15" s="11" customFormat="1" ht="89.25">
      <c r="A54" s="82">
        <v>48</v>
      </c>
      <c r="B54" s="197" t="s">
        <v>693</v>
      </c>
      <c r="C54" s="172" t="s">
        <v>997</v>
      </c>
      <c r="D54" s="242" t="s">
        <v>66</v>
      </c>
      <c r="E54" s="172" t="s">
        <v>1118</v>
      </c>
      <c r="F54" s="172" t="s">
        <v>1244</v>
      </c>
      <c r="G54" s="172" t="s">
        <v>990</v>
      </c>
      <c r="H54" s="172" t="s">
        <v>717</v>
      </c>
      <c r="I54" s="172" t="s">
        <v>1246</v>
      </c>
      <c r="J54" s="14">
        <v>3</v>
      </c>
      <c r="K54" s="14">
        <v>3</v>
      </c>
      <c r="L54" s="14">
        <f>J54*K54</f>
        <v>9</v>
      </c>
      <c r="M54" s="79" t="str">
        <f t="shared" si="4"/>
        <v>MEDIO</v>
      </c>
      <c r="N54" s="68" t="s">
        <v>1173</v>
      </c>
      <c r="O54" s="82">
        <f t="shared" si="15"/>
        <v>3</v>
      </c>
    </row>
    <row r="55" spans="1:15" s="22" customFormat="1" ht="38.25">
      <c r="A55" s="229">
        <v>49</v>
      </c>
      <c r="B55" s="197" t="s">
        <v>693</v>
      </c>
      <c r="C55" s="69" t="s">
        <v>1153</v>
      </c>
      <c r="D55" s="99" t="s">
        <v>66</v>
      </c>
      <c r="E55" s="69" t="s">
        <v>1118</v>
      </c>
      <c r="F55" s="172" t="s">
        <v>1247</v>
      </c>
      <c r="G55" s="172" t="s">
        <v>954</v>
      </c>
      <c r="H55" s="172" t="s">
        <v>992</v>
      </c>
      <c r="I55" s="172" t="s">
        <v>1154</v>
      </c>
      <c r="J55" s="21">
        <v>3</v>
      </c>
      <c r="K55" s="21">
        <v>3</v>
      </c>
      <c r="L55" s="21">
        <f>J55*K55</f>
        <v>9</v>
      </c>
      <c r="M55" s="21" t="str">
        <f t="shared" si="4"/>
        <v>MEDIO</v>
      </c>
      <c r="N55" s="68" t="s">
        <v>1173</v>
      </c>
      <c r="O55" s="82">
        <f t="shared" si="15"/>
        <v>3</v>
      </c>
    </row>
    <row r="56" spans="1:15" s="11" customFormat="1" ht="38.25">
      <c r="A56" s="82">
        <v>50</v>
      </c>
      <c r="B56" s="197" t="s">
        <v>693</v>
      </c>
      <c r="C56" s="69" t="s">
        <v>1155</v>
      </c>
      <c r="D56" s="99" t="s">
        <v>21</v>
      </c>
      <c r="E56" s="69" t="s">
        <v>1118</v>
      </c>
      <c r="F56" s="172" t="s">
        <v>1247</v>
      </c>
      <c r="G56" s="172" t="s">
        <v>954</v>
      </c>
      <c r="H56" s="172" t="s">
        <v>992</v>
      </c>
      <c r="I56" s="172" t="s">
        <v>1154</v>
      </c>
      <c r="J56" s="14">
        <v>3</v>
      </c>
      <c r="K56" s="14">
        <v>3</v>
      </c>
      <c r="L56" s="14">
        <f t="shared" si="0"/>
        <v>9</v>
      </c>
      <c r="M56" s="79" t="str">
        <f t="shared" si="4"/>
        <v>MEDIO</v>
      </c>
      <c r="N56" s="68" t="s">
        <v>1173</v>
      </c>
      <c r="O56" s="47">
        <f t="shared" si="1"/>
        <v>3</v>
      </c>
    </row>
    <row r="57" spans="1:15" s="22" customFormat="1" ht="12.75">
      <c r="A57" s="59"/>
      <c r="B57" s="25"/>
      <c r="C57" s="13"/>
      <c r="D57" s="15"/>
      <c r="E57" s="15"/>
      <c r="F57" s="41"/>
      <c r="G57" s="35"/>
      <c r="H57" s="35"/>
      <c r="I57" s="35"/>
      <c r="J57" s="21"/>
      <c r="K57" s="21"/>
      <c r="L57" s="21">
        <f t="shared" si="0"/>
        <v>0</v>
      </c>
      <c r="M57" s="79" t="str">
        <f t="shared" si="4"/>
        <v>BAJO</v>
      </c>
      <c r="N57" s="3"/>
      <c r="O57" s="59">
        <f>IF(M57="BAJO",0.1,IF(M57="MEDIO",3,5))</f>
        <v>0.1</v>
      </c>
    </row>
    <row r="58" spans="1:15" s="11" customFormat="1" ht="12.75">
      <c r="A58" s="82"/>
      <c r="B58" s="25"/>
      <c r="C58" s="15"/>
      <c r="D58" s="26"/>
      <c r="E58" s="16"/>
      <c r="F58" s="35"/>
      <c r="G58" s="35"/>
      <c r="H58" s="35"/>
      <c r="I58" s="35"/>
      <c r="J58" s="23"/>
      <c r="K58" s="23"/>
      <c r="L58" s="14">
        <f t="shared" si="0"/>
        <v>0</v>
      </c>
      <c r="M58" s="79" t="str">
        <f t="shared" si="4"/>
        <v>BAJO</v>
      </c>
      <c r="N58" s="3"/>
      <c r="O58" s="47">
        <f t="shared" si="1"/>
        <v>0.1</v>
      </c>
    </row>
    <row r="59" spans="1:15" s="11" customFormat="1" ht="12.75">
      <c r="A59" s="82"/>
      <c r="B59" s="25"/>
      <c r="C59" s="13"/>
      <c r="D59" s="26"/>
      <c r="E59" s="16"/>
      <c r="F59" s="35"/>
      <c r="G59" s="42"/>
      <c r="H59" s="42"/>
      <c r="I59" s="42"/>
      <c r="J59" s="23"/>
      <c r="K59" s="23"/>
      <c r="L59" s="14">
        <f t="shared" si="0"/>
        <v>0</v>
      </c>
      <c r="M59" s="79" t="str">
        <f t="shared" si="4"/>
        <v>BAJO</v>
      </c>
      <c r="N59" s="3"/>
      <c r="O59" s="47">
        <f t="shared" si="1"/>
        <v>0.1</v>
      </c>
    </row>
    <row r="60" spans="1:15" s="11" customFormat="1" ht="12.75">
      <c r="A60" s="82"/>
      <c r="B60" s="25"/>
      <c r="C60" s="13"/>
      <c r="D60" s="13"/>
      <c r="E60" s="16"/>
      <c r="F60" s="35"/>
      <c r="G60" s="42"/>
      <c r="H60" s="42"/>
      <c r="I60" s="42"/>
      <c r="J60" s="23"/>
      <c r="K60" s="23"/>
      <c r="L60" s="14">
        <f>J60*K60</f>
        <v>0</v>
      </c>
      <c r="M60" s="79" t="str">
        <f t="shared" si="4"/>
        <v>BAJO</v>
      </c>
      <c r="N60" s="3"/>
      <c r="O60" s="47">
        <f>IF(M60="BAJO",0.1,IF(M60="MEDIO",3,5))</f>
        <v>0.1</v>
      </c>
    </row>
    <row r="61" spans="1:15" s="11" customFormat="1" ht="12.75">
      <c r="A61" s="82"/>
      <c r="B61" s="25"/>
      <c r="C61" s="28"/>
      <c r="D61" s="29"/>
      <c r="E61" s="28"/>
      <c r="F61" s="35"/>
      <c r="G61" s="35"/>
      <c r="H61" s="35"/>
      <c r="I61" s="35"/>
      <c r="J61" s="14"/>
      <c r="K61" s="14"/>
      <c r="L61" s="14">
        <f t="shared" si="0"/>
        <v>0</v>
      </c>
      <c r="M61" s="79" t="str">
        <f t="shared" si="4"/>
        <v>BAJO</v>
      </c>
      <c r="N61" s="3"/>
      <c r="O61" s="47">
        <f t="shared" si="1"/>
        <v>0.1</v>
      </c>
    </row>
    <row r="62" spans="1:15" s="11" customFormat="1" ht="12.75">
      <c r="A62" s="82"/>
      <c r="B62" s="25"/>
      <c r="C62" s="28"/>
      <c r="D62" s="29"/>
      <c r="E62" s="28"/>
      <c r="F62" s="35"/>
      <c r="G62" s="35"/>
      <c r="H62" s="35"/>
      <c r="I62" s="35"/>
      <c r="J62" s="30"/>
      <c r="K62" s="14"/>
      <c r="L62" s="14">
        <f t="shared" si="0"/>
        <v>0</v>
      </c>
      <c r="M62" s="79" t="str">
        <f t="shared" si="4"/>
        <v>BAJO</v>
      </c>
      <c r="N62" s="3"/>
      <c r="O62" s="47">
        <f t="shared" si="1"/>
        <v>0.1</v>
      </c>
    </row>
    <row r="63" spans="1:15" s="11" customFormat="1" ht="12.75">
      <c r="A63" s="82"/>
      <c r="B63" s="25"/>
      <c r="C63" s="28"/>
      <c r="D63" s="29"/>
      <c r="E63" s="28"/>
      <c r="F63" s="35"/>
      <c r="G63" s="35"/>
      <c r="H63" s="35"/>
      <c r="I63" s="35"/>
      <c r="J63" s="30"/>
      <c r="K63" s="14"/>
      <c r="L63" s="14">
        <f>J63*K63</f>
        <v>0</v>
      </c>
      <c r="M63" s="79" t="str">
        <f t="shared" si="4"/>
        <v>BAJO</v>
      </c>
      <c r="N63" s="3"/>
      <c r="O63" s="47">
        <f>IF(M63="BAJO",0.1,IF(M63="MEDIO",3,5))</f>
        <v>0.1</v>
      </c>
    </row>
    <row r="64" spans="1:15" s="11" customFormat="1" ht="12.75">
      <c r="A64" s="82"/>
      <c r="B64" s="25"/>
      <c r="C64" s="28"/>
      <c r="D64" s="29"/>
      <c r="E64" s="28"/>
      <c r="F64" s="35"/>
      <c r="G64" s="35"/>
      <c r="H64" s="35"/>
      <c r="I64" s="35"/>
      <c r="J64" s="14"/>
      <c r="K64" s="14"/>
      <c r="L64" s="14">
        <f t="shared" si="0"/>
        <v>0</v>
      </c>
      <c r="M64" s="79" t="str">
        <f t="shared" si="4"/>
        <v>BAJO</v>
      </c>
      <c r="N64" s="13"/>
      <c r="O64" s="47">
        <f t="shared" si="1"/>
        <v>0.1</v>
      </c>
    </row>
    <row r="65" spans="1:17" s="11" customFormat="1" ht="12.75">
      <c r="A65" s="82"/>
      <c r="B65" s="25"/>
      <c r="C65" s="28"/>
      <c r="D65" s="29"/>
      <c r="E65" s="28"/>
      <c r="F65" s="35"/>
      <c r="G65" s="35"/>
      <c r="H65" s="35"/>
      <c r="I65" s="35"/>
      <c r="J65" s="14"/>
      <c r="K65" s="14"/>
      <c r="L65" s="14">
        <f>J65*K65</f>
        <v>0</v>
      </c>
      <c r="M65" s="79" t="str">
        <f t="shared" si="4"/>
        <v>BAJO</v>
      </c>
      <c r="N65" s="13"/>
      <c r="O65" s="47">
        <f>IF(M65="BAJO",0.1,IF(M65="MEDIO",3,5))</f>
        <v>0.1</v>
      </c>
    </row>
    <row r="66" spans="1:17" s="22" customFormat="1" ht="12.75">
      <c r="A66" s="59"/>
      <c r="B66" s="31"/>
      <c r="C66" s="32"/>
      <c r="D66" s="33"/>
      <c r="E66" s="15"/>
      <c r="F66" s="42"/>
      <c r="G66" s="35"/>
      <c r="H66" s="35"/>
      <c r="I66" s="35"/>
      <c r="J66" s="21"/>
      <c r="K66" s="21"/>
      <c r="L66" s="21">
        <f t="shared" si="0"/>
        <v>0</v>
      </c>
      <c r="M66" s="79" t="str">
        <f t="shared" si="4"/>
        <v>BAJO</v>
      </c>
      <c r="N66" s="3"/>
      <c r="O66" s="59">
        <f t="shared" si="1"/>
        <v>0.1</v>
      </c>
    </row>
    <row r="67" spans="1:17" s="22" customFormat="1" ht="12.75">
      <c r="A67" s="59"/>
      <c r="B67" s="31"/>
      <c r="C67" s="32"/>
      <c r="D67" s="29"/>
      <c r="E67" s="15"/>
      <c r="F67" s="42"/>
      <c r="G67" s="35"/>
      <c r="H67" s="35"/>
      <c r="I67" s="35"/>
      <c r="J67" s="34"/>
      <c r="K67" s="21"/>
      <c r="L67" s="21">
        <f t="shared" si="0"/>
        <v>0</v>
      </c>
      <c r="M67" s="79" t="str">
        <f t="shared" si="4"/>
        <v>BAJO</v>
      </c>
      <c r="N67" s="3"/>
      <c r="O67" s="59">
        <f t="shared" si="1"/>
        <v>0.1</v>
      </c>
    </row>
    <row r="68" spans="1:17" s="11" customFormat="1" ht="12.75">
      <c r="A68" s="82"/>
      <c r="B68" s="25"/>
      <c r="C68" s="35"/>
      <c r="D68" s="29"/>
      <c r="E68" s="28"/>
      <c r="F68" s="35"/>
      <c r="G68" s="35"/>
      <c r="H68" s="35"/>
      <c r="I68" s="35"/>
      <c r="J68" s="14"/>
      <c r="K68" s="14"/>
      <c r="L68" s="14">
        <f t="shared" si="0"/>
        <v>0</v>
      </c>
      <c r="M68" s="79" t="str">
        <f t="shared" si="4"/>
        <v>BAJO</v>
      </c>
      <c r="N68" s="13"/>
      <c r="O68" s="47">
        <f t="shared" si="1"/>
        <v>0.1</v>
      </c>
    </row>
    <row r="69" spans="1:17" s="11" customFormat="1" ht="12.75">
      <c r="A69" s="82"/>
      <c r="B69" s="25"/>
      <c r="C69" s="28"/>
      <c r="D69" s="29"/>
      <c r="E69" s="28"/>
      <c r="F69" s="35"/>
      <c r="G69" s="35"/>
      <c r="H69" s="35"/>
      <c r="I69" s="35"/>
      <c r="J69" s="14"/>
      <c r="K69" s="14"/>
      <c r="L69" s="14">
        <f t="shared" si="0"/>
        <v>0</v>
      </c>
      <c r="M69" s="79" t="str">
        <f t="shared" si="4"/>
        <v>BAJO</v>
      </c>
      <c r="N69" s="13"/>
      <c r="O69" s="47">
        <f t="shared" si="1"/>
        <v>0.1</v>
      </c>
    </row>
    <row r="70" spans="1:17" s="11" customFormat="1" ht="12.75">
      <c r="A70" s="82"/>
      <c r="B70" s="25"/>
      <c r="C70" s="28"/>
      <c r="D70" s="29"/>
      <c r="E70" s="28"/>
      <c r="F70" s="35"/>
      <c r="G70" s="43"/>
      <c r="H70" s="43"/>
      <c r="I70" s="43"/>
      <c r="J70" s="14"/>
      <c r="K70" s="14"/>
      <c r="L70" s="14">
        <f t="shared" si="0"/>
        <v>0</v>
      </c>
      <c r="M70" s="79" t="str">
        <f t="shared" ref="M70:M76" si="16">IF(L70&lt;=6,"BAJO",IF(L70&gt;=15,"ALTO","MEDIO"))</f>
        <v>BAJO</v>
      </c>
      <c r="N70" s="3"/>
      <c r="O70" s="47">
        <f t="shared" si="1"/>
        <v>0.1</v>
      </c>
    </row>
    <row r="71" spans="1:17" s="11" customFormat="1" ht="12.75">
      <c r="A71" s="82"/>
      <c r="B71" s="25"/>
      <c r="C71" s="28"/>
      <c r="D71" s="29"/>
      <c r="E71" s="28"/>
      <c r="F71" s="35"/>
      <c r="G71" s="43"/>
      <c r="H71" s="43"/>
      <c r="I71" s="43"/>
      <c r="J71" s="14"/>
      <c r="K71" s="14"/>
      <c r="L71" s="14">
        <f t="shared" si="0"/>
        <v>0</v>
      </c>
      <c r="M71" s="79" t="str">
        <f t="shared" si="16"/>
        <v>BAJO</v>
      </c>
      <c r="N71" s="3"/>
      <c r="O71" s="47">
        <f t="shared" ref="O71:O76" si="17">IF(M71="BAJO",0.1,IF(M71="MEDIO",3,5))</f>
        <v>0.1</v>
      </c>
    </row>
    <row r="72" spans="1:17" s="11" customFormat="1" ht="12.75">
      <c r="A72" s="82"/>
      <c r="B72" s="25"/>
      <c r="C72" s="28"/>
      <c r="D72" s="29"/>
      <c r="E72" s="28"/>
      <c r="F72" s="35"/>
      <c r="G72" s="43"/>
      <c r="H72" s="43"/>
      <c r="I72" s="43"/>
      <c r="J72" s="14"/>
      <c r="K72" s="14"/>
      <c r="L72" s="14">
        <f t="shared" ref="L72:L76" si="18">J72*K72</f>
        <v>0</v>
      </c>
      <c r="M72" s="79" t="str">
        <f t="shared" si="16"/>
        <v>BAJO</v>
      </c>
      <c r="N72" s="3"/>
      <c r="O72" s="47">
        <f t="shared" si="17"/>
        <v>0.1</v>
      </c>
    </row>
    <row r="73" spans="1:17" s="11" customFormat="1">
      <c r="A73" s="82"/>
      <c r="B73" s="25"/>
      <c r="C73" s="28"/>
      <c r="D73" s="29"/>
      <c r="E73" s="28"/>
      <c r="F73" s="35"/>
      <c r="G73" s="44"/>
      <c r="H73" s="44"/>
      <c r="I73" s="44"/>
      <c r="J73" s="14"/>
      <c r="K73" s="14"/>
      <c r="L73" s="14">
        <f t="shared" si="18"/>
        <v>0</v>
      </c>
      <c r="M73" s="79" t="str">
        <f t="shared" si="16"/>
        <v>BAJO</v>
      </c>
      <c r="N73" s="3"/>
      <c r="O73" s="47">
        <f t="shared" si="17"/>
        <v>0.1</v>
      </c>
    </row>
    <row r="74" spans="1:17" s="11" customFormat="1">
      <c r="A74" s="82"/>
      <c r="B74" s="25"/>
      <c r="C74" s="28"/>
      <c r="D74" s="29"/>
      <c r="E74" s="28"/>
      <c r="F74" s="35"/>
      <c r="G74" s="44"/>
      <c r="H74" s="44"/>
      <c r="I74" s="44"/>
      <c r="J74" s="14"/>
      <c r="K74" s="14"/>
      <c r="L74" s="14">
        <f t="shared" si="18"/>
        <v>0</v>
      </c>
      <c r="M74" s="79" t="str">
        <f t="shared" si="16"/>
        <v>BAJO</v>
      </c>
      <c r="N74" s="3"/>
      <c r="O74" s="47">
        <f t="shared" si="17"/>
        <v>0.1</v>
      </c>
    </row>
    <row r="75" spans="1:17" s="11" customFormat="1">
      <c r="A75" s="82"/>
      <c r="B75" s="25"/>
      <c r="C75" s="28"/>
      <c r="D75" s="29"/>
      <c r="E75" s="28"/>
      <c r="F75" s="35"/>
      <c r="G75" s="44"/>
      <c r="H75" s="44"/>
      <c r="I75" s="44"/>
      <c r="J75" s="14"/>
      <c r="K75" s="14"/>
      <c r="L75" s="14">
        <f t="shared" si="18"/>
        <v>0</v>
      </c>
      <c r="M75" s="79" t="str">
        <f t="shared" si="16"/>
        <v>BAJO</v>
      </c>
      <c r="N75" s="3"/>
      <c r="O75" s="47">
        <f t="shared" si="17"/>
        <v>0.1</v>
      </c>
    </row>
    <row r="76" spans="1:17" s="11" customFormat="1">
      <c r="A76" s="82"/>
      <c r="B76" s="25"/>
      <c r="C76" s="28"/>
      <c r="D76" s="29"/>
      <c r="E76" s="28"/>
      <c r="F76" s="35"/>
      <c r="G76" s="44"/>
      <c r="H76" s="44"/>
      <c r="I76" s="44"/>
      <c r="J76" s="14"/>
      <c r="K76" s="14"/>
      <c r="L76" s="14">
        <f t="shared" si="18"/>
        <v>0</v>
      </c>
      <c r="M76" s="79" t="str">
        <f t="shared" si="16"/>
        <v>BAJO</v>
      </c>
      <c r="N76" s="3"/>
      <c r="O76" s="47">
        <f t="shared" si="17"/>
        <v>0.1</v>
      </c>
    </row>
    <row r="77" spans="1:17" s="11" customFormat="1">
      <c r="A77" s="38"/>
      <c r="C77" s="36"/>
      <c r="D77" s="37"/>
      <c r="F77" s="43"/>
      <c r="G77" s="44"/>
      <c r="H77" s="44"/>
      <c r="I77" s="44"/>
      <c r="J77" s="38"/>
      <c r="K77" s="38"/>
      <c r="P77" s="11">
        <f>SUM(O7:O76)</f>
        <v>82.399999999999892</v>
      </c>
      <c r="Q77" s="11">
        <f>COUNT(O7:O76)</f>
        <v>70</v>
      </c>
    </row>
    <row r="78" spans="1:17" s="11" customFormat="1">
      <c r="A78" s="38"/>
      <c r="D78" s="37"/>
      <c r="F78" s="43"/>
      <c r="G78" s="44"/>
      <c r="H78" s="44"/>
      <c r="I78" s="44"/>
      <c r="J78" s="38"/>
      <c r="K78" s="38"/>
    </row>
    <row r="79" spans="1:17" s="11" customFormat="1">
      <c r="A79" s="38"/>
      <c r="D79" s="37"/>
      <c r="F79" s="43"/>
      <c r="G79" s="44"/>
      <c r="H79" s="44"/>
      <c r="I79" s="44"/>
      <c r="J79" s="38"/>
      <c r="K79" s="38"/>
    </row>
  </sheetData>
  <autoFilter ref="A6:Q77" xr:uid="{803C554D-AD64-4D29-82AF-449F5F46BBD3}"/>
  <dataConsolidate/>
  <mergeCells count="5">
    <mergeCell ref="C1:O1"/>
    <mergeCell ref="C2:O2"/>
    <mergeCell ref="A1:B2"/>
    <mergeCell ref="A4:B4"/>
    <mergeCell ref="F4:M4"/>
  </mergeCells>
  <conditionalFormatting sqref="M7:M76">
    <cfRule type="cellIs" dxfId="33" priority="1" stopIfTrue="1" operator="equal">
      <formula>"ALTO"</formula>
    </cfRule>
    <cfRule type="cellIs" dxfId="32" priority="2" stopIfTrue="1" operator="equal">
      <formula>"MEDIO"</formula>
    </cfRule>
    <cfRule type="cellIs" dxfId="31"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92D050"/>
  </sheetPr>
  <dimension ref="A1:BX78"/>
  <sheetViews>
    <sheetView view="pageBreakPreview" zoomScale="70" zoomScaleNormal="70" zoomScaleSheetLayoutView="70" workbookViewId="0">
      <selection sqref="A1:B2"/>
    </sheetView>
  </sheetViews>
  <sheetFormatPr baseColWidth="10" defaultColWidth="11.42578125" defaultRowHeight="18"/>
  <cols>
    <col min="1" max="1" width="5.570312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3.75" customHeight="1">
      <c r="A1" s="333"/>
      <c r="B1" s="333"/>
      <c r="C1" s="328" t="s">
        <v>449</v>
      </c>
      <c r="D1" s="328"/>
      <c r="E1" s="328"/>
      <c r="F1" s="328"/>
      <c r="G1" s="328"/>
      <c r="H1" s="328"/>
      <c r="I1" s="328"/>
      <c r="J1" s="328"/>
      <c r="K1" s="328"/>
      <c r="L1" s="328"/>
      <c r="M1" s="328"/>
      <c r="N1" s="328"/>
      <c r="O1" s="328"/>
    </row>
    <row r="2" spans="1:76" ht="33.75" customHeight="1">
      <c r="A2" s="333"/>
      <c r="B2" s="333"/>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1181</v>
      </c>
      <c r="D4" s="184"/>
      <c r="E4" s="24" t="s">
        <v>617</v>
      </c>
      <c r="F4" s="332" t="s">
        <v>630</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45">
      <c r="A7" s="82">
        <v>1</v>
      </c>
      <c r="B7" s="197" t="s">
        <v>189</v>
      </c>
      <c r="C7" s="35" t="s">
        <v>190</v>
      </c>
      <c r="D7" s="69" t="s">
        <v>21</v>
      </c>
      <c r="E7" s="69" t="s">
        <v>382</v>
      </c>
      <c r="F7" s="94" t="s">
        <v>551</v>
      </c>
      <c r="G7" s="217" t="s">
        <v>455</v>
      </c>
      <c r="H7" s="165" t="s">
        <v>746</v>
      </c>
      <c r="I7" s="165" t="s">
        <v>747</v>
      </c>
      <c r="J7" s="14">
        <v>2</v>
      </c>
      <c r="K7" s="14">
        <v>3</v>
      </c>
      <c r="L7" s="14">
        <f>J7*K7</f>
        <v>6</v>
      </c>
      <c r="M7" s="79" t="str">
        <f>IF(L7&lt;=6,"BAJO",IF(L7&gt;=15,"ALTO","MEDIO"))</f>
        <v>BAJO</v>
      </c>
      <c r="N7" s="68" t="s">
        <v>596</v>
      </c>
      <c r="O7" s="47">
        <f t="shared" ref="O7:O69" si="0">IF(M7="BAJO",0.1,IF(M7="MEDIO",3,5))</f>
        <v>0.1</v>
      </c>
      <c r="BW7" s="11">
        <v>1</v>
      </c>
      <c r="BX7" s="11">
        <v>1</v>
      </c>
    </row>
    <row r="8" spans="1:76" s="11" customFormat="1" ht="63.75">
      <c r="A8" s="82">
        <v>2</v>
      </c>
      <c r="B8" s="197" t="s">
        <v>189</v>
      </c>
      <c r="C8" s="35" t="s">
        <v>191</v>
      </c>
      <c r="D8" s="218" t="s">
        <v>455</v>
      </c>
      <c r="E8" s="69" t="s">
        <v>382</v>
      </c>
      <c r="F8" s="154" t="s">
        <v>476</v>
      </c>
      <c r="G8" s="217" t="s">
        <v>455</v>
      </c>
      <c r="H8" s="165" t="s">
        <v>746</v>
      </c>
      <c r="I8" s="164" t="s">
        <v>747</v>
      </c>
      <c r="J8" s="14">
        <v>2</v>
      </c>
      <c r="K8" s="14">
        <v>3</v>
      </c>
      <c r="L8" s="14">
        <f t="shared" ref="L8:L70" si="1">J8*K8</f>
        <v>6</v>
      </c>
      <c r="M8" s="79" t="str">
        <f t="shared" ref="M8:M71" si="2">IF(L8&lt;=6,"BAJO",IF(L8&gt;=15,"ALTO","MEDIO"))</f>
        <v>BAJO</v>
      </c>
      <c r="N8" s="68" t="s">
        <v>596</v>
      </c>
      <c r="O8" s="47">
        <f t="shared" si="0"/>
        <v>0.1</v>
      </c>
      <c r="BW8" s="11">
        <v>2</v>
      </c>
      <c r="BX8" s="11">
        <v>2</v>
      </c>
    </row>
    <row r="9" spans="1:76" s="11" customFormat="1" ht="76.5">
      <c r="A9" s="82">
        <v>3</v>
      </c>
      <c r="B9" s="197" t="s">
        <v>192</v>
      </c>
      <c r="C9" s="69" t="s">
        <v>193</v>
      </c>
      <c r="D9" s="99" t="s">
        <v>456</v>
      </c>
      <c r="E9" s="69" t="s">
        <v>382</v>
      </c>
      <c r="F9" s="81" t="s">
        <v>748</v>
      </c>
      <c r="G9" s="152" t="s">
        <v>456</v>
      </c>
      <c r="H9" s="164" t="s">
        <v>717</v>
      </c>
      <c r="I9" s="164" t="s">
        <v>749</v>
      </c>
      <c r="J9" s="14">
        <v>2</v>
      </c>
      <c r="K9" s="14">
        <v>3</v>
      </c>
      <c r="L9" s="14">
        <f>J9*K9</f>
        <v>6</v>
      </c>
      <c r="M9" s="79" t="str">
        <f t="shared" si="2"/>
        <v>BAJO</v>
      </c>
      <c r="N9" s="68" t="s">
        <v>596</v>
      </c>
      <c r="O9" s="47">
        <f>IF(M9="BAJO",0.1,IF(M9="MEDIO",3,5))</f>
        <v>0.1</v>
      </c>
      <c r="BW9" s="11">
        <v>2</v>
      </c>
      <c r="BX9" s="11">
        <v>2</v>
      </c>
    </row>
    <row r="10" spans="1:76" s="11" customFormat="1" ht="76.5">
      <c r="A10" s="82">
        <v>4</v>
      </c>
      <c r="B10" s="197" t="s">
        <v>192</v>
      </c>
      <c r="C10" s="69" t="s">
        <v>194</v>
      </c>
      <c r="D10" s="69" t="s">
        <v>457</v>
      </c>
      <c r="E10" s="69" t="s">
        <v>382</v>
      </c>
      <c r="F10" s="81" t="s">
        <v>748</v>
      </c>
      <c r="G10" s="152" t="s">
        <v>456</v>
      </c>
      <c r="H10" s="164" t="s">
        <v>717</v>
      </c>
      <c r="I10" s="164" t="s">
        <v>749</v>
      </c>
      <c r="J10" s="14">
        <v>2</v>
      </c>
      <c r="K10" s="14">
        <v>3</v>
      </c>
      <c r="L10" s="14">
        <f t="shared" si="1"/>
        <v>6</v>
      </c>
      <c r="M10" s="79" t="str">
        <f t="shared" si="2"/>
        <v>BAJO</v>
      </c>
      <c r="N10" s="68" t="s">
        <v>596</v>
      </c>
      <c r="O10" s="47">
        <f t="shared" si="0"/>
        <v>0.1</v>
      </c>
    </row>
    <row r="11" spans="1:76" s="11" customFormat="1" ht="111.75" customHeight="1">
      <c r="A11" s="82">
        <v>5</v>
      </c>
      <c r="B11" s="197" t="s">
        <v>195</v>
      </c>
      <c r="C11" s="69" t="s">
        <v>196</v>
      </c>
      <c r="D11" s="69" t="s">
        <v>457</v>
      </c>
      <c r="E11" s="69" t="s">
        <v>198</v>
      </c>
      <c r="F11" s="103" t="s">
        <v>477</v>
      </c>
      <c r="G11" s="97" t="s">
        <v>750</v>
      </c>
      <c r="H11" s="164" t="s">
        <v>717</v>
      </c>
      <c r="I11" s="219" t="s">
        <v>751</v>
      </c>
      <c r="J11" s="14">
        <v>2</v>
      </c>
      <c r="K11" s="14">
        <v>3</v>
      </c>
      <c r="L11" s="14">
        <f t="shared" si="1"/>
        <v>6</v>
      </c>
      <c r="M11" s="79" t="str">
        <f t="shared" si="2"/>
        <v>BAJO</v>
      </c>
      <c r="N11" s="68" t="s">
        <v>596</v>
      </c>
      <c r="O11" s="47">
        <f t="shared" si="0"/>
        <v>0.1</v>
      </c>
    </row>
    <row r="12" spans="1:76" s="11" customFormat="1" ht="145.5" customHeight="1">
      <c r="A12" s="82">
        <v>6</v>
      </c>
      <c r="B12" s="197" t="s">
        <v>195</v>
      </c>
      <c r="C12" s="69" t="s">
        <v>197</v>
      </c>
      <c r="D12" s="99" t="s">
        <v>458</v>
      </c>
      <c r="E12" s="69" t="s">
        <v>198</v>
      </c>
      <c r="F12" s="103" t="s">
        <v>478</v>
      </c>
      <c r="G12" s="97" t="s">
        <v>750</v>
      </c>
      <c r="H12" s="164" t="s">
        <v>717</v>
      </c>
      <c r="I12" s="219" t="s">
        <v>751</v>
      </c>
      <c r="J12" s="14">
        <v>2</v>
      </c>
      <c r="K12" s="14">
        <v>3</v>
      </c>
      <c r="L12" s="14">
        <f>J12*K12</f>
        <v>6</v>
      </c>
      <c r="M12" s="79" t="str">
        <f t="shared" si="2"/>
        <v>BAJO</v>
      </c>
      <c r="N12" s="68" t="s">
        <v>596</v>
      </c>
      <c r="O12" s="47">
        <f>IF(M12="BAJO",0.1,IF(M12="MEDIO",3,5))</f>
        <v>0.1</v>
      </c>
    </row>
    <row r="13" spans="1:76" s="11" customFormat="1" ht="165.75">
      <c r="A13" s="82">
        <v>7</v>
      </c>
      <c r="B13" s="197" t="s">
        <v>752</v>
      </c>
      <c r="C13" s="68" t="s">
        <v>753</v>
      </c>
      <c r="D13" s="69" t="s">
        <v>457</v>
      </c>
      <c r="E13" s="69" t="s">
        <v>754</v>
      </c>
      <c r="F13" s="100" t="s">
        <v>755</v>
      </c>
      <c r="G13" s="97" t="s">
        <v>457</v>
      </c>
      <c r="H13" s="164" t="s">
        <v>717</v>
      </c>
      <c r="I13" s="164" t="s">
        <v>749</v>
      </c>
      <c r="J13" s="14">
        <v>2</v>
      </c>
      <c r="K13" s="14">
        <v>3</v>
      </c>
      <c r="L13" s="14">
        <f t="shared" si="1"/>
        <v>6</v>
      </c>
      <c r="M13" s="79" t="str">
        <f t="shared" si="2"/>
        <v>BAJO</v>
      </c>
      <c r="N13" s="68" t="s">
        <v>596</v>
      </c>
      <c r="O13" s="47">
        <f t="shared" si="0"/>
        <v>0.1</v>
      </c>
    </row>
    <row r="14" spans="1:76" s="11" customFormat="1" ht="165.75">
      <c r="A14" s="82">
        <v>8</v>
      </c>
      <c r="B14" s="197" t="s">
        <v>752</v>
      </c>
      <c r="C14" s="68" t="s">
        <v>756</v>
      </c>
      <c r="D14" s="69" t="s">
        <v>757</v>
      </c>
      <c r="E14" s="69" t="s">
        <v>754</v>
      </c>
      <c r="F14" s="100" t="s">
        <v>758</v>
      </c>
      <c r="G14" s="97" t="s">
        <v>457</v>
      </c>
      <c r="H14" s="164" t="s">
        <v>717</v>
      </c>
      <c r="I14" s="164" t="s">
        <v>749</v>
      </c>
      <c r="J14" s="14">
        <v>2</v>
      </c>
      <c r="K14" s="14">
        <v>3</v>
      </c>
      <c r="L14" s="79">
        <f t="shared" si="1"/>
        <v>6</v>
      </c>
      <c r="M14" s="79" t="str">
        <f t="shared" si="2"/>
        <v>BAJO</v>
      </c>
      <c r="N14" s="68" t="s">
        <v>596</v>
      </c>
      <c r="O14" s="82">
        <f t="shared" si="0"/>
        <v>0.1</v>
      </c>
    </row>
    <row r="15" spans="1:76" s="11" customFormat="1" ht="165.75">
      <c r="A15" s="82">
        <v>9</v>
      </c>
      <c r="B15" s="197" t="s">
        <v>752</v>
      </c>
      <c r="C15" s="69" t="s">
        <v>759</v>
      </c>
      <c r="D15" s="68" t="s">
        <v>51</v>
      </c>
      <c r="E15" s="69" t="s">
        <v>754</v>
      </c>
      <c r="F15" s="100" t="s">
        <v>755</v>
      </c>
      <c r="G15" s="97" t="s">
        <v>457</v>
      </c>
      <c r="H15" s="164" t="s">
        <v>717</v>
      </c>
      <c r="I15" s="164" t="s">
        <v>749</v>
      </c>
      <c r="J15" s="14">
        <v>2</v>
      </c>
      <c r="K15" s="14">
        <v>3</v>
      </c>
      <c r="L15" s="14">
        <f t="shared" si="1"/>
        <v>6</v>
      </c>
      <c r="M15" s="79" t="str">
        <f t="shared" si="2"/>
        <v>BAJO</v>
      </c>
      <c r="N15" s="68" t="s">
        <v>596</v>
      </c>
      <c r="O15" s="47">
        <f t="shared" si="0"/>
        <v>0.1</v>
      </c>
    </row>
    <row r="16" spans="1:76" s="11" customFormat="1" ht="165.75">
      <c r="A16" s="82">
        <v>10</v>
      </c>
      <c r="B16" s="197" t="s">
        <v>752</v>
      </c>
      <c r="C16" s="69" t="s">
        <v>760</v>
      </c>
      <c r="D16" s="69" t="s">
        <v>757</v>
      </c>
      <c r="E16" s="69" t="s">
        <v>754</v>
      </c>
      <c r="F16" s="100" t="s">
        <v>758</v>
      </c>
      <c r="G16" s="97" t="s">
        <v>457</v>
      </c>
      <c r="H16" s="164" t="s">
        <v>717</v>
      </c>
      <c r="I16" s="164" t="s">
        <v>749</v>
      </c>
      <c r="J16" s="14">
        <v>2</v>
      </c>
      <c r="K16" s="14">
        <v>3</v>
      </c>
      <c r="L16" s="79">
        <f t="shared" ref="L16" si="3">J16*K16</f>
        <v>6</v>
      </c>
      <c r="M16" s="79" t="str">
        <f t="shared" si="2"/>
        <v>BAJO</v>
      </c>
      <c r="N16" s="68" t="s">
        <v>596</v>
      </c>
      <c r="O16" s="47"/>
    </row>
    <row r="17" spans="1:15" s="11" customFormat="1" ht="165.75">
      <c r="A17" s="82">
        <v>11</v>
      </c>
      <c r="B17" s="197" t="s">
        <v>752</v>
      </c>
      <c r="C17" s="69" t="s">
        <v>199</v>
      </c>
      <c r="D17" s="69" t="s">
        <v>457</v>
      </c>
      <c r="E17" s="69" t="s">
        <v>754</v>
      </c>
      <c r="F17" s="100" t="s">
        <v>758</v>
      </c>
      <c r="G17" s="97" t="s">
        <v>457</v>
      </c>
      <c r="H17" s="164" t="s">
        <v>717</v>
      </c>
      <c r="I17" s="164" t="s">
        <v>749</v>
      </c>
      <c r="J17" s="14">
        <v>2</v>
      </c>
      <c r="K17" s="14">
        <v>3</v>
      </c>
      <c r="L17" s="14">
        <f>J17*K17</f>
        <v>6</v>
      </c>
      <c r="M17" s="79" t="str">
        <f t="shared" si="2"/>
        <v>BAJO</v>
      </c>
      <c r="N17" s="68" t="s">
        <v>596</v>
      </c>
      <c r="O17" s="47">
        <f>IF(M17="BAJO",0.1,IF(M17="MEDIO",3,5))</f>
        <v>0.1</v>
      </c>
    </row>
    <row r="18" spans="1:15" s="11" customFormat="1" ht="165.75">
      <c r="A18" s="82">
        <v>12</v>
      </c>
      <c r="B18" s="197" t="s">
        <v>752</v>
      </c>
      <c r="C18" s="69" t="s">
        <v>206</v>
      </c>
      <c r="D18" s="69" t="s">
        <v>51</v>
      </c>
      <c r="E18" s="69" t="s">
        <v>754</v>
      </c>
      <c r="F18" s="100" t="s">
        <v>758</v>
      </c>
      <c r="G18" s="97" t="s">
        <v>457</v>
      </c>
      <c r="H18" s="164" t="s">
        <v>717</v>
      </c>
      <c r="I18" s="164" t="s">
        <v>749</v>
      </c>
      <c r="J18" s="27" t="s">
        <v>306</v>
      </c>
      <c r="K18" s="14">
        <v>3</v>
      </c>
      <c r="L18" s="14">
        <f t="shared" si="1"/>
        <v>6</v>
      </c>
      <c r="M18" s="79" t="str">
        <f t="shared" si="2"/>
        <v>BAJO</v>
      </c>
      <c r="N18" s="68" t="s">
        <v>596</v>
      </c>
      <c r="O18" s="47">
        <f t="shared" si="0"/>
        <v>0.1</v>
      </c>
    </row>
    <row r="19" spans="1:15" s="11" customFormat="1" ht="165.75">
      <c r="A19" s="82">
        <v>13</v>
      </c>
      <c r="B19" s="197" t="s">
        <v>752</v>
      </c>
      <c r="C19" s="68" t="s">
        <v>200</v>
      </c>
      <c r="D19" s="99" t="s">
        <v>51</v>
      </c>
      <c r="E19" s="69" t="s">
        <v>754</v>
      </c>
      <c r="F19" s="100" t="s">
        <v>758</v>
      </c>
      <c r="G19" s="97" t="s">
        <v>457</v>
      </c>
      <c r="H19" s="164" t="s">
        <v>717</v>
      </c>
      <c r="I19" s="164" t="s">
        <v>749</v>
      </c>
      <c r="J19" s="27" t="s">
        <v>306</v>
      </c>
      <c r="K19" s="14">
        <v>3</v>
      </c>
      <c r="L19" s="14">
        <f t="shared" si="1"/>
        <v>6</v>
      </c>
      <c r="M19" s="79" t="str">
        <f t="shared" si="2"/>
        <v>BAJO</v>
      </c>
      <c r="N19" s="68" t="s">
        <v>596</v>
      </c>
      <c r="O19" s="47">
        <f t="shared" si="0"/>
        <v>0.1</v>
      </c>
    </row>
    <row r="20" spans="1:15" s="11" customFormat="1" ht="165.75">
      <c r="A20" s="82">
        <v>14</v>
      </c>
      <c r="B20" s="197" t="s">
        <v>752</v>
      </c>
      <c r="C20" s="68" t="s">
        <v>761</v>
      </c>
      <c r="D20" s="69" t="s">
        <v>757</v>
      </c>
      <c r="E20" s="69" t="s">
        <v>754</v>
      </c>
      <c r="F20" s="100" t="s">
        <v>758</v>
      </c>
      <c r="G20" s="97" t="s">
        <v>457</v>
      </c>
      <c r="H20" s="164" t="s">
        <v>717</v>
      </c>
      <c r="I20" s="164" t="s">
        <v>749</v>
      </c>
      <c r="J20" s="27" t="s">
        <v>306</v>
      </c>
      <c r="K20" s="14">
        <v>3</v>
      </c>
      <c r="L20" s="14">
        <f>J20*K20</f>
        <v>6</v>
      </c>
      <c r="M20" s="79" t="str">
        <f t="shared" si="2"/>
        <v>BAJO</v>
      </c>
      <c r="N20" s="68" t="s">
        <v>596</v>
      </c>
      <c r="O20" s="47">
        <f>IF(M20="BAJO",0.1,IF(M20="MEDIO",3,5))</f>
        <v>0.1</v>
      </c>
    </row>
    <row r="21" spans="1:15" s="11" customFormat="1" ht="165.75">
      <c r="A21" s="82">
        <v>15</v>
      </c>
      <c r="B21" s="197" t="s">
        <v>752</v>
      </c>
      <c r="C21" s="68" t="s">
        <v>201</v>
      </c>
      <c r="D21" s="69" t="s">
        <v>457</v>
      </c>
      <c r="E21" s="69" t="s">
        <v>754</v>
      </c>
      <c r="F21" s="100" t="s">
        <v>758</v>
      </c>
      <c r="G21" s="97" t="s">
        <v>457</v>
      </c>
      <c r="H21" s="164" t="s">
        <v>717</v>
      </c>
      <c r="I21" s="164" t="s">
        <v>749</v>
      </c>
      <c r="J21" s="14">
        <v>2</v>
      </c>
      <c r="K21" s="14">
        <v>3</v>
      </c>
      <c r="L21" s="14">
        <f t="shared" si="1"/>
        <v>6</v>
      </c>
      <c r="M21" s="79" t="str">
        <f t="shared" si="2"/>
        <v>BAJO</v>
      </c>
      <c r="N21" s="68" t="s">
        <v>596</v>
      </c>
      <c r="O21" s="47">
        <f t="shared" si="0"/>
        <v>0.1</v>
      </c>
    </row>
    <row r="22" spans="1:15" s="11" customFormat="1" ht="165.75">
      <c r="A22" s="82">
        <v>16</v>
      </c>
      <c r="B22" s="197" t="s">
        <v>752</v>
      </c>
      <c r="C22" s="69" t="s">
        <v>202</v>
      </c>
      <c r="D22" s="69" t="s">
        <v>457</v>
      </c>
      <c r="E22" s="69" t="s">
        <v>754</v>
      </c>
      <c r="F22" s="100" t="s">
        <v>758</v>
      </c>
      <c r="G22" s="97" t="s">
        <v>457</v>
      </c>
      <c r="H22" s="164" t="s">
        <v>717</v>
      </c>
      <c r="I22" s="164" t="s">
        <v>749</v>
      </c>
      <c r="J22" s="14">
        <v>2</v>
      </c>
      <c r="K22" s="14">
        <v>3</v>
      </c>
      <c r="L22" s="14">
        <f t="shared" si="1"/>
        <v>6</v>
      </c>
      <c r="M22" s="79" t="str">
        <f t="shared" si="2"/>
        <v>BAJO</v>
      </c>
      <c r="N22" s="68" t="s">
        <v>596</v>
      </c>
      <c r="O22" s="47">
        <f t="shared" si="0"/>
        <v>0.1</v>
      </c>
    </row>
    <row r="23" spans="1:15" s="11" customFormat="1" ht="165.75">
      <c r="A23" s="82">
        <v>17</v>
      </c>
      <c r="B23" s="197" t="s">
        <v>752</v>
      </c>
      <c r="C23" s="69" t="s">
        <v>762</v>
      </c>
      <c r="D23" s="69" t="s">
        <v>757</v>
      </c>
      <c r="E23" s="69" t="s">
        <v>754</v>
      </c>
      <c r="F23" s="100" t="s">
        <v>758</v>
      </c>
      <c r="G23" s="97" t="s">
        <v>457</v>
      </c>
      <c r="H23" s="164" t="s">
        <v>717</v>
      </c>
      <c r="I23" s="164" t="s">
        <v>749</v>
      </c>
      <c r="J23" s="14">
        <v>2</v>
      </c>
      <c r="K23" s="14">
        <v>3</v>
      </c>
      <c r="L23" s="14">
        <f>J23*K23</f>
        <v>6</v>
      </c>
      <c r="M23" s="79" t="str">
        <f t="shared" si="2"/>
        <v>BAJO</v>
      </c>
      <c r="N23" s="68" t="s">
        <v>596</v>
      </c>
      <c r="O23" s="47">
        <f>IF(M23="BAJO",0.1,IF(M23="MEDIO",3,5))</f>
        <v>0.1</v>
      </c>
    </row>
    <row r="24" spans="1:15" s="11" customFormat="1" ht="165.75">
      <c r="A24" s="82">
        <v>18</v>
      </c>
      <c r="B24" s="197" t="s">
        <v>752</v>
      </c>
      <c r="C24" s="69" t="s">
        <v>203</v>
      </c>
      <c r="D24" s="99" t="s">
        <v>51</v>
      </c>
      <c r="E24" s="69" t="s">
        <v>754</v>
      </c>
      <c r="F24" s="100" t="s">
        <v>758</v>
      </c>
      <c r="G24" s="97" t="s">
        <v>457</v>
      </c>
      <c r="H24" s="164" t="s">
        <v>717</v>
      </c>
      <c r="I24" s="164" t="s">
        <v>749</v>
      </c>
      <c r="J24" s="14">
        <v>2</v>
      </c>
      <c r="K24" s="14">
        <v>3</v>
      </c>
      <c r="L24" s="14">
        <f t="shared" si="1"/>
        <v>6</v>
      </c>
      <c r="M24" s="79" t="str">
        <f t="shared" si="2"/>
        <v>BAJO</v>
      </c>
      <c r="N24" s="68" t="s">
        <v>596</v>
      </c>
      <c r="O24" s="47">
        <f t="shared" si="0"/>
        <v>0.1</v>
      </c>
    </row>
    <row r="25" spans="1:15" s="11" customFormat="1" ht="165.75">
      <c r="A25" s="82">
        <v>19</v>
      </c>
      <c r="B25" s="197" t="s">
        <v>752</v>
      </c>
      <c r="C25" s="69" t="s">
        <v>204</v>
      </c>
      <c r="D25" s="99" t="s">
        <v>51</v>
      </c>
      <c r="E25" s="69" t="s">
        <v>754</v>
      </c>
      <c r="F25" s="100" t="s">
        <v>758</v>
      </c>
      <c r="G25" s="97" t="s">
        <v>457</v>
      </c>
      <c r="H25" s="164" t="s">
        <v>717</v>
      </c>
      <c r="I25" s="164" t="s">
        <v>749</v>
      </c>
      <c r="J25" s="14">
        <v>2</v>
      </c>
      <c r="K25" s="14">
        <v>3</v>
      </c>
      <c r="L25" s="14">
        <f t="shared" si="1"/>
        <v>6</v>
      </c>
      <c r="M25" s="79" t="str">
        <f t="shared" si="2"/>
        <v>BAJO</v>
      </c>
      <c r="N25" s="68" t="s">
        <v>596</v>
      </c>
      <c r="O25" s="47">
        <f t="shared" si="0"/>
        <v>0.1</v>
      </c>
    </row>
    <row r="26" spans="1:15" s="11" customFormat="1" ht="165.75">
      <c r="A26" s="82">
        <v>20</v>
      </c>
      <c r="B26" s="197" t="s">
        <v>752</v>
      </c>
      <c r="C26" s="69" t="s">
        <v>205</v>
      </c>
      <c r="D26" s="69" t="s">
        <v>457</v>
      </c>
      <c r="E26" s="69" t="s">
        <v>754</v>
      </c>
      <c r="F26" s="100" t="s">
        <v>758</v>
      </c>
      <c r="G26" s="97" t="s">
        <v>457</v>
      </c>
      <c r="H26" s="164" t="s">
        <v>717</v>
      </c>
      <c r="I26" s="164" t="s">
        <v>749</v>
      </c>
      <c r="J26" s="14">
        <v>2</v>
      </c>
      <c r="K26" s="14">
        <v>3</v>
      </c>
      <c r="L26" s="14">
        <f>J26*K26</f>
        <v>6</v>
      </c>
      <c r="M26" s="79" t="str">
        <f t="shared" si="2"/>
        <v>BAJO</v>
      </c>
      <c r="N26" s="68" t="s">
        <v>596</v>
      </c>
      <c r="O26" s="47">
        <f>IF(M26="BAJO",0.1,IF(M26="MEDIO",3,5))</f>
        <v>0.1</v>
      </c>
    </row>
    <row r="27" spans="1:15" s="11" customFormat="1" ht="114.75">
      <c r="A27" s="82">
        <v>21</v>
      </c>
      <c r="B27" s="197" t="s">
        <v>763</v>
      </c>
      <c r="C27" s="69" t="s">
        <v>764</v>
      </c>
      <c r="D27" s="69" t="s">
        <v>457</v>
      </c>
      <c r="E27" s="69" t="s">
        <v>754</v>
      </c>
      <c r="F27" s="103" t="s">
        <v>765</v>
      </c>
      <c r="G27" s="97" t="s">
        <v>457</v>
      </c>
      <c r="H27" s="164" t="s">
        <v>717</v>
      </c>
      <c r="I27" s="219" t="s">
        <v>766</v>
      </c>
      <c r="J27" s="14">
        <v>2</v>
      </c>
      <c r="K27" s="14">
        <v>3</v>
      </c>
      <c r="L27" s="14">
        <f t="shared" si="1"/>
        <v>6</v>
      </c>
      <c r="M27" s="79" t="str">
        <f t="shared" si="2"/>
        <v>BAJO</v>
      </c>
      <c r="N27" s="68" t="s">
        <v>596</v>
      </c>
      <c r="O27" s="47">
        <f t="shared" si="0"/>
        <v>0.1</v>
      </c>
    </row>
    <row r="28" spans="1:15" s="11" customFormat="1" ht="114.75">
      <c r="A28" s="82">
        <v>22</v>
      </c>
      <c r="B28" s="197" t="s">
        <v>763</v>
      </c>
      <c r="C28" s="69" t="s">
        <v>767</v>
      </c>
      <c r="D28" s="69" t="s">
        <v>768</v>
      </c>
      <c r="E28" s="69" t="s">
        <v>754</v>
      </c>
      <c r="F28" s="103" t="s">
        <v>765</v>
      </c>
      <c r="G28" s="97" t="s">
        <v>457</v>
      </c>
      <c r="H28" s="164" t="s">
        <v>717</v>
      </c>
      <c r="I28" s="219" t="s">
        <v>766</v>
      </c>
      <c r="J28" s="14">
        <v>2</v>
      </c>
      <c r="K28" s="14">
        <v>3</v>
      </c>
      <c r="L28" s="14">
        <f t="shared" si="1"/>
        <v>6</v>
      </c>
      <c r="M28" s="79" t="str">
        <f t="shared" si="2"/>
        <v>BAJO</v>
      </c>
      <c r="N28" s="68" t="s">
        <v>596</v>
      </c>
      <c r="O28" s="47">
        <f t="shared" si="0"/>
        <v>0.1</v>
      </c>
    </row>
    <row r="29" spans="1:15" s="11" customFormat="1" ht="114.75">
      <c r="A29" s="82">
        <v>23</v>
      </c>
      <c r="B29" s="197" t="s">
        <v>763</v>
      </c>
      <c r="C29" s="69" t="s">
        <v>207</v>
      </c>
      <c r="D29" s="69" t="s">
        <v>457</v>
      </c>
      <c r="E29" s="69" t="s">
        <v>754</v>
      </c>
      <c r="F29" s="103" t="s">
        <v>765</v>
      </c>
      <c r="G29" s="97" t="s">
        <v>457</v>
      </c>
      <c r="H29" s="212" t="s">
        <v>1182</v>
      </c>
      <c r="I29" s="219" t="s">
        <v>766</v>
      </c>
      <c r="J29" s="14">
        <v>3</v>
      </c>
      <c r="K29" s="14">
        <v>4</v>
      </c>
      <c r="L29" s="14">
        <f>J29*K29</f>
        <v>12</v>
      </c>
      <c r="M29" s="79" t="str">
        <f t="shared" si="2"/>
        <v>MEDIO</v>
      </c>
      <c r="N29" s="68" t="s">
        <v>678</v>
      </c>
      <c r="O29" s="47">
        <f>IF(M29="BAJO",0.1,IF(M29="MEDIO",3,5))</f>
        <v>3</v>
      </c>
    </row>
    <row r="30" spans="1:15" s="11" customFormat="1" ht="114.75">
      <c r="A30" s="82">
        <v>24</v>
      </c>
      <c r="B30" s="197" t="s">
        <v>763</v>
      </c>
      <c r="C30" s="69" t="s">
        <v>769</v>
      </c>
      <c r="D30" s="69" t="s">
        <v>768</v>
      </c>
      <c r="E30" s="69" t="s">
        <v>754</v>
      </c>
      <c r="F30" s="103" t="s">
        <v>765</v>
      </c>
      <c r="G30" s="97" t="s">
        <v>457</v>
      </c>
      <c r="H30" s="164" t="s">
        <v>717</v>
      </c>
      <c r="I30" s="219" t="s">
        <v>766</v>
      </c>
      <c r="J30" s="14">
        <v>2</v>
      </c>
      <c r="K30" s="14">
        <v>3</v>
      </c>
      <c r="L30" s="14">
        <f t="shared" si="1"/>
        <v>6</v>
      </c>
      <c r="M30" s="79" t="str">
        <f t="shared" si="2"/>
        <v>BAJO</v>
      </c>
      <c r="N30" s="68" t="s">
        <v>596</v>
      </c>
      <c r="O30" s="47">
        <f t="shared" si="0"/>
        <v>0.1</v>
      </c>
    </row>
    <row r="31" spans="1:15" s="11" customFormat="1" ht="127.5">
      <c r="A31" s="82">
        <v>25</v>
      </c>
      <c r="B31" s="197" t="s">
        <v>770</v>
      </c>
      <c r="C31" s="69" t="s">
        <v>771</v>
      </c>
      <c r="D31" s="69" t="s">
        <v>16</v>
      </c>
      <c r="E31" s="69" t="s">
        <v>383</v>
      </c>
      <c r="F31" s="103" t="s">
        <v>772</v>
      </c>
      <c r="G31" s="164" t="s">
        <v>773</v>
      </c>
      <c r="H31" s="164" t="s">
        <v>717</v>
      </c>
      <c r="I31" s="28" t="s">
        <v>774</v>
      </c>
      <c r="J31" s="14">
        <v>2</v>
      </c>
      <c r="K31" s="14">
        <v>3</v>
      </c>
      <c r="L31" s="14">
        <f t="shared" si="1"/>
        <v>6</v>
      </c>
      <c r="M31" s="79" t="str">
        <f t="shared" si="2"/>
        <v>BAJO</v>
      </c>
      <c r="N31" s="68" t="s">
        <v>596</v>
      </c>
      <c r="O31" s="47">
        <f t="shared" si="0"/>
        <v>0.1</v>
      </c>
    </row>
    <row r="32" spans="1:15" s="11" customFormat="1" ht="102">
      <c r="A32" s="82">
        <v>26</v>
      </c>
      <c r="B32" s="197" t="s">
        <v>770</v>
      </c>
      <c r="C32" s="95" t="s">
        <v>1183</v>
      </c>
      <c r="D32" s="95" t="s">
        <v>21</v>
      </c>
      <c r="E32" s="95" t="s">
        <v>384</v>
      </c>
      <c r="F32" s="247" t="s">
        <v>1184</v>
      </c>
      <c r="G32" s="212" t="s">
        <v>775</v>
      </c>
      <c r="H32" s="212" t="s">
        <v>1185</v>
      </c>
      <c r="I32" s="32" t="s">
        <v>1186</v>
      </c>
      <c r="J32" s="14">
        <v>3</v>
      </c>
      <c r="K32" s="14">
        <v>4</v>
      </c>
      <c r="L32" s="14">
        <f>J32*K32</f>
        <v>12</v>
      </c>
      <c r="M32" s="79" t="str">
        <f t="shared" si="2"/>
        <v>MEDIO</v>
      </c>
      <c r="N32" s="68" t="s">
        <v>1173</v>
      </c>
      <c r="O32" s="47">
        <f>IF(M32="BAJO",0.1,IF(M32="MEDIO",3,5))</f>
        <v>3</v>
      </c>
    </row>
    <row r="33" spans="1:15" s="11" customFormat="1" ht="127.5">
      <c r="A33" s="82">
        <v>27</v>
      </c>
      <c r="B33" s="197" t="s">
        <v>770</v>
      </c>
      <c r="C33" s="95" t="s">
        <v>1187</v>
      </c>
      <c r="D33" s="95" t="s">
        <v>173</v>
      </c>
      <c r="E33" s="95" t="s">
        <v>384</v>
      </c>
      <c r="F33" s="94" t="s">
        <v>1188</v>
      </c>
      <c r="G33" s="212" t="s">
        <v>775</v>
      </c>
      <c r="H33" s="212" t="s">
        <v>1185</v>
      </c>
      <c r="I33" s="32" t="s">
        <v>1186</v>
      </c>
      <c r="J33" s="14">
        <v>3</v>
      </c>
      <c r="K33" s="14">
        <v>4</v>
      </c>
      <c r="L33" s="14">
        <f t="shared" si="1"/>
        <v>12</v>
      </c>
      <c r="M33" s="79" t="str">
        <f t="shared" si="2"/>
        <v>MEDIO</v>
      </c>
      <c r="N33" s="68" t="s">
        <v>678</v>
      </c>
      <c r="O33" s="47">
        <f t="shared" si="0"/>
        <v>3</v>
      </c>
    </row>
    <row r="34" spans="1:15" s="11" customFormat="1" ht="114.75">
      <c r="A34" s="82">
        <v>28</v>
      </c>
      <c r="B34" s="197" t="s">
        <v>776</v>
      </c>
      <c r="C34" s="69" t="s">
        <v>777</v>
      </c>
      <c r="D34" s="99" t="s">
        <v>15</v>
      </c>
      <c r="E34" s="69" t="s">
        <v>384</v>
      </c>
      <c r="F34" s="103" t="s">
        <v>778</v>
      </c>
      <c r="G34" s="152" t="s">
        <v>459</v>
      </c>
      <c r="H34" s="164" t="s">
        <v>746</v>
      </c>
      <c r="I34" s="164" t="s">
        <v>779</v>
      </c>
      <c r="J34" s="14">
        <v>2</v>
      </c>
      <c r="K34" s="14">
        <v>3</v>
      </c>
      <c r="L34" s="14">
        <f>J34*K34</f>
        <v>6</v>
      </c>
      <c r="M34" s="79" t="str">
        <f t="shared" si="2"/>
        <v>BAJO</v>
      </c>
      <c r="N34" s="68" t="s">
        <v>596</v>
      </c>
      <c r="O34" s="47">
        <f>IF(M34="BAJO",0.1,IF(M34="MEDIO",3,5))</f>
        <v>0.1</v>
      </c>
    </row>
    <row r="35" spans="1:15" s="11" customFormat="1" ht="114.75">
      <c r="A35" s="82">
        <v>29</v>
      </c>
      <c r="B35" s="197" t="s">
        <v>776</v>
      </c>
      <c r="C35" s="69" t="s">
        <v>780</v>
      </c>
      <c r="D35" s="99" t="s">
        <v>459</v>
      </c>
      <c r="E35" s="69" t="s">
        <v>384</v>
      </c>
      <c r="F35" s="103" t="s">
        <v>778</v>
      </c>
      <c r="G35" s="152" t="s">
        <v>459</v>
      </c>
      <c r="H35" s="164" t="s">
        <v>746</v>
      </c>
      <c r="I35" s="164" t="s">
        <v>779</v>
      </c>
      <c r="J35" s="14">
        <v>2</v>
      </c>
      <c r="K35" s="14">
        <v>3</v>
      </c>
      <c r="L35" s="14">
        <f t="shared" si="1"/>
        <v>6</v>
      </c>
      <c r="M35" s="79" t="str">
        <f t="shared" si="2"/>
        <v>BAJO</v>
      </c>
      <c r="N35" s="68" t="s">
        <v>596</v>
      </c>
      <c r="O35" s="47">
        <f t="shared" si="0"/>
        <v>0.1</v>
      </c>
    </row>
    <row r="36" spans="1:15" s="11" customFormat="1" ht="140.25">
      <c r="A36" s="82">
        <v>30</v>
      </c>
      <c r="B36" s="197" t="s">
        <v>208</v>
      </c>
      <c r="C36" s="69" t="s">
        <v>209</v>
      </c>
      <c r="D36" s="99" t="s">
        <v>15</v>
      </c>
      <c r="E36" s="69" t="s">
        <v>384</v>
      </c>
      <c r="F36" s="103" t="s">
        <v>781</v>
      </c>
      <c r="G36" s="152" t="s">
        <v>459</v>
      </c>
      <c r="H36" s="164" t="s">
        <v>746</v>
      </c>
      <c r="I36" s="81" t="s">
        <v>782</v>
      </c>
      <c r="J36" s="14">
        <v>2</v>
      </c>
      <c r="K36" s="14">
        <v>3</v>
      </c>
      <c r="L36" s="14">
        <f t="shared" si="1"/>
        <v>6</v>
      </c>
      <c r="M36" s="79" t="str">
        <f t="shared" si="2"/>
        <v>BAJO</v>
      </c>
      <c r="N36" s="68" t="s">
        <v>596</v>
      </c>
      <c r="O36" s="47">
        <f t="shared" si="0"/>
        <v>0.1</v>
      </c>
    </row>
    <row r="37" spans="1:15" s="11" customFormat="1" ht="140.25">
      <c r="A37" s="82">
        <v>31</v>
      </c>
      <c r="B37" s="197" t="s">
        <v>208</v>
      </c>
      <c r="C37" s="69" t="s">
        <v>210</v>
      </c>
      <c r="D37" s="99" t="s">
        <v>459</v>
      </c>
      <c r="E37" s="69" t="s">
        <v>384</v>
      </c>
      <c r="F37" s="103" t="s">
        <v>781</v>
      </c>
      <c r="G37" s="152" t="s">
        <v>459</v>
      </c>
      <c r="H37" s="164" t="s">
        <v>746</v>
      </c>
      <c r="I37" s="81" t="s">
        <v>782</v>
      </c>
      <c r="J37" s="14">
        <v>2</v>
      </c>
      <c r="K37" s="14">
        <v>3</v>
      </c>
      <c r="L37" s="14">
        <f>J37*K37</f>
        <v>6</v>
      </c>
      <c r="M37" s="79" t="str">
        <f t="shared" si="2"/>
        <v>BAJO</v>
      </c>
      <c r="N37" s="68" t="s">
        <v>596</v>
      </c>
      <c r="O37" s="47">
        <f>IF(M37="BAJO",0.1,IF(M37="MEDIO",3,5))</f>
        <v>0.1</v>
      </c>
    </row>
    <row r="38" spans="1:15" s="11" customFormat="1" ht="12.75">
      <c r="A38" s="82"/>
      <c r="B38" s="25"/>
      <c r="C38" s="13"/>
      <c r="D38" s="26"/>
      <c r="E38" s="13"/>
      <c r="F38" s="41"/>
      <c r="G38" s="81"/>
      <c r="H38" s="81"/>
      <c r="I38" s="81"/>
      <c r="J38" s="14"/>
      <c r="K38" s="14"/>
      <c r="L38" s="14">
        <f t="shared" si="1"/>
        <v>0</v>
      </c>
      <c r="M38" s="79" t="str">
        <f t="shared" si="2"/>
        <v>BAJO</v>
      </c>
      <c r="N38" s="3"/>
      <c r="O38" s="47">
        <f t="shared" si="0"/>
        <v>0.1</v>
      </c>
    </row>
    <row r="39" spans="1:15" s="11" customFormat="1" ht="12.75">
      <c r="A39" s="82"/>
      <c r="B39" s="25"/>
      <c r="C39" s="13"/>
      <c r="D39" s="26"/>
      <c r="E39" s="13"/>
      <c r="F39" s="41"/>
      <c r="G39" s="81"/>
      <c r="H39" s="81"/>
      <c r="I39" s="81"/>
      <c r="J39" s="14"/>
      <c r="K39" s="14"/>
      <c r="L39" s="14">
        <f t="shared" si="1"/>
        <v>0</v>
      </c>
      <c r="M39" s="79" t="str">
        <f t="shared" si="2"/>
        <v>BAJO</v>
      </c>
      <c r="N39" s="3"/>
      <c r="O39" s="47">
        <f t="shared" si="0"/>
        <v>0.1</v>
      </c>
    </row>
    <row r="40" spans="1:15" s="11" customFormat="1" ht="12.75">
      <c r="A40" s="82"/>
      <c r="B40" s="25"/>
      <c r="C40" s="13"/>
      <c r="D40" s="13"/>
      <c r="E40" s="13"/>
      <c r="F40" s="41"/>
      <c r="G40" s="81"/>
      <c r="H40" s="81"/>
      <c r="I40" s="81"/>
      <c r="J40" s="14"/>
      <c r="K40" s="14"/>
      <c r="L40" s="14">
        <f>J40*K40</f>
        <v>0</v>
      </c>
      <c r="M40" s="79" t="str">
        <f t="shared" si="2"/>
        <v>BAJO</v>
      </c>
      <c r="N40" s="3"/>
      <c r="O40" s="47">
        <f>IF(M40="BAJO",0.1,IF(M40="MEDIO",3,5))</f>
        <v>0.1</v>
      </c>
    </row>
    <row r="41" spans="1:15" s="11" customFormat="1" ht="12.75">
      <c r="A41" s="82"/>
      <c r="B41" s="25"/>
      <c r="C41" s="13"/>
      <c r="D41" s="13"/>
      <c r="E41" s="13"/>
      <c r="F41" s="41"/>
      <c r="G41" s="81"/>
      <c r="H41" s="81"/>
      <c r="I41" s="81"/>
      <c r="J41" s="14"/>
      <c r="K41" s="14"/>
      <c r="L41" s="14">
        <f>J41*K41</f>
        <v>0</v>
      </c>
      <c r="M41" s="79" t="str">
        <f t="shared" si="2"/>
        <v>BAJO</v>
      </c>
      <c r="N41" s="3"/>
      <c r="O41" s="47">
        <f>IF(M41="BAJO",0.1,IF(M41="MEDIO",3,5))</f>
        <v>0.1</v>
      </c>
    </row>
    <row r="42" spans="1:15" s="11" customFormat="1" ht="12.75">
      <c r="A42" s="82"/>
      <c r="B42" s="25"/>
      <c r="C42" s="13"/>
      <c r="D42" s="26"/>
      <c r="E42" s="13"/>
      <c r="F42" s="41"/>
      <c r="G42" s="81"/>
      <c r="H42" s="81"/>
      <c r="I42" s="81"/>
      <c r="J42" s="14"/>
      <c r="K42" s="14"/>
      <c r="L42" s="14">
        <f t="shared" si="1"/>
        <v>0</v>
      </c>
      <c r="M42" s="79" t="str">
        <f t="shared" si="2"/>
        <v>BAJO</v>
      </c>
      <c r="N42" s="3"/>
      <c r="O42" s="47">
        <f t="shared" si="0"/>
        <v>0.1</v>
      </c>
    </row>
    <row r="43" spans="1:15" s="11" customFormat="1" ht="12.75">
      <c r="A43" s="82"/>
      <c r="B43" s="25"/>
      <c r="C43" s="13"/>
      <c r="D43" s="26"/>
      <c r="E43" s="13"/>
      <c r="F43" s="41"/>
      <c r="G43" s="81"/>
      <c r="H43" s="81"/>
      <c r="I43" s="81"/>
      <c r="J43" s="14"/>
      <c r="K43" s="14"/>
      <c r="L43" s="14">
        <f t="shared" si="1"/>
        <v>0</v>
      </c>
      <c r="M43" s="79" t="str">
        <f t="shared" si="2"/>
        <v>BAJO</v>
      </c>
      <c r="N43" s="3"/>
      <c r="O43" s="47">
        <f t="shared" si="0"/>
        <v>0.1</v>
      </c>
    </row>
    <row r="44" spans="1:15" s="11" customFormat="1" ht="12.75">
      <c r="A44" s="82"/>
      <c r="B44" s="25"/>
      <c r="C44" s="13"/>
      <c r="D44" s="13"/>
      <c r="E44" s="13"/>
      <c r="F44" s="41"/>
      <c r="G44" s="81"/>
      <c r="H44" s="81"/>
      <c r="I44" s="81"/>
      <c r="J44" s="14"/>
      <c r="K44" s="14"/>
      <c r="L44" s="14">
        <f>J44*K44</f>
        <v>0</v>
      </c>
      <c r="M44" s="79" t="str">
        <f t="shared" si="2"/>
        <v>BAJO</v>
      </c>
      <c r="N44" s="3"/>
      <c r="O44" s="47">
        <f>IF(M44="BAJO",0.1,IF(M44="MEDIO",3,5))</f>
        <v>0.1</v>
      </c>
    </row>
    <row r="45" spans="1:15" s="11" customFormat="1" ht="12.75">
      <c r="A45" s="82"/>
      <c r="B45" s="25"/>
      <c r="C45" s="13"/>
      <c r="D45" s="13"/>
      <c r="E45" s="13"/>
      <c r="F45" s="41"/>
      <c r="G45" s="81"/>
      <c r="H45" s="81"/>
      <c r="I45" s="81"/>
      <c r="J45" s="14"/>
      <c r="K45" s="14"/>
      <c r="L45" s="14">
        <f>J45*K45</f>
        <v>0</v>
      </c>
      <c r="M45" s="79" t="str">
        <f t="shared" si="2"/>
        <v>BAJO</v>
      </c>
      <c r="N45" s="3"/>
      <c r="O45" s="47">
        <f>IF(M45="BAJO",0.1,IF(M45="MEDIO",3,5))</f>
        <v>0.1</v>
      </c>
    </row>
    <row r="46" spans="1:15" s="11" customFormat="1" ht="12.75">
      <c r="A46" s="82"/>
      <c r="B46" s="25"/>
      <c r="C46" s="13"/>
      <c r="D46" s="26"/>
      <c r="E46" s="13"/>
      <c r="F46" s="41"/>
      <c r="G46" s="81"/>
      <c r="H46" s="81"/>
      <c r="I46" s="81"/>
      <c r="J46" s="14"/>
      <c r="K46" s="14"/>
      <c r="L46" s="14">
        <f t="shared" si="1"/>
        <v>0</v>
      </c>
      <c r="M46" s="79" t="str">
        <f t="shared" si="2"/>
        <v>BAJO</v>
      </c>
      <c r="N46" s="3"/>
      <c r="O46" s="47">
        <f t="shared" si="0"/>
        <v>0.1</v>
      </c>
    </row>
    <row r="47" spans="1:15" s="11" customFormat="1" ht="12.75">
      <c r="A47" s="82"/>
      <c r="B47" s="25"/>
      <c r="C47" s="13"/>
      <c r="D47" s="13"/>
      <c r="E47" s="13"/>
      <c r="F47" s="41"/>
      <c r="G47" s="81"/>
      <c r="H47" s="81"/>
      <c r="I47" s="81"/>
      <c r="J47" s="14"/>
      <c r="K47" s="14"/>
      <c r="L47" s="14">
        <f t="shared" si="1"/>
        <v>0</v>
      </c>
      <c r="M47" s="79" t="str">
        <f t="shared" si="2"/>
        <v>BAJO</v>
      </c>
      <c r="N47" s="3"/>
      <c r="O47" s="47">
        <f t="shared" si="0"/>
        <v>0.1</v>
      </c>
    </row>
    <row r="48" spans="1:15" s="11" customFormat="1" ht="12.75">
      <c r="A48" s="82"/>
      <c r="B48" s="25"/>
      <c r="C48" s="13"/>
      <c r="D48" s="13"/>
      <c r="E48" s="13"/>
      <c r="F48" s="41"/>
      <c r="G48" s="81"/>
      <c r="H48" s="81"/>
      <c r="I48" s="81"/>
      <c r="J48" s="14"/>
      <c r="K48" s="14"/>
      <c r="L48" s="14">
        <f>J48*K48</f>
        <v>0</v>
      </c>
      <c r="M48" s="79" t="str">
        <f t="shared" si="2"/>
        <v>BAJO</v>
      </c>
      <c r="N48" s="3"/>
      <c r="O48" s="47">
        <f>IF(M48="BAJO",0.1,IF(M48="MEDIO",3,5))</f>
        <v>0.1</v>
      </c>
    </row>
    <row r="49" spans="1:15" s="11" customFormat="1" ht="12.75">
      <c r="A49" s="82"/>
      <c r="B49" s="25"/>
      <c r="C49" s="13"/>
      <c r="D49" s="26"/>
      <c r="E49" s="13"/>
      <c r="F49" s="41"/>
      <c r="G49" s="81"/>
      <c r="H49" s="81"/>
      <c r="I49" s="81"/>
      <c r="J49" s="14"/>
      <c r="K49" s="14"/>
      <c r="L49" s="14">
        <f t="shared" si="1"/>
        <v>0</v>
      </c>
      <c r="M49" s="79" t="str">
        <f t="shared" si="2"/>
        <v>BAJO</v>
      </c>
      <c r="N49" s="3"/>
      <c r="O49" s="47">
        <f t="shared" si="0"/>
        <v>0.1</v>
      </c>
    </row>
    <row r="50" spans="1:15" s="11" customFormat="1" ht="12.75">
      <c r="A50" s="82"/>
      <c r="B50" s="25"/>
      <c r="C50" s="13"/>
      <c r="D50" s="29"/>
      <c r="E50" s="13"/>
      <c r="F50" s="41"/>
      <c r="G50" s="81"/>
      <c r="H50" s="81"/>
      <c r="I50" s="81"/>
      <c r="J50" s="14"/>
      <c r="K50" s="14"/>
      <c r="L50" s="14">
        <f t="shared" si="1"/>
        <v>0</v>
      </c>
      <c r="M50" s="79" t="str">
        <f t="shared" si="2"/>
        <v>BAJO</v>
      </c>
      <c r="N50" s="3"/>
      <c r="O50" s="47">
        <f t="shared" si="0"/>
        <v>0.1</v>
      </c>
    </row>
    <row r="51" spans="1:15" s="11" customFormat="1" ht="12.75">
      <c r="A51" s="82"/>
      <c r="B51" s="25"/>
      <c r="C51" s="13"/>
      <c r="D51" s="13"/>
      <c r="E51" s="13"/>
      <c r="F51" s="41"/>
      <c r="G51" s="81"/>
      <c r="H51" s="81"/>
      <c r="I51" s="81"/>
      <c r="J51" s="14"/>
      <c r="K51" s="14"/>
      <c r="L51" s="14">
        <f>J51*K51</f>
        <v>0</v>
      </c>
      <c r="M51" s="79" t="str">
        <f t="shared" si="2"/>
        <v>BAJO</v>
      </c>
      <c r="N51" s="3"/>
      <c r="O51" s="47">
        <f>IF(M51="BAJO",0.1,IF(M51="MEDIO",3,5))</f>
        <v>0.1</v>
      </c>
    </row>
    <row r="52" spans="1:15" s="11" customFormat="1" ht="12.75">
      <c r="A52" s="82"/>
      <c r="B52" s="25"/>
      <c r="C52" s="13"/>
      <c r="D52" s="13"/>
      <c r="E52" s="13"/>
      <c r="F52" s="41"/>
      <c r="G52" s="81"/>
      <c r="H52" s="81"/>
      <c r="I52" s="81"/>
      <c r="J52" s="14"/>
      <c r="K52" s="14"/>
      <c r="L52" s="14">
        <f>J52*K52</f>
        <v>0</v>
      </c>
      <c r="M52" s="79" t="str">
        <f t="shared" si="2"/>
        <v>BAJO</v>
      </c>
      <c r="N52" s="3"/>
      <c r="O52" s="47">
        <f>IF(M52="BAJO",0.1,IF(M52="MEDIO",3,5))</f>
        <v>0.1</v>
      </c>
    </row>
    <row r="53" spans="1:15" s="11" customFormat="1" ht="12.75">
      <c r="A53" s="82"/>
      <c r="B53" s="25"/>
      <c r="C53" s="13"/>
      <c r="D53" s="26"/>
      <c r="E53" s="13"/>
      <c r="F53" s="41"/>
      <c r="G53" s="81"/>
      <c r="H53" s="81"/>
      <c r="I53" s="81"/>
      <c r="J53" s="14"/>
      <c r="K53" s="14"/>
      <c r="L53" s="14">
        <f t="shared" si="1"/>
        <v>0</v>
      </c>
      <c r="M53" s="79" t="str">
        <f t="shared" si="2"/>
        <v>BAJO</v>
      </c>
      <c r="N53" s="3"/>
      <c r="O53" s="47">
        <f t="shared" si="0"/>
        <v>0.1</v>
      </c>
    </row>
    <row r="54" spans="1:15" s="11" customFormat="1" ht="12.75">
      <c r="A54" s="82"/>
      <c r="B54" s="25"/>
      <c r="C54" s="13"/>
      <c r="D54" s="29"/>
      <c r="E54" s="13"/>
      <c r="F54" s="41"/>
      <c r="G54" s="35"/>
      <c r="H54" s="35"/>
      <c r="I54" s="35"/>
      <c r="J54" s="14"/>
      <c r="K54" s="14"/>
      <c r="L54" s="14">
        <f t="shared" si="1"/>
        <v>0</v>
      </c>
      <c r="M54" s="79" t="str">
        <f t="shared" si="2"/>
        <v>BAJO</v>
      </c>
      <c r="N54" s="3"/>
      <c r="O54" s="47">
        <f t="shared" si="0"/>
        <v>0.1</v>
      </c>
    </row>
    <row r="55" spans="1:15" s="11" customFormat="1" ht="12.75">
      <c r="A55" s="82"/>
      <c r="B55" s="25"/>
      <c r="C55" s="13"/>
      <c r="D55" s="13"/>
      <c r="E55" s="13"/>
      <c r="F55" s="41"/>
      <c r="G55" s="35"/>
      <c r="H55" s="35"/>
      <c r="I55" s="35"/>
      <c r="J55" s="14"/>
      <c r="K55" s="14"/>
      <c r="L55" s="14">
        <f t="shared" si="1"/>
        <v>0</v>
      </c>
      <c r="M55" s="79" t="str">
        <f t="shared" si="2"/>
        <v>BAJO</v>
      </c>
      <c r="N55" s="3"/>
      <c r="O55" s="47">
        <f>IF(M55="BAJO",0.1,IF(M55="MEDIO",3,5))</f>
        <v>0.1</v>
      </c>
    </row>
    <row r="56" spans="1:15" s="22" customFormat="1" ht="12.75">
      <c r="A56" s="59"/>
      <c r="B56" s="25"/>
      <c r="C56" s="13"/>
      <c r="D56" s="15"/>
      <c r="E56" s="15"/>
      <c r="F56" s="41"/>
      <c r="G56" s="35"/>
      <c r="H56" s="35"/>
      <c r="I56" s="35"/>
      <c r="J56" s="21"/>
      <c r="K56" s="21"/>
      <c r="L56" s="21">
        <f t="shared" si="1"/>
        <v>0</v>
      </c>
      <c r="M56" s="79" t="str">
        <f t="shared" si="2"/>
        <v>BAJO</v>
      </c>
      <c r="N56" s="3"/>
      <c r="O56" s="59">
        <f>IF(M56="BAJO",0.1,IF(M56="MEDIO",3,5))</f>
        <v>0.1</v>
      </c>
    </row>
    <row r="57" spans="1:15" s="11" customFormat="1" ht="12.75">
      <c r="A57" s="82"/>
      <c r="B57" s="25"/>
      <c r="C57" s="15"/>
      <c r="D57" s="26"/>
      <c r="E57" s="16"/>
      <c r="F57" s="35"/>
      <c r="G57" s="35"/>
      <c r="H57" s="35"/>
      <c r="I57" s="35"/>
      <c r="J57" s="23"/>
      <c r="K57" s="23"/>
      <c r="L57" s="14">
        <f t="shared" si="1"/>
        <v>0</v>
      </c>
      <c r="M57" s="79" t="str">
        <f t="shared" si="2"/>
        <v>BAJO</v>
      </c>
      <c r="N57" s="3"/>
      <c r="O57" s="47">
        <f t="shared" si="0"/>
        <v>0.1</v>
      </c>
    </row>
    <row r="58" spans="1:15" s="11" customFormat="1" ht="12.75">
      <c r="A58" s="82"/>
      <c r="B58" s="25"/>
      <c r="C58" s="13"/>
      <c r="D58" s="26"/>
      <c r="E58" s="16"/>
      <c r="F58" s="35"/>
      <c r="G58" s="35"/>
      <c r="H58" s="35"/>
      <c r="I58" s="35"/>
      <c r="J58" s="23"/>
      <c r="K58" s="23"/>
      <c r="L58" s="14">
        <f t="shared" si="1"/>
        <v>0</v>
      </c>
      <c r="M58" s="79" t="str">
        <f t="shared" si="2"/>
        <v>BAJO</v>
      </c>
      <c r="N58" s="3"/>
      <c r="O58" s="47">
        <f t="shared" si="0"/>
        <v>0.1</v>
      </c>
    </row>
    <row r="59" spans="1:15" s="11" customFormat="1" ht="12.75">
      <c r="A59" s="82"/>
      <c r="B59" s="25"/>
      <c r="C59" s="13"/>
      <c r="D59" s="13"/>
      <c r="E59" s="16"/>
      <c r="F59" s="35"/>
      <c r="G59" s="35"/>
      <c r="H59" s="35"/>
      <c r="I59" s="35"/>
      <c r="J59" s="23"/>
      <c r="K59" s="23"/>
      <c r="L59" s="14">
        <f>J59*K59</f>
        <v>0</v>
      </c>
      <c r="M59" s="79" t="str">
        <f t="shared" si="2"/>
        <v>BAJO</v>
      </c>
      <c r="N59" s="3"/>
      <c r="O59" s="47">
        <f>IF(M59="BAJO",0.1,IF(M59="MEDIO",3,5))</f>
        <v>0.1</v>
      </c>
    </row>
    <row r="60" spans="1:15" s="11" customFormat="1" ht="12.75">
      <c r="A60" s="82"/>
      <c r="B60" s="25"/>
      <c r="C60" s="28"/>
      <c r="D60" s="29"/>
      <c r="E60" s="28"/>
      <c r="F60" s="35"/>
      <c r="G60" s="35"/>
      <c r="H60" s="35"/>
      <c r="I60" s="35"/>
      <c r="J60" s="14"/>
      <c r="K60" s="14"/>
      <c r="L60" s="14">
        <f t="shared" si="1"/>
        <v>0</v>
      </c>
      <c r="M60" s="79" t="str">
        <f t="shared" si="2"/>
        <v>BAJO</v>
      </c>
      <c r="N60" s="3"/>
      <c r="O60" s="47">
        <f t="shared" si="0"/>
        <v>0.1</v>
      </c>
    </row>
    <row r="61" spans="1:15" s="11" customFormat="1" ht="12.75">
      <c r="A61" s="82"/>
      <c r="B61" s="25"/>
      <c r="C61" s="28"/>
      <c r="D61" s="29"/>
      <c r="E61" s="28"/>
      <c r="F61" s="35"/>
      <c r="G61" s="35"/>
      <c r="H61" s="35"/>
      <c r="I61" s="35"/>
      <c r="J61" s="30"/>
      <c r="K61" s="14"/>
      <c r="L61" s="14">
        <f t="shared" si="1"/>
        <v>0</v>
      </c>
      <c r="M61" s="79" t="str">
        <f t="shared" si="2"/>
        <v>BAJO</v>
      </c>
      <c r="N61" s="3"/>
      <c r="O61" s="47">
        <f t="shared" si="0"/>
        <v>0.1</v>
      </c>
    </row>
    <row r="62" spans="1:15" s="11" customFormat="1" ht="12.75">
      <c r="A62" s="82"/>
      <c r="B62" s="25"/>
      <c r="C62" s="28"/>
      <c r="D62" s="29"/>
      <c r="E62" s="28"/>
      <c r="F62" s="35"/>
      <c r="G62" s="42"/>
      <c r="H62" s="42"/>
      <c r="I62" s="42"/>
      <c r="J62" s="30"/>
      <c r="K62" s="14"/>
      <c r="L62" s="14">
        <f>J62*K62</f>
        <v>0</v>
      </c>
      <c r="M62" s="79" t="str">
        <f t="shared" si="2"/>
        <v>BAJO</v>
      </c>
      <c r="N62" s="3"/>
      <c r="O62" s="47">
        <f>IF(M62="BAJO",0.1,IF(M62="MEDIO",3,5))</f>
        <v>0.1</v>
      </c>
    </row>
    <row r="63" spans="1:15" s="11" customFormat="1" ht="12.75">
      <c r="A63" s="82"/>
      <c r="B63" s="25"/>
      <c r="C63" s="28"/>
      <c r="D63" s="29"/>
      <c r="E63" s="28"/>
      <c r="F63" s="35"/>
      <c r="G63" s="42"/>
      <c r="H63" s="42"/>
      <c r="I63" s="42"/>
      <c r="J63" s="14"/>
      <c r="K63" s="14"/>
      <c r="L63" s="14">
        <f t="shared" si="1"/>
        <v>0</v>
      </c>
      <c r="M63" s="79" t="str">
        <f t="shared" si="2"/>
        <v>BAJO</v>
      </c>
      <c r="N63" s="13"/>
      <c r="O63" s="47">
        <f t="shared" si="0"/>
        <v>0.1</v>
      </c>
    </row>
    <row r="64" spans="1:15" s="11" customFormat="1" ht="12.75">
      <c r="A64" s="82"/>
      <c r="B64" s="25"/>
      <c r="C64" s="28"/>
      <c r="D64" s="29"/>
      <c r="E64" s="28"/>
      <c r="F64" s="35"/>
      <c r="G64" s="35"/>
      <c r="H64" s="35"/>
      <c r="I64" s="35"/>
      <c r="J64" s="14"/>
      <c r="K64" s="14"/>
      <c r="L64" s="14">
        <f>J64*K64</f>
        <v>0</v>
      </c>
      <c r="M64" s="79" t="str">
        <f t="shared" si="2"/>
        <v>BAJO</v>
      </c>
      <c r="N64" s="13"/>
      <c r="O64" s="47">
        <f>IF(M64="BAJO",0.1,IF(M64="MEDIO",3,5))</f>
        <v>0.1</v>
      </c>
    </row>
    <row r="65" spans="1:17" s="22" customFormat="1" ht="12.75">
      <c r="A65" s="59"/>
      <c r="B65" s="31"/>
      <c r="C65" s="32"/>
      <c r="D65" s="33"/>
      <c r="E65" s="15"/>
      <c r="F65" s="42"/>
      <c r="G65" s="35"/>
      <c r="H65" s="35"/>
      <c r="I65" s="35"/>
      <c r="J65" s="21"/>
      <c r="K65" s="21"/>
      <c r="L65" s="21">
        <f t="shared" si="1"/>
        <v>0</v>
      </c>
      <c r="M65" s="79" t="str">
        <f t="shared" si="2"/>
        <v>BAJO</v>
      </c>
      <c r="N65" s="3"/>
      <c r="O65" s="59">
        <f t="shared" si="0"/>
        <v>0.1</v>
      </c>
    </row>
    <row r="66" spans="1:17" s="22" customFormat="1" ht="12.75">
      <c r="A66" s="59"/>
      <c r="B66" s="31"/>
      <c r="C66" s="32"/>
      <c r="D66" s="29"/>
      <c r="E66" s="15"/>
      <c r="F66" s="42"/>
      <c r="G66" s="35"/>
      <c r="H66" s="35"/>
      <c r="I66" s="35"/>
      <c r="J66" s="34"/>
      <c r="K66" s="21"/>
      <c r="L66" s="21">
        <f t="shared" si="1"/>
        <v>0</v>
      </c>
      <c r="M66" s="79" t="str">
        <f t="shared" si="2"/>
        <v>BAJO</v>
      </c>
      <c r="N66" s="3"/>
      <c r="O66" s="59">
        <f t="shared" si="0"/>
        <v>0.1</v>
      </c>
    </row>
    <row r="67" spans="1:17" s="11" customFormat="1" ht="12.75">
      <c r="A67" s="82"/>
      <c r="B67" s="25"/>
      <c r="C67" s="35"/>
      <c r="D67" s="29"/>
      <c r="E67" s="28"/>
      <c r="F67" s="35"/>
      <c r="G67" s="35"/>
      <c r="H67" s="35"/>
      <c r="I67" s="35"/>
      <c r="J67" s="14"/>
      <c r="K67" s="14"/>
      <c r="L67" s="14">
        <f t="shared" si="1"/>
        <v>0</v>
      </c>
      <c r="M67" s="79" t="str">
        <f t="shared" si="2"/>
        <v>BAJO</v>
      </c>
      <c r="N67" s="13"/>
      <c r="O67" s="47">
        <f t="shared" si="0"/>
        <v>0.1</v>
      </c>
    </row>
    <row r="68" spans="1:17" s="11" customFormat="1" ht="12.75">
      <c r="A68" s="82"/>
      <c r="B68" s="25"/>
      <c r="C68" s="28"/>
      <c r="D68" s="29"/>
      <c r="E68" s="28"/>
      <c r="F68" s="35"/>
      <c r="G68" s="35"/>
      <c r="H68" s="35"/>
      <c r="I68" s="35"/>
      <c r="J68" s="14"/>
      <c r="K68" s="14"/>
      <c r="L68" s="14">
        <f t="shared" si="1"/>
        <v>0</v>
      </c>
      <c r="M68" s="79" t="str">
        <f t="shared" si="2"/>
        <v>BAJO</v>
      </c>
      <c r="N68" s="13"/>
      <c r="O68" s="47">
        <f t="shared" si="0"/>
        <v>0.1</v>
      </c>
    </row>
    <row r="69" spans="1:17" s="11" customFormat="1" ht="12.75">
      <c r="A69" s="82"/>
      <c r="B69" s="25"/>
      <c r="C69" s="28"/>
      <c r="D69" s="29"/>
      <c r="E69" s="28"/>
      <c r="F69" s="35"/>
      <c r="G69" s="35"/>
      <c r="H69" s="35"/>
      <c r="I69" s="35"/>
      <c r="J69" s="14"/>
      <c r="K69" s="14"/>
      <c r="L69" s="14">
        <f t="shared" si="1"/>
        <v>0</v>
      </c>
      <c r="M69" s="79" t="str">
        <f t="shared" si="2"/>
        <v>BAJO</v>
      </c>
      <c r="N69" s="3"/>
      <c r="O69" s="47">
        <f t="shared" si="0"/>
        <v>0.1</v>
      </c>
    </row>
    <row r="70" spans="1:17" s="11" customFormat="1" ht="12.75">
      <c r="A70" s="82"/>
      <c r="B70" s="25"/>
      <c r="C70" s="28"/>
      <c r="D70" s="29"/>
      <c r="E70" s="28"/>
      <c r="F70" s="35"/>
      <c r="G70" s="35"/>
      <c r="H70" s="35"/>
      <c r="I70" s="35"/>
      <c r="J70" s="14"/>
      <c r="K70" s="14"/>
      <c r="L70" s="14">
        <f t="shared" si="1"/>
        <v>0</v>
      </c>
      <c r="M70" s="79" t="str">
        <f t="shared" si="2"/>
        <v>BAJO</v>
      </c>
      <c r="N70" s="3"/>
      <c r="O70" s="47">
        <f t="shared" ref="O70:O75" si="4">IF(M70="BAJO",0.1,IF(M70="MEDIO",3,5))</f>
        <v>0.1</v>
      </c>
    </row>
    <row r="71" spans="1:17" s="11" customFormat="1" ht="12.75">
      <c r="A71" s="82"/>
      <c r="B71" s="25"/>
      <c r="C71" s="28"/>
      <c r="D71" s="29"/>
      <c r="E71" s="28"/>
      <c r="F71" s="35"/>
      <c r="G71" s="35"/>
      <c r="H71" s="35"/>
      <c r="I71" s="35"/>
      <c r="J71" s="14"/>
      <c r="K71" s="14"/>
      <c r="L71" s="14">
        <f t="shared" ref="L71:L75" si="5">J71*K71</f>
        <v>0</v>
      </c>
      <c r="M71" s="79" t="str">
        <f t="shared" si="2"/>
        <v>BAJO</v>
      </c>
      <c r="N71" s="3"/>
      <c r="O71" s="47">
        <f t="shared" si="4"/>
        <v>0.1</v>
      </c>
    </row>
    <row r="72" spans="1:17" s="11" customFormat="1" ht="12.75">
      <c r="A72" s="82"/>
      <c r="B72" s="25"/>
      <c r="C72" s="28"/>
      <c r="D72" s="29"/>
      <c r="E72" s="28"/>
      <c r="F72" s="35"/>
      <c r="G72" s="35"/>
      <c r="H72" s="35"/>
      <c r="I72" s="35"/>
      <c r="J72" s="14"/>
      <c r="K72" s="14"/>
      <c r="L72" s="14">
        <f t="shared" si="5"/>
        <v>0</v>
      </c>
      <c r="M72" s="79" t="str">
        <f t="shared" ref="M72:M75" si="6">IF(L72&lt;=6,"BAJO",IF(L72&gt;=15,"ALTO","MEDIO"))</f>
        <v>BAJO</v>
      </c>
      <c r="N72" s="3"/>
      <c r="O72" s="47">
        <f t="shared" si="4"/>
        <v>0.1</v>
      </c>
    </row>
    <row r="73" spans="1:17" s="11" customFormat="1" ht="12.75">
      <c r="A73" s="82"/>
      <c r="B73" s="25"/>
      <c r="C73" s="28"/>
      <c r="D73" s="29"/>
      <c r="E73" s="28"/>
      <c r="F73" s="35"/>
      <c r="G73" s="43"/>
      <c r="H73" s="43"/>
      <c r="I73" s="43"/>
      <c r="J73" s="14"/>
      <c r="K73" s="14"/>
      <c r="L73" s="14">
        <f t="shared" si="5"/>
        <v>0</v>
      </c>
      <c r="M73" s="79" t="str">
        <f t="shared" si="6"/>
        <v>BAJO</v>
      </c>
      <c r="N73" s="3"/>
      <c r="O73" s="47">
        <f t="shared" si="4"/>
        <v>0.1</v>
      </c>
    </row>
    <row r="74" spans="1:17" s="11" customFormat="1" ht="12.75">
      <c r="A74" s="82"/>
      <c r="B74" s="25"/>
      <c r="C74" s="28"/>
      <c r="D74" s="29"/>
      <c r="E74" s="28"/>
      <c r="F74" s="35"/>
      <c r="G74" s="43"/>
      <c r="H74" s="43"/>
      <c r="I74" s="43"/>
      <c r="J74" s="14"/>
      <c r="K74" s="14"/>
      <c r="L74" s="14">
        <f t="shared" si="5"/>
        <v>0</v>
      </c>
      <c r="M74" s="79" t="str">
        <f t="shared" si="6"/>
        <v>BAJO</v>
      </c>
      <c r="N74" s="3"/>
      <c r="O74" s="47">
        <f t="shared" si="4"/>
        <v>0.1</v>
      </c>
    </row>
    <row r="75" spans="1:17" s="11" customFormat="1" ht="12.75">
      <c r="A75" s="82"/>
      <c r="B75" s="25"/>
      <c r="C75" s="28"/>
      <c r="D75" s="29"/>
      <c r="E75" s="28"/>
      <c r="F75" s="35"/>
      <c r="G75" s="43"/>
      <c r="H75" s="43"/>
      <c r="I75" s="43"/>
      <c r="J75" s="14"/>
      <c r="K75" s="14"/>
      <c r="L75" s="14">
        <f t="shared" si="5"/>
        <v>0</v>
      </c>
      <c r="M75" s="79" t="str">
        <f t="shared" si="6"/>
        <v>BAJO</v>
      </c>
      <c r="N75" s="3"/>
      <c r="O75" s="47">
        <f t="shared" si="4"/>
        <v>0.1</v>
      </c>
    </row>
    <row r="76" spans="1:17" s="11" customFormat="1">
      <c r="A76" s="38"/>
      <c r="C76" s="36"/>
      <c r="D76" s="37"/>
      <c r="F76" s="43"/>
      <c r="G76" s="44"/>
      <c r="H76" s="44"/>
      <c r="I76" s="44"/>
      <c r="J76" s="38"/>
      <c r="K76" s="38"/>
      <c r="P76" s="11">
        <f>SUM(O7:O75)</f>
        <v>15.499999999999986</v>
      </c>
      <c r="Q76" s="11">
        <f>COUNT(O7:O75)</f>
        <v>68</v>
      </c>
    </row>
    <row r="77" spans="1:17" s="11" customFormat="1">
      <c r="A77" s="38"/>
      <c r="D77" s="37"/>
      <c r="F77" s="43"/>
      <c r="G77" s="44"/>
      <c r="H77" s="44"/>
      <c r="I77" s="44"/>
      <c r="J77" s="38"/>
      <c r="K77" s="38"/>
    </row>
    <row r="78" spans="1:17" s="11" customFormat="1">
      <c r="A78" s="38"/>
      <c r="D78" s="37"/>
      <c r="F78" s="43"/>
      <c r="G78" s="44"/>
      <c r="H78" s="44"/>
      <c r="I78" s="44"/>
      <c r="J78" s="38"/>
      <c r="K78" s="38"/>
    </row>
  </sheetData>
  <autoFilter ref="A6:BX76" xr:uid="{DB72B6BC-149F-40E3-A42C-52B84907699A}"/>
  <dataConsolidate/>
  <mergeCells count="5">
    <mergeCell ref="C1:O1"/>
    <mergeCell ref="C2:O2"/>
    <mergeCell ref="A1:B2"/>
    <mergeCell ref="A4:B4"/>
    <mergeCell ref="F4:M4"/>
  </mergeCells>
  <conditionalFormatting sqref="M7:M75">
    <cfRule type="cellIs" dxfId="30" priority="1" stopIfTrue="1" operator="equal">
      <formula>"ALTO"</formula>
    </cfRule>
    <cfRule type="cellIs" dxfId="29" priority="2" stopIfTrue="1" operator="equal">
      <formula>"MEDIO"</formula>
    </cfRule>
    <cfRule type="cellIs" dxfId="28"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92D050"/>
  </sheetPr>
  <dimension ref="A1:Q62"/>
  <sheetViews>
    <sheetView view="pageBreakPreview" zoomScale="70" zoomScaleNormal="70" zoomScaleSheetLayoutView="70" workbookViewId="0">
      <selection sqref="A1:B2"/>
    </sheetView>
  </sheetViews>
  <sheetFormatPr baseColWidth="10" defaultColWidth="11.42578125" defaultRowHeight="18"/>
  <cols>
    <col min="1" max="1" width="5" style="194" customWidth="1"/>
    <col min="2" max="2" width="47.42578125" style="10" customWidth="1"/>
    <col min="3" max="3" width="66.28515625" style="19" customWidth="1"/>
    <col min="4" max="4" width="27.7109375" style="18" customWidth="1"/>
    <col min="5" max="5" width="57.42578125" style="19" customWidth="1"/>
    <col min="6" max="6" width="63.140625"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15" ht="33.75" customHeight="1">
      <c r="A1" s="330"/>
      <c r="B1" s="330"/>
      <c r="C1" s="328" t="s">
        <v>449</v>
      </c>
      <c r="D1" s="328"/>
      <c r="E1" s="328"/>
      <c r="F1" s="328"/>
      <c r="G1" s="328"/>
      <c r="H1" s="328"/>
      <c r="I1" s="328"/>
      <c r="J1" s="328"/>
      <c r="K1" s="328"/>
      <c r="L1" s="328"/>
      <c r="M1" s="328"/>
      <c r="N1" s="328"/>
      <c r="O1" s="328"/>
    </row>
    <row r="2" spans="1:15" ht="33.75" customHeight="1">
      <c r="A2" s="330"/>
      <c r="B2" s="330"/>
      <c r="C2" s="329" t="s">
        <v>118</v>
      </c>
      <c r="D2" s="329"/>
      <c r="E2" s="329"/>
      <c r="F2" s="329"/>
      <c r="G2" s="329"/>
      <c r="H2" s="329"/>
      <c r="I2" s="329"/>
      <c r="J2" s="329"/>
      <c r="K2" s="329"/>
      <c r="L2" s="329"/>
      <c r="M2" s="329"/>
      <c r="N2" s="329"/>
      <c r="O2" s="329"/>
    </row>
    <row r="3" spans="1:15" ht="6.75" customHeight="1">
      <c r="A3" s="183"/>
      <c r="B3" s="183"/>
      <c r="C3" s="184"/>
      <c r="D3" s="184"/>
      <c r="E3" s="184"/>
      <c r="F3" s="184"/>
      <c r="G3" s="184"/>
      <c r="H3" s="184"/>
      <c r="I3" s="184"/>
      <c r="J3" s="184"/>
      <c r="K3" s="184"/>
      <c r="L3" s="184"/>
      <c r="M3" s="184"/>
      <c r="N3" s="184"/>
      <c r="O3" s="184"/>
    </row>
    <row r="4" spans="1:15" ht="33.75" customHeight="1">
      <c r="A4" s="331" t="s">
        <v>616</v>
      </c>
      <c r="B4" s="331"/>
      <c r="C4" s="189" t="s">
        <v>1251</v>
      </c>
      <c r="D4" s="184"/>
      <c r="E4" s="24" t="s">
        <v>617</v>
      </c>
      <c r="F4" s="332" t="s">
        <v>631</v>
      </c>
      <c r="G4" s="332"/>
      <c r="H4" s="332"/>
      <c r="I4" s="332"/>
      <c r="J4" s="332"/>
      <c r="K4" s="332"/>
      <c r="L4" s="332"/>
      <c r="M4" s="332"/>
      <c r="N4" s="184"/>
      <c r="O4" s="184"/>
    </row>
    <row r="5" spans="1:15" ht="6" customHeight="1">
      <c r="B5" s="177"/>
      <c r="C5" s="63"/>
      <c r="D5" s="64"/>
      <c r="E5" s="65"/>
      <c r="F5" s="39"/>
      <c r="G5" s="187"/>
      <c r="H5" s="187"/>
      <c r="I5" s="187"/>
      <c r="J5" s="66"/>
      <c r="K5" s="66"/>
      <c r="L5" s="17"/>
      <c r="M5" s="48"/>
      <c r="N5" s="48"/>
      <c r="O5" s="48"/>
    </row>
    <row r="6" spans="1:15"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15" s="11" customFormat="1" ht="38.25">
      <c r="A7" s="82">
        <v>1</v>
      </c>
      <c r="B7" s="191" t="s">
        <v>896</v>
      </c>
      <c r="C7" s="88" t="s">
        <v>211</v>
      </c>
      <c r="D7" s="79" t="s">
        <v>21</v>
      </c>
      <c r="E7" s="88" t="s">
        <v>185</v>
      </c>
      <c r="F7" s="81" t="s">
        <v>451</v>
      </c>
      <c r="G7" s="164" t="s">
        <v>1041</v>
      </c>
      <c r="H7" s="164" t="s">
        <v>1042</v>
      </c>
      <c r="I7" s="212" t="s">
        <v>1278</v>
      </c>
      <c r="J7" s="14">
        <v>3</v>
      </c>
      <c r="K7" s="14">
        <v>4</v>
      </c>
      <c r="L7" s="14">
        <f t="shared" ref="L7:L42" si="0">J7*K7</f>
        <v>12</v>
      </c>
      <c r="M7" s="79" t="str">
        <f>IF(L7&lt;=6,"BAJO",IF(L7&gt;=15,"ALTO","MEDIO"))</f>
        <v>MEDIO</v>
      </c>
      <c r="N7" s="68" t="s">
        <v>1173</v>
      </c>
      <c r="O7" s="47">
        <f t="shared" ref="O7:O41" si="1">IF(M7="BAJO",0.1,IF(M7="MEDIO",3,5))</f>
        <v>3</v>
      </c>
    </row>
    <row r="8" spans="1:15" s="11" customFormat="1" ht="140.25">
      <c r="A8" s="82">
        <v>2</v>
      </c>
      <c r="B8" s="191" t="s">
        <v>896</v>
      </c>
      <c r="C8" s="88" t="s">
        <v>504</v>
      </c>
      <c r="D8" s="79" t="s">
        <v>506</v>
      </c>
      <c r="E8" s="88" t="s">
        <v>185</v>
      </c>
      <c r="F8" s="81" t="s">
        <v>897</v>
      </c>
      <c r="G8" s="164" t="s">
        <v>898</v>
      </c>
      <c r="H8" s="164" t="s">
        <v>722</v>
      </c>
      <c r="I8" s="81" t="s">
        <v>899</v>
      </c>
      <c r="J8" s="14">
        <v>3</v>
      </c>
      <c r="K8" s="14">
        <v>4</v>
      </c>
      <c r="L8" s="14">
        <f t="shared" si="0"/>
        <v>12</v>
      </c>
      <c r="M8" s="79" t="str">
        <f>IF(L8&lt;=6,"BAJO",IF(L8&gt;=15,"ALTO","MEDIO"))</f>
        <v>MEDIO</v>
      </c>
      <c r="N8" s="68" t="s">
        <v>680</v>
      </c>
      <c r="O8" s="47">
        <f t="shared" si="1"/>
        <v>3</v>
      </c>
    </row>
    <row r="9" spans="1:15" s="11" customFormat="1" ht="38.25">
      <c r="A9" s="82">
        <v>3</v>
      </c>
      <c r="B9" s="191" t="s">
        <v>212</v>
      </c>
      <c r="C9" s="88" t="s">
        <v>900</v>
      </c>
      <c r="D9" s="79" t="s">
        <v>21</v>
      </c>
      <c r="E9" s="88" t="s">
        <v>185</v>
      </c>
      <c r="F9" s="81" t="s">
        <v>451</v>
      </c>
      <c r="G9" s="164" t="s">
        <v>1041</v>
      </c>
      <c r="H9" s="164" t="s">
        <v>1042</v>
      </c>
      <c r="I9" s="212" t="s">
        <v>1278</v>
      </c>
      <c r="J9" s="27" t="s">
        <v>307</v>
      </c>
      <c r="K9" s="14">
        <v>5</v>
      </c>
      <c r="L9" s="14">
        <f t="shared" si="0"/>
        <v>20</v>
      </c>
      <c r="M9" s="79" t="str">
        <f t="shared" ref="M9:M47" si="2">IF(L9&lt;=6,"BAJO",IF(L9&gt;=15,"ALTO","MEDIO"))</f>
        <v>ALTO</v>
      </c>
      <c r="N9" s="68" t="s">
        <v>1173</v>
      </c>
      <c r="O9" s="47">
        <f t="shared" si="1"/>
        <v>5</v>
      </c>
    </row>
    <row r="10" spans="1:15" s="11" customFormat="1" ht="178.5">
      <c r="A10" s="82">
        <v>4</v>
      </c>
      <c r="B10" s="191" t="s">
        <v>212</v>
      </c>
      <c r="C10" s="88" t="s">
        <v>901</v>
      </c>
      <c r="D10" s="79" t="s">
        <v>505</v>
      </c>
      <c r="E10" s="88" t="s">
        <v>185</v>
      </c>
      <c r="F10" s="81" t="s">
        <v>902</v>
      </c>
      <c r="G10" s="164" t="s">
        <v>903</v>
      </c>
      <c r="H10" s="164" t="s">
        <v>904</v>
      </c>
      <c r="I10" s="81" t="s">
        <v>905</v>
      </c>
      <c r="J10" s="27" t="s">
        <v>307</v>
      </c>
      <c r="K10" s="14">
        <v>5</v>
      </c>
      <c r="L10" s="14">
        <f>J10*K10</f>
        <v>20</v>
      </c>
      <c r="M10" s="79" t="str">
        <f t="shared" si="2"/>
        <v>ALTO</v>
      </c>
      <c r="N10" s="68" t="s">
        <v>681</v>
      </c>
      <c r="O10" s="47">
        <f>IF(M10="BAJO",0.1,IF(M10="MEDIO",3,5))</f>
        <v>5</v>
      </c>
    </row>
    <row r="11" spans="1:15" s="11" customFormat="1" ht="25.5">
      <c r="A11" s="82">
        <v>5</v>
      </c>
      <c r="B11" s="191" t="s">
        <v>212</v>
      </c>
      <c r="C11" s="88" t="s">
        <v>213</v>
      </c>
      <c r="D11" s="79" t="s">
        <v>21</v>
      </c>
      <c r="E11" s="88" t="s">
        <v>185</v>
      </c>
      <c r="F11" s="81" t="s">
        <v>451</v>
      </c>
      <c r="G11" s="164" t="s">
        <v>1041</v>
      </c>
      <c r="H11" s="164" t="s">
        <v>1042</v>
      </c>
      <c r="I11" s="212" t="s">
        <v>1278</v>
      </c>
      <c r="J11" s="14">
        <v>3</v>
      </c>
      <c r="K11" s="14">
        <v>4</v>
      </c>
      <c r="L11" s="14">
        <f t="shared" si="0"/>
        <v>12</v>
      </c>
      <c r="M11" s="79" t="str">
        <f t="shared" si="2"/>
        <v>MEDIO</v>
      </c>
      <c r="N11" s="68" t="s">
        <v>1173</v>
      </c>
      <c r="O11" s="47">
        <f t="shared" si="1"/>
        <v>3</v>
      </c>
    </row>
    <row r="12" spans="1:15" s="11" customFormat="1" ht="140.25">
      <c r="A12" s="82">
        <v>6</v>
      </c>
      <c r="B12" s="191" t="s">
        <v>212</v>
      </c>
      <c r="C12" s="88" t="s">
        <v>507</v>
      </c>
      <c r="D12" s="79" t="s">
        <v>508</v>
      </c>
      <c r="E12" s="88" t="s">
        <v>185</v>
      </c>
      <c r="F12" s="81" t="s">
        <v>601</v>
      </c>
      <c r="G12" s="164" t="s">
        <v>1043</v>
      </c>
      <c r="H12" s="164" t="s">
        <v>907</v>
      </c>
      <c r="I12" s="81" t="s">
        <v>1044</v>
      </c>
      <c r="J12" s="14">
        <v>3</v>
      </c>
      <c r="K12" s="14">
        <v>4</v>
      </c>
      <c r="L12" s="14">
        <f>J12*K12</f>
        <v>12</v>
      </c>
      <c r="M12" s="79" t="str">
        <f t="shared" si="2"/>
        <v>MEDIO</v>
      </c>
      <c r="N12" s="68" t="s">
        <v>680</v>
      </c>
      <c r="O12" s="47">
        <f>IF(M12="BAJO",0.1,IF(M12="MEDIO",3,5))</f>
        <v>3</v>
      </c>
    </row>
    <row r="13" spans="1:15" s="11" customFormat="1" ht="51">
      <c r="A13" s="82">
        <v>7</v>
      </c>
      <c r="B13" s="191" t="s">
        <v>214</v>
      </c>
      <c r="C13" s="88" t="s">
        <v>908</v>
      </c>
      <c r="D13" s="79" t="s">
        <v>21</v>
      </c>
      <c r="E13" s="88" t="s">
        <v>185</v>
      </c>
      <c r="F13" s="81" t="s">
        <v>451</v>
      </c>
      <c r="G13" s="164" t="s">
        <v>1041</v>
      </c>
      <c r="H13" s="164" t="s">
        <v>1042</v>
      </c>
      <c r="I13" s="212" t="s">
        <v>1278</v>
      </c>
      <c r="J13" s="14">
        <v>3</v>
      </c>
      <c r="K13" s="14">
        <v>4</v>
      </c>
      <c r="L13" s="14">
        <f t="shared" si="0"/>
        <v>12</v>
      </c>
      <c r="M13" s="79" t="str">
        <f t="shared" si="2"/>
        <v>MEDIO</v>
      </c>
      <c r="N13" s="68" t="s">
        <v>1173</v>
      </c>
      <c r="O13" s="47">
        <f t="shared" si="1"/>
        <v>3</v>
      </c>
    </row>
    <row r="14" spans="1:15" s="11" customFormat="1" ht="140.25">
      <c r="A14" s="82">
        <v>8</v>
      </c>
      <c r="B14" s="191" t="s">
        <v>214</v>
      </c>
      <c r="C14" s="88" t="s">
        <v>909</v>
      </c>
      <c r="D14" s="79" t="s">
        <v>508</v>
      </c>
      <c r="E14" s="88" t="s">
        <v>185</v>
      </c>
      <c r="F14" s="81" t="s">
        <v>910</v>
      </c>
      <c r="G14" s="164" t="s">
        <v>906</v>
      </c>
      <c r="H14" s="164" t="s">
        <v>784</v>
      </c>
      <c r="I14" s="81" t="s">
        <v>911</v>
      </c>
      <c r="J14" s="14">
        <v>3</v>
      </c>
      <c r="K14" s="14">
        <v>4</v>
      </c>
      <c r="L14" s="14">
        <f>J14*K14</f>
        <v>12</v>
      </c>
      <c r="M14" s="79" t="str">
        <f t="shared" si="2"/>
        <v>MEDIO</v>
      </c>
      <c r="N14" s="68" t="s">
        <v>680</v>
      </c>
      <c r="O14" s="47">
        <f>IF(M14="BAJO",0.1,IF(M14="MEDIO",3,5))</f>
        <v>3</v>
      </c>
    </row>
    <row r="15" spans="1:15" s="11" customFormat="1" ht="38.25">
      <c r="A15" s="82">
        <v>9</v>
      </c>
      <c r="B15" s="191" t="s">
        <v>214</v>
      </c>
      <c r="C15" s="88" t="s">
        <v>912</v>
      </c>
      <c r="D15" s="79" t="s">
        <v>21</v>
      </c>
      <c r="E15" s="88" t="s">
        <v>185</v>
      </c>
      <c r="F15" s="81" t="s">
        <v>451</v>
      </c>
      <c r="G15" s="164" t="s">
        <v>1041</v>
      </c>
      <c r="H15" s="164" t="s">
        <v>1042</v>
      </c>
      <c r="I15" s="212" t="s">
        <v>1278</v>
      </c>
      <c r="J15" s="14">
        <v>4</v>
      </c>
      <c r="K15" s="14">
        <v>5</v>
      </c>
      <c r="L15" s="14">
        <f t="shared" si="0"/>
        <v>20</v>
      </c>
      <c r="M15" s="79" t="str">
        <f t="shared" si="2"/>
        <v>ALTO</v>
      </c>
      <c r="N15" s="68" t="s">
        <v>1173</v>
      </c>
      <c r="O15" s="47">
        <f t="shared" si="1"/>
        <v>5</v>
      </c>
    </row>
    <row r="16" spans="1:15" s="11" customFormat="1" ht="140.25">
      <c r="A16" s="82">
        <v>10</v>
      </c>
      <c r="B16" s="191" t="s">
        <v>214</v>
      </c>
      <c r="C16" s="88" t="s">
        <v>913</v>
      </c>
      <c r="D16" s="79" t="s">
        <v>454</v>
      </c>
      <c r="E16" s="88" t="s">
        <v>185</v>
      </c>
      <c r="F16" s="81" t="s">
        <v>601</v>
      </c>
      <c r="G16" s="164" t="s">
        <v>1043</v>
      </c>
      <c r="H16" s="164" t="s">
        <v>907</v>
      </c>
      <c r="I16" s="81" t="s">
        <v>1044</v>
      </c>
      <c r="J16" s="14">
        <v>4</v>
      </c>
      <c r="K16" s="14">
        <v>5</v>
      </c>
      <c r="L16" s="14">
        <f t="shared" si="0"/>
        <v>20</v>
      </c>
      <c r="M16" s="79" t="str">
        <f t="shared" si="2"/>
        <v>ALTO</v>
      </c>
      <c r="N16" s="68" t="s">
        <v>679</v>
      </c>
      <c r="O16" s="47">
        <f t="shared" si="1"/>
        <v>5</v>
      </c>
    </row>
    <row r="17" spans="1:15" s="11" customFormat="1" ht="198.75" customHeight="1">
      <c r="A17" s="82">
        <v>11</v>
      </c>
      <c r="B17" s="214" t="s">
        <v>613</v>
      </c>
      <c r="C17" s="174" t="s">
        <v>1252</v>
      </c>
      <c r="D17" s="251" t="s">
        <v>612</v>
      </c>
      <c r="E17" s="174" t="s">
        <v>1268</v>
      </c>
      <c r="F17" s="94" t="s">
        <v>451</v>
      </c>
      <c r="G17" s="212" t="s">
        <v>1041</v>
      </c>
      <c r="H17" s="212" t="s">
        <v>1042</v>
      </c>
      <c r="I17" s="212" t="s">
        <v>1278</v>
      </c>
      <c r="J17" s="14">
        <v>5</v>
      </c>
      <c r="K17" s="14">
        <v>4</v>
      </c>
      <c r="L17" s="14">
        <f t="shared" si="0"/>
        <v>20</v>
      </c>
      <c r="M17" s="79" t="str">
        <f t="shared" si="2"/>
        <v>ALTO</v>
      </c>
      <c r="N17" s="68" t="s">
        <v>679</v>
      </c>
      <c r="O17" s="47">
        <f t="shared" si="1"/>
        <v>5</v>
      </c>
    </row>
    <row r="18" spans="1:15" s="78" customFormat="1" ht="293.25">
      <c r="A18" s="82">
        <v>12</v>
      </c>
      <c r="B18" s="214" t="s">
        <v>613</v>
      </c>
      <c r="C18" s="174" t="s">
        <v>1253</v>
      </c>
      <c r="D18" s="175" t="s">
        <v>610</v>
      </c>
      <c r="E18" s="174" t="s">
        <v>1268</v>
      </c>
      <c r="F18" s="176" t="s">
        <v>1254</v>
      </c>
      <c r="G18" s="212" t="s">
        <v>914</v>
      </c>
      <c r="H18" s="212" t="s">
        <v>722</v>
      </c>
      <c r="I18" s="94" t="s">
        <v>1269</v>
      </c>
      <c r="J18" s="79">
        <v>5</v>
      </c>
      <c r="K18" s="79">
        <v>4</v>
      </c>
      <c r="L18" s="79">
        <f t="shared" ref="L18:L19" si="3">J18*K18</f>
        <v>20</v>
      </c>
      <c r="M18" s="79" t="str">
        <f t="shared" ref="M18:M19" si="4">IF(L18&lt;=6,"BAJO",IF(L18&gt;=15,"ALTO","MEDIO"))</f>
        <v>ALTO</v>
      </c>
      <c r="N18" s="68" t="s">
        <v>679</v>
      </c>
      <c r="O18" s="82">
        <f t="shared" ref="O18:O19" si="5">IF(M18="BAJO",0.1,IF(M18="MEDIO",3,5))</f>
        <v>5</v>
      </c>
    </row>
    <row r="19" spans="1:15" s="78" customFormat="1" ht="263.25" customHeight="1">
      <c r="A19" s="82">
        <v>13</v>
      </c>
      <c r="B19" s="214" t="s">
        <v>613</v>
      </c>
      <c r="C19" s="174" t="s">
        <v>1255</v>
      </c>
      <c r="D19" s="175" t="s">
        <v>1256</v>
      </c>
      <c r="E19" s="174" t="s">
        <v>1268</v>
      </c>
      <c r="F19" s="176" t="s">
        <v>1270</v>
      </c>
      <c r="G19" s="212" t="s">
        <v>914</v>
      </c>
      <c r="H19" s="212" t="s">
        <v>722</v>
      </c>
      <c r="I19" s="94" t="s">
        <v>1257</v>
      </c>
      <c r="J19" s="79">
        <v>5</v>
      </c>
      <c r="K19" s="79">
        <v>4</v>
      </c>
      <c r="L19" s="79">
        <f t="shared" si="3"/>
        <v>20</v>
      </c>
      <c r="M19" s="79" t="str">
        <f t="shared" si="4"/>
        <v>ALTO</v>
      </c>
      <c r="N19" s="68" t="s">
        <v>679</v>
      </c>
      <c r="O19" s="82">
        <f t="shared" si="5"/>
        <v>5</v>
      </c>
    </row>
    <row r="20" spans="1:15" s="11" customFormat="1" ht="164.25" customHeight="1">
      <c r="A20" s="82">
        <v>14</v>
      </c>
      <c r="B20" s="195" t="s">
        <v>611</v>
      </c>
      <c r="C20" s="89" t="s">
        <v>388</v>
      </c>
      <c r="D20" s="79" t="s">
        <v>21</v>
      </c>
      <c r="E20" s="88" t="s">
        <v>185</v>
      </c>
      <c r="F20" s="81" t="s">
        <v>451</v>
      </c>
      <c r="G20" s="164" t="s">
        <v>1041</v>
      </c>
      <c r="H20" s="164" t="s">
        <v>1042</v>
      </c>
      <c r="I20" s="212" t="s">
        <v>1278</v>
      </c>
      <c r="J20" s="14">
        <v>5</v>
      </c>
      <c r="K20" s="14">
        <v>4</v>
      </c>
      <c r="L20" s="14">
        <f t="shared" si="0"/>
        <v>20</v>
      </c>
      <c r="M20" s="79" t="str">
        <f t="shared" si="2"/>
        <v>ALTO</v>
      </c>
      <c r="N20" s="68" t="s">
        <v>679</v>
      </c>
      <c r="O20" s="47">
        <f t="shared" si="1"/>
        <v>5</v>
      </c>
    </row>
    <row r="21" spans="1:15" s="11" customFormat="1" ht="231.75" customHeight="1">
      <c r="A21" s="82">
        <v>15</v>
      </c>
      <c r="B21" s="193" t="s">
        <v>915</v>
      </c>
      <c r="C21" s="88" t="s">
        <v>486</v>
      </c>
      <c r="D21" s="30" t="s">
        <v>917</v>
      </c>
      <c r="E21" s="88" t="s">
        <v>185</v>
      </c>
      <c r="F21" s="171" t="s">
        <v>1271</v>
      </c>
      <c r="G21" s="212" t="s">
        <v>942</v>
      </c>
      <c r="H21" s="212" t="s">
        <v>722</v>
      </c>
      <c r="I21" s="94" t="s">
        <v>1258</v>
      </c>
      <c r="J21" s="14">
        <v>4</v>
      </c>
      <c r="K21" s="14">
        <v>5</v>
      </c>
      <c r="L21" s="14">
        <f t="shared" si="0"/>
        <v>20</v>
      </c>
      <c r="M21" s="79" t="str">
        <f t="shared" si="2"/>
        <v>ALTO</v>
      </c>
      <c r="N21" s="68" t="s">
        <v>1173</v>
      </c>
      <c r="O21" s="47">
        <f t="shared" si="1"/>
        <v>5</v>
      </c>
    </row>
    <row r="22" spans="1:15" s="11" customFormat="1" ht="258" customHeight="1">
      <c r="A22" s="82">
        <v>16</v>
      </c>
      <c r="B22" s="193" t="s">
        <v>916</v>
      </c>
      <c r="C22" s="69" t="s">
        <v>919</v>
      </c>
      <c r="D22" s="226" t="s">
        <v>918</v>
      </c>
      <c r="E22" s="88" t="s">
        <v>185</v>
      </c>
      <c r="F22" s="94" t="s">
        <v>1272</v>
      </c>
      <c r="G22" s="212" t="s">
        <v>1273</v>
      </c>
      <c r="H22" s="212" t="s">
        <v>722</v>
      </c>
      <c r="I22" s="94" t="s">
        <v>1274</v>
      </c>
      <c r="J22" s="14">
        <v>4</v>
      </c>
      <c r="K22" s="14">
        <v>5</v>
      </c>
      <c r="L22" s="14">
        <f t="shared" si="0"/>
        <v>20</v>
      </c>
      <c r="M22" s="79" t="str">
        <f t="shared" si="2"/>
        <v>ALTO</v>
      </c>
      <c r="N22" s="68" t="s">
        <v>682</v>
      </c>
      <c r="O22" s="47">
        <f t="shared" si="1"/>
        <v>5</v>
      </c>
    </row>
    <row r="23" spans="1:15" s="11" customFormat="1" ht="89.25">
      <c r="A23" s="82">
        <v>17</v>
      </c>
      <c r="B23" s="216" t="s">
        <v>915</v>
      </c>
      <c r="C23" s="69" t="s">
        <v>921</v>
      </c>
      <c r="D23" s="79" t="s">
        <v>21</v>
      </c>
      <c r="E23" s="88" t="s">
        <v>185</v>
      </c>
      <c r="F23" s="81" t="s">
        <v>451</v>
      </c>
      <c r="G23" s="164" t="s">
        <v>1041</v>
      </c>
      <c r="H23" s="164" t="s">
        <v>1042</v>
      </c>
      <c r="I23" s="212" t="s">
        <v>1278</v>
      </c>
      <c r="J23" s="14">
        <v>2</v>
      </c>
      <c r="K23" s="14">
        <v>3</v>
      </c>
      <c r="L23" s="14">
        <f>J23*K23</f>
        <v>6</v>
      </c>
      <c r="M23" s="79" t="str">
        <f t="shared" si="2"/>
        <v>BAJO</v>
      </c>
      <c r="N23" s="68" t="s">
        <v>596</v>
      </c>
      <c r="O23" s="47">
        <f>IF(M23="BAJO",0.1,IF(M23="MEDIO",3,5))</f>
        <v>0.1</v>
      </c>
    </row>
    <row r="24" spans="1:15" s="11" customFormat="1" ht="254.25" customHeight="1">
      <c r="A24" s="82">
        <v>18</v>
      </c>
      <c r="B24" s="216" t="s">
        <v>920</v>
      </c>
      <c r="C24" s="69" t="s">
        <v>923</v>
      </c>
      <c r="D24" s="152" t="s">
        <v>924</v>
      </c>
      <c r="E24" s="88" t="s">
        <v>185</v>
      </c>
      <c r="F24" s="94" t="s">
        <v>1272</v>
      </c>
      <c r="G24" s="212" t="s">
        <v>1273</v>
      </c>
      <c r="H24" s="212" t="s">
        <v>722</v>
      </c>
      <c r="I24" s="94" t="s">
        <v>1275</v>
      </c>
      <c r="J24" s="14">
        <v>3</v>
      </c>
      <c r="K24" s="14">
        <v>4</v>
      </c>
      <c r="L24" s="14">
        <f t="shared" si="0"/>
        <v>12</v>
      </c>
      <c r="M24" s="79" t="str">
        <f t="shared" si="2"/>
        <v>MEDIO</v>
      </c>
      <c r="N24" s="68" t="s">
        <v>1173</v>
      </c>
      <c r="O24" s="47">
        <f t="shared" si="1"/>
        <v>3</v>
      </c>
    </row>
    <row r="25" spans="1:15" s="11" customFormat="1" ht="140.25">
      <c r="A25" s="82">
        <v>19</v>
      </c>
      <c r="B25" s="216" t="s">
        <v>922</v>
      </c>
      <c r="C25" s="88" t="s">
        <v>389</v>
      </c>
      <c r="D25" s="79" t="s">
        <v>21</v>
      </c>
      <c r="E25" s="88" t="s">
        <v>185</v>
      </c>
      <c r="F25" s="81" t="s">
        <v>451</v>
      </c>
      <c r="G25" s="164" t="s">
        <v>1041</v>
      </c>
      <c r="H25" s="164" t="s">
        <v>1042</v>
      </c>
      <c r="I25" s="212" t="s">
        <v>1278</v>
      </c>
      <c r="J25" s="14">
        <v>4</v>
      </c>
      <c r="K25" s="14">
        <v>5</v>
      </c>
      <c r="L25" s="14">
        <f t="shared" si="0"/>
        <v>20</v>
      </c>
      <c r="M25" s="79" t="str">
        <f t="shared" si="2"/>
        <v>ALTO</v>
      </c>
      <c r="N25" s="68" t="s">
        <v>679</v>
      </c>
      <c r="O25" s="47">
        <f t="shared" si="1"/>
        <v>5</v>
      </c>
    </row>
    <row r="26" spans="1:15" s="11" customFormat="1" ht="190.5" customHeight="1">
      <c r="A26" s="82">
        <v>20</v>
      </c>
      <c r="B26" s="193" t="s">
        <v>922</v>
      </c>
      <c r="C26" s="69" t="s">
        <v>926</v>
      </c>
      <c r="D26" s="27" t="s">
        <v>927</v>
      </c>
      <c r="E26" s="88" t="s">
        <v>185</v>
      </c>
      <c r="F26" s="94" t="s">
        <v>1276</v>
      </c>
      <c r="G26" s="212" t="s">
        <v>1277</v>
      </c>
      <c r="H26" s="212" t="s">
        <v>722</v>
      </c>
      <c r="I26" s="94" t="s">
        <v>1259</v>
      </c>
      <c r="J26" s="14">
        <v>4</v>
      </c>
      <c r="K26" s="14">
        <v>5</v>
      </c>
      <c r="L26" s="14">
        <f>J26*K26</f>
        <v>20</v>
      </c>
      <c r="M26" s="79" t="str">
        <f t="shared" si="2"/>
        <v>ALTO</v>
      </c>
      <c r="N26" s="68" t="s">
        <v>1173</v>
      </c>
      <c r="O26" s="47">
        <f>IF(M26="BAJO",0.1,IF(M26="MEDIO",3,5))</f>
        <v>5</v>
      </c>
    </row>
    <row r="27" spans="1:15" s="11" customFormat="1" ht="102">
      <c r="A27" s="82">
        <v>21</v>
      </c>
      <c r="B27" s="193" t="s">
        <v>925</v>
      </c>
      <c r="C27" s="69" t="s">
        <v>931</v>
      </c>
      <c r="D27" s="27" t="s">
        <v>21</v>
      </c>
      <c r="E27" s="88" t="s">
        <v>185</v>
      </c>
      <c r="F27" s="81" t="s">
        <v>451</v>
      </c>
      <c r="G27" s="164" t="s">
        <v>1041</v>
      </c>
      <c r="H27" s="164" t="s">
        <v>1042</v>
      </c>
      <c r="I27" s="212" t="s">
        <v>1278</v>
      </c>
      <c r="J27" s="14">
        <v>3</v>
      </c>
      <c r="K27" s="14">
        <v>4</v>
      </c>
      <c r="L27" s="14">
        <f>J27*K27</f>
        <v>12</v>
      </c>
      <c r="M27" s="79" t="str">
        <f t="shared" si="2"/>
        <v>MEDIO</v>
      </c>
      <c r="N27" s="68" t="s">
        <v>678</v>
      </c>
      <c r="O27" s="47">
        <f>IF(M27="BAJO",0.1,IF(M27="MEDIO",3,5))</f>
        <v>3</v>
      </c>
    </row>
    <row r="28" spans="1:15" s="11" customFormat="1" ht="177.75" customHeight="1">
      <c r="A28" s="82">
        <v>22</v>
      </c>
      <c r="B28" s="216" t="s">
        <v>930</v>
      </c>
      <c r="C28" s="69" t="s">
        <v>932</v>
      </c>
      <c r="D28" s="79" t="s">
        <v>933</v>
      </c>
      <c r="E28" s="88" t="s">
        <v>185</v>
      </c>
      <c r="F28" s="94" t="s">
        <v>1280</v>
      </c>
      <c r="G28" s="212" t="s">
        <v>1281</v>
      </c>
      <c r="H28" s="212" t="s">
        <v>722</v>
      </c>
      <c r="I28" s="94" t="s">
        <v>1260</v>
      </c>
      <c r="J28" s="14">
        <v>3</v>
      </c>
      <c r="K28" s="14">
        <v>4</v>
      </c>
      <c r="L28" s="14">
        <f t="shared" si="0"/>
        <v>12</v>
      </c>
      <c r="M28" s="79" t="str">
        <f t="shared" si="2"/>
        <v>MEDIO</v>
      </c>
      <c r="N28" s="68" t="s">
        <v>1173</v>
      </c>
      <c r="O28" s="47">
        <f t="shared" si="1"/>
        <v>3</v>
      </c>
    </row>
    <row r="29" spans="1:15" s="11" customFormat="1" ht="306">
      <c r="A29" s="82">
        <v>23</v>
      </c>
      <c r="B29" s="193" t="s">
        <v>925</v>
      </c>
      <c r="C29" s="69" t="s">
        <v>932</v>
      </c>
      <c r="D29" s="79" t="s">
        <v>933</v>
      </c>
      <c r="E29" s="88" t="s">
        <v>185</v>
      </c>
      <c r="F29" s="81" t="s">
        <v>952</v>
      </c>
      <c r="G29" s="164" t="s">
        <v>928</v>
      </c>
      <c r="H29" s="164" t="s">
        <v>722</v>
      </c>
      <c r="I29" s="81" t="s">
        <v>929</v>
      </c>
      <c r="J29" s="14">
        <v>3</v>
      </c>
      <c r="K29" s="14">
        <v>4</v>
      </c>
      <c r="L29" s="14">
        <f t="shared" si="0"/>
        <v>12</v>
      </c>
      <c r="M29" s="79" t="str">
        <f t="shared" si="2"/>
        <v>MEDIO</v>
      </c>
      <c r="N29" s="68" t="s">
        <v>678</v>
      </c>
      <c r="O29" s="47">
        <f t="shared" si="1"/>
        <v>3</v>
      </c>
    </row>
    <row r="30" spans="1:15" s="11" customFormat="1" ht="89.25">
      <c r="A30" s="82">
        <v>24</v>
      </c>
      <c r="B30" s="193" t="s">
        <v>915</v>
      </c>
      <c r="C30" s="69" t="s">
        <v>934</v>
      </c>
      <c r="D30" s="27" t="s">
        <v>21</v>
      </c>
      <c r="E30" s="88" t="s">
        <v>185</v>
      </c>
      <c r="F30" s="81" t="s">
        <v>451</v>
      </c>
      <c r="G30" s="164" t="s">
        <v>1041</v>
      </c>
      <c r="H30" s="164" t="s">
        <v>1042</v>
      </c>
      <c r="I30" s="212" t="s">
        <v>1278</v>
      </c>
      <c r="J30" s="14">
        <v>4</v>
      </c>
      <c r="K30" s="14">
        <v>5</v>
      </c>
      <c r="L30" s="14">
        <f>J30*K30</f>
        <v>20</v>
      </c>
      <c r="M30" s="79" t="str">
        <f t="shared" si="2"/>
        <v>ALTO</v>
      </c>
      <c r="N30" s="68" t="s">
        <v>1173</v>
      </c>
      <c r="O30" s="47">
        <f>IF(M30="BAJO",0.1,IF(M30="MEDIO",3,5))</f>
        <v>5</v>
      </c>
    </row>
    <row r="31" spans="1:15" s="11" customFormat="1" ht="206.25" customHeight="1">
      <c r="A31" s="82">
        <v>25</v>
      </c>
      <c r="B31" s="193" t="s">
        <v>915</v>
      </c>
      <c r="C31" s="69" t="s">
        <v>1261</v>
      </c>
      <c r="D31" s="27" t="s">
        <v>918</v>
      </c>
      <c r="E31" s="88" t="s">
        <v>185</v>
      </c>
      <c r="F31" s="94" t="s">
        <v>1282</v>
      </c>
      <c r="G31" s="212" t="s">
        <v>1273</v>
      </c>
      <c r="H31" s="212" t="s">
        <v>722</v>
      </c>
      <c r="I31" s="94" t="s">
        <v>1262</v>
      </c>
      <c r="J31" s="14">
        <v>4</v>
      </c>
      <c r="K31" s="14">
        <v>5</v>
      </c>
      <c r="L31" s="14">
        <f>J31*K31</f>
        <v>20</v>
      </c>
      <c r="M31" s="79" t="str">
        <f t="shared" si="2"/>
        <v>ALTO</v>
      </c>
      <c r="N31" s="68" t="s">
        <v>679</v>
      </c>
      <c r="O31" s="47">
        <f>IF(M31="BAJO",0.1,IF(M31="MEDIO",3,5))</f>
        <v>5</v>
      </c>
    </row>
    <row r="32" spans="1:15" s="11" customFormat="1" ht="63.75">
      <c r="A32" s="82">
        <v>26</v>
      </c>
      <c r="B32" s="216" t="s">
        <v>935</v>
      </c>
      <c r="C32" s="69" t="s">
        <v>936</v>
      </c>
      <c r="D32" s="27" t="s">
        <v>21</v>
      </c>
      <c r="E32" s="88" t="s">
        <v>185</v>
      </c>
      <c r="F32" s="81" t="s">
        <v>451</v>
      </c>
      <c r="G32" s="164" t="s">
        <v>1041</v>
      </c>
      <c r="H32" s="164" t="s">
        <v>1042</v>
      </c>
      <c r="I32" s="212" t="s">
        <v>1278</v>
      </c>
      <c r="J32" s="14">
        <v>4</v>
      </c>
      <c r="K32" s="14">
        <v>5</v>
      </c>
      <c r="L32" s="14">
        <f t="shared" si="0"/>
        <v>20</v>
      </c>
      <c r="M32" s="79" t="str">
        <f t="shared" si="2"/>
        <v>ALTO</v>
      </c>
      <c r="N32" s="68" t="s">
        <v>1173</v>
      </c>
      <c r="O32" s="47">
        <f t="shared" si="1"/>
        <v>5</v>
      </c>
    </row>
    <row r="33" spans="1:17" s="11" customFormat="1" ht="150" customHeight="1">
      <c r="A33" s="82">
        <v>27</v>
      </c>
      <c r="B33" s="216" t="s">
        <v>935</v>
      </c>
      <c r="C33" s="69" t="s">
        <v>937</v>
      </c>
      <c r="D33" s="27" t="s">
        <v>918</v>
      </c>
      <c r="E33" s="88" t="s">
        <v>185</v>
      </c>
      <c r="F33" s="94" t="s">
        <v>1283</v>
      </c>
      <c r="G33" s="212" t="s">
        <v>1273</v>
      </c>
      <c r="H33" s="212" t="s">
        <v>722</v>
      </c>
      <c r="I33" s="94" t="s">
        <v>1284</v>
      </c>
      <c r="J33" s="14">
        <v>4</v>
      </c>
      <c r="K33" s="14">
        <v>5</v>
      </c>
      <c r="L33" s="14">
        <f t="shared" si="0"/>
        <v>20</v>
      </c>
      <c r="M33" s="79" t="str">
        <f t="shared" si="2"/>
        <v>ALTO</v>
      </c>
      <c r="N33" s="68" t="s">
        <v>679</v>
      </c>
      <c r="O33" s="47">
        <f t="shared" si="1"/>
        <v>5</v>
      </c>
    </row>
    <row r="34" spans="1:17" s="11" customFormat="1" ht="111.75" customHeight="1">
      <c r="A34" s="82">
        <v>28</v>
      </c>
      <c r="B34" s="196" t="s">
        <v>1293</v>
      </c>
      <c r="C34" s="28" t="s">
        <v>1263</v>
      </c>
      <c r="D34" s="30" t="s">
        <v>924</v>
      </c>
      <c r="E34" s="88" t="s">
        <v>185</v>
      </c>
      <c r="F34" s="42" t="s">
        <v>1291</v>
      </c>
      <c r="G34" s="81" t="s">
        <v>938</v>
      </c>
      <c r="H34" s="164" t="s">
        <v>722</v>
      </c>
      <c r="I34" s="81" t="s">
        <v>1292</v>
      </c>
      <c r="J34" s="23">
        <v>3</v>
      </c>
      <c r="K34" s="23">
        <v>4</v>
      </c>
      <c r="L34" s="14">
        <f>J34*K34</f>
        <v>12</v>
      </c>
      <c r="M34" s="79" t="str">
        <f t="shared" si="2"/>
        <v>MEDIO</v>
      </c>
      <c r="N34" s="68" t="s">
        <v>678</v>
      </c>
      <c r="O34" s="47">
        <f>IF(M34="BAJO",0.1,IF(M34="MEDIO",3,5))</f>
        <v>3</v>
      </c>
    </row>
    <row r="35" spans="1:17" s="11" customFormat="1" ht="330.75" customHeight="1">
      <c r="A35" s="82">
        <v>29</v>
      </c>
      <c r="B35" s="196" t="s">
        <v>939</v>
      </c>
      <c r="C35" s="35" t="s">
        <v>940</v>
      </c>
      <c r="D35" s="226" t="s">
        <v>941</v>
      </c>
      <c r="E35" s="88" t="s">
        <v>185</v>
      </c>
      <c r="F35" s="171" t="s">
        <v>1285</v>
      </c>
      <c r="G35" s="81" t="s">
        <v>942</v>
      </c>
      <c r="H35" s="164" t="s">
        <v>722</v>
      </c>
      <c r="I35" s="81" t="s">
        <v>943</v>
      </c>
      <c r="J35" s="30" t="s">
        <v>305</v>
      </c>
      <c r="K35" s="14">
        <v>4</v>
      </c>
      <c r="L35" s="14">
        <f t="shared" si="0"/>
        <v>12</v>
      </c>
      <c r="M35" s="79" t="str">
        <f t="shared" si="2"/>
        <v>MEDIO</v>
      </c>
      <c r="N35" s="68" t="s">
        <v>678</v>
      </c>
      <c r="O35" s="47">
        <f t="shared" si="1"/>
        <v>3</v>
      </c>
    </row>
    <row r="36" spans="1:17" s="11" customFormat="1" ht="137.25" customHeight="1">
      <c r="A36" s="82">
        <v>30</v>
      </c>
      <c r="B36" s="227" t="s">
        <v>944</v>
      </c>
      <c r="C36" s="42" t="s">
        <v>1286</v>
      </c>
      <c r="D36" s="228" t="s">
        <v>1287</v>
      </c>
      <c r="E36" s="95" t="s">
        <v>185</v>
      </c>
      <c r="F36" s="171" t="s">
        <v>1288</v>
      </c>
      <c r="G36" s="252" t="s">
        <v>1289</v>
      </c>
      <c r="H36" s="212" t="s">
        <v>722</v>
      </c>
      <c r="I36" s="252" t="s">
        <v>1290</v>
      </c>
      <c r="J36" s="30" t="s">
        <v>305</v>
      </c>
      <c r="K36" s="14">
        <v>4</v>
      </c>
      <c r="L36" s="14">
        <f>J36*K36</f>
        <v>12</v>
      </c>
      <c r="M36" s="79" t="str">
        <f t="shared" si="2"/>
        <v>MEDIO</v>
      </c>
      <c r="N36" s="68" t="s">
        <v>682</v>
      </c>
      <c r="O36" s="47">
        <f>IF(M36="BAJO",0.1,IF(M36="MEDIO",3,5))</f>
        <v>3</v>
      </c>
    </row>
    <row r="37" spans="1:17" s="22" customFormat="1" ht="241.5" customHeight="1">
      <c r="A37" s="82">
        <v>31</v>
      </c>
      <c r="B37" s="202" t="s">
        <v>671</v>
      </c>
      <c r="C37" s="203" t="s">
        <v>672</v>
      </c>
      <c r="D37" s="204" t="s">
        <v>673</v>
      </c>
      <c r="E37" s="199" t="s">
        <v>185</v>
      </c>
      <c r="F37" s="253" t="s">
        <v>1294</v>
      </c>
      <c r="G37" s="81" t="s">
        <v>1264</v>
      </c>
      <c r="H37" s="164" t="s">
        <v>722</v>
      </c>
      <c r="I37" s="81" t="s">
        <v>1265</v>
      </c>
      <c r="J37" s="21">
        <v>3</v>
      </c>
      <c r="K37" s="21">
        <v>4</v>
      </c>
      <c r="L37" s="21">
        <f t="shared" si="0"/>
        <v>12</v>
      </c>
      <c r="M37" s="79" t="str">
        <f t="shared" si="2"/>
        <v>MEDIO</v>
      </c>
      <c r="N37" s="68" t="s">
        <v>678</v>
      </c>
      <c r="O37" s="59">
        <f t="shared" si="1"/>
        <v>3</v>
      </c>
    </row>
    <row r="38" spans="1:17" s="22" customFormat="1" ht="204">
      <c r="A38" s="82">
        <v>32</v>
      </c>
      <c r="B38" s="202" t="s">
        <v>671</v>
      </c>
      <c r="C38" s="89" t="s">
        <v>674</v>
      </c>
      <c r="D38" s="30" t="s">
        <v>675</v>
      </c>
      <c r="E38" s="89" t="s">
        <v>185</v>
      </c>
      <c r="F38" s="3" t="s">
        <v>1295</v>
      </c>
      <c r="G38" s="94" t="s">
        <v>945</v>
      </c>
      <c r="H38" s="212" t="s">
        <v>722</v>
      </c>
      <c r="I38" s="94" t="s">
        <v>1296</v>
      </c>
      <c r="J38" s="34" t="s">
        <v>305</v>
      </c>
      <c r="K38" s="21">
        <v>4</v>
      </c>
      <c r="L38" s="21">
        <f t="shared" si="0"/>
        <v>12</v>
      </c>
      <c r="M38" s="79" t="str">
        <f t="shared" si="2"/>
        <v>MEDIO</v>
      </c>
      <c r="N38" s="68" t="s">
        <v>683</v>
      </c>
      <c r="O38" s="59">
        <f t="shared" si="1"/>
        <v>3</v>
      </c>
    </row>
    <row r="39" spans="1:17" s="11" customFormat="1" ht="229.5" customHeight="1">
      <c r="A39" s="82">
        <v>33</v>
      </c>
      <c r="B39" s="202" t="s">
        <v>671</v>
      </c>
      <c r="C39" s="199" t="s">
        <v>676</v>
      </c>
      <c r="D39" s="204" t="s">
        <v>677</v>
      </c>
      <c r="E39" s="205" t="s">
        <v>544</v>
      </c>
      <c r="F39" s="253" t="s">
        <v>1297</v>
      </c>
      <c r="G39" s="94" t="s">
        <v>946</v>
      </c>
      <c r="H39" s="212" t="s">
        <v>722</v>
      </c>
      <c r="I39" s="94" t="s">
        <v>1266</v>
      </c>
      <c r="J39" s="14">
        <v>3</v>
      </c>
      <c r="K39" s="14">
        <v>4</v>
      </c>
      <c r="L39" s="14">
        <f t="shared" si="0"/>
        <v>12</v>
      </c>
      <c r="M39" s="79" t="str">
        <f t="shared" si="2"/>
        <v>MEDIO</v>
      </c>
      <c r="N39" s="68" t="s">
        <v>1173</v>
      </c>
      <c r="O39" s="47">
        <f t="shared" si="1"/>
        <v>3</v>
      </c>
    </row>
    <row r="40" spans="1:17" s="11" customFormat="1" ht="153">
      <c r="A40" s="82">
        <v>34</v>
      </c>
      <c r="B40" s="191" t="s">
        <v>947</v>
      </c>
      <c r="C40" s="95" t="s">
        <v>1298</v>
      </c>
      <c r="D40" s="79" t="s">
        <v>949</v>
      </c>
      <c r="E40" s="28" t="s">
        <v>614</v>
      </c>
      <c r="F40" s="35" t="s">
        <v>1299</v>
      </c>
      <c r="G40" s="164" t="s">
        <v>950</v>
      </c>
      <c r="H40" s="164" t="s">
        <v>722</v>
      </c>
      <c r="I40" s="81" t="s">
        <v>951</v>
      </c>
      <c r="J40" s="14">
        <v>3</v>
      </c>
      <c r="K40" s="14">
        <v>4</v>
      </c>
      <c r="L40" s="14">
        <f t="shared" si="0"/>
        <v>12</v>
      </c>
      <c r="M40" s="79" t="str">
        <f t="shared" si="2"/>
        <v>MEDIO</v>
      </c>
      <c r="N40" s="68" t="s">
        <v>683</v>
      </c>
      <c r="O40" s="47">
        <f t="shared" si="1"/>
        <v>3</v>
      </c>
    </row>
    <row r="41" spans="1:17" s="11" customFormat="1" ht="102">
      <c r="A41" s="82">
        <v>35</v>
      </c>
      <c r="B41" s="87" t="s">
        <v>947</v>
      </c>
      <c r="C41" s="88" t="s">
        <v>948</v>
      </c>
      <c r="D41" s="82" t="s">
        <v>1267</v>
      </c>
      <c r="E41" s="28" t="s">
        <v>614</v>
      </c>
      <c r="F41" s="42" t="s">
        <v>451</v>
      </c>
      <c r="G41" s="212" t="s">
        <v>1041</v>
      </c>
      <c r="H41" s="212" t="s">
        <v>722</v>
      </c>
      <c r="I41" s="94" t="s">
        <v>1279</v>
      </c>
      <c r="J41" s="14">
        <v>3</v>
      </c>
      <c r="K41" s="14">
        <v>4</v>
      </c>
      <c r="L41" s="14">
        <f t="shared" si="0"/>
        <v>12</v>
      </c>
      <c r="M41" s="79" t="str">
        <f t="shared" si="2"/>
        <v>MEDIO</v>
      </c>
      <c r="N41" s="68" t="s">
        <v>1173</v>
      </c>
      <c r="O41" s="47">
        <f t="shared" si="1"/>
        <v>3</v>
      </c>
    </row>
    <row r="42" spans="1:17" s="11" customFormat="1" ht="12.75">
      <c r="A42" s="82"/>
      <c r="B42" s="191"/>
      <c r="C42" s="28"/>
      <c r="D42" s="29"/>
      <c r="E42" s="28"/>
      <c r="F42" s="35"/>
      <c r="G42" s="35"/>
      <c r="H42" s="35"/>
      <c r="I42" s="35"/>
      <c r="J42" s="14"/>
      <c r="K42" s="14"/>
      <c r="L42" s="14">
        <f t="shared" si="0"/>
        <v>0</v>
      </c>
      <c r="M42" s="79" t="str">
        <f t="shared" si="2"/>
        <v>BAJO</v>
      </c>
      <c r="N42" s="3"/>
      <c r="O42" s="47">
        <f t="shared" ref="O42:O47" si="6">IF(M42="BAJO",0.1,IF(M42="MEDIO",3,5))</f>
        <v>0.1</v>
      </c>
    </row>
    <row r="43" spans="1:17" s="11" customFormat="1" ht="12.75">
      <c r="A43" s="82"/>
      <c r="B43" s="191"/>
      <c r="C43" s="28"/>
      <c r="D43" s="29"/>
      <c r="E43" s="28"/>
      <c r="F43" s="35"/>
      <c r="G43" s="35"/>
      <c r="H43" s="35"/>
      <c r="I43" s="35"/>
      <c r="J43" s="14"/>
      <c r="K43" s="14"/>
      <c r="L43" s="14">
        <f t="shared" ref="L43:L47" si="7">J43*K43</f>
        <v>0</v>
      </c>
      <c r="M43" s="79" t="str">
        <f t="shared" si="2"/>
        <v>BAJO</v>
      </c>
      <c r="N43" s="3"/>
      <c r="O43" s="47">
        <f t="shared" si="6"/>
        <v>0.1</v>
      </c>
    </row>
    <row r="44" spans="1:17" s="11" customFormat="1" ht="12.75">
      <c r="A44" s="82"/>
      <c r="B44" s="191"/>
      <c r="C44" s="28"/>
      <c r="D44" s="29"/>
      <c r="E44" s="28"/>
      <c r="F44" s="35"/>
      <c r="G44" s="35"/>
      <c r="H44" s="35"/>
      <c r="I44" s="35"/>
      <c r="J44" s="14"/>
      <c r="K44" s="14"/>
      <c r="L44" s="14">
        <f t="shared" si="7"/>
        <v>0</v>
      </c>
      <c r="M44" s="79" t="str">
        <f t="shared" si="2"/>
        <v>BAJO</v>
      </c>
      <c r="N44" s="3"/>
      <c r="O44" s="47">
        <f t="shared" si="6"/>
        <v>0.1</v>
      </c>
    </row>
    <row r="45" spans="1:17" s="11" customFormat="1" ht="12.75">
      <c r="A45" s="82"/>
      <c r="B45" s="191"/>
      <c r="C45" s="28"/>
      <c r="D45" s="29"/>
      <c r="E45" s="28"/>
      <c r="F45" s="35"/>
      <c r="G45" s="35"/>
      <c r="H45" s="35"/>
      <c r="I45" s="35"/>
      <c r="J45" s="14"/>
      <c r="K45" s="14"/>
      <c r="L45" s="14">
        <f t="shared" si="7"/>
        <v>0</v>
      </c>
      <c r="M45" s="79" t="str">
        <f t="shared" si="2"/>
        <v>BAJO</v>
      </c>
      <c r="N45" s="3"/>
      <c r="O45" s="47">
        <f t="shared" si="6"/>
        <v>0.1</v>
      </c>
    </row>
    <row r="46" spans="1:17" s="11" customFormat="1" ht="12.75">
      <c r="A46" s="82"/>
      <c r="B46" s="191"/>
      <c r="C46" s="28"/>
      <c r="D46" s="29"/>
      <c r="E46" s="28"/>
      <c r="F46" s="35"/>
      <c r="G46" s="35"/>
      <c r="H46" s="35"/>
      <c r="I46" s="35"/>
      <c r="J46" s="14"/>
      <c r="K46" s="14"/>
      <c r="L46" s="14">
        <f t="shared" si="7"/>
        <v>0</v>
      </c>
      <c r="M46" s="79" t="str">
        <f t="shared" si="2"/>
        <v>BAJO</v>
      </c>
      <c r="N46" s="3"/>
      <c r="O46" s="47">
        <f t="shared" si="6"/>
        <v>0.1</v>
      </c>
    </row>
    <row r="47" spans="1:17" s="11" customFormat="1" ht="12.75">
      <c r="A47" s="82"/>
      <c r="B47" s="191"/>
      <c r="C47" s="28"/>
      <c r="D47" s="29"/>
      <c r="E47" s="28"/>
      <c r="F47" s="35"/>
      <c r="G47" s="35"/>
      <c r="H47" s="35"/>
      <c r="I47" s="35"/>
      <c r="J47" s="14"/>
      <c r="K47" s="14"/>
      <c r="L47" s="14">
        <f t="shared" si="7"/>
        <v>0</v>
      </c>
      <c r="M47" s="79" t="str">
        <f t="shared" si="2"/>
        <v>BAJO</v>
      </c>
      <c r="N47" s="3"/>
      <c r="O47" s="47">
        <f t="shared" si="6"/>
        <v>0.1</v>
      </c>
    </row>
    <row r="48" spans="1:17" s="11" customFormat="1" ht="12.75">
      <c r="A48" s="38"/>
      <c r="C48" s="36"/>
      <c r="D48" s="37"/>
      <c r="F48" s="43"/>
      <c r="G48" s="254"/>
      <c r="H48" s="254"/>
      <c r="I48" s="254"/>
      <c r="J48" s="38"/>
      <c r="K48" s="38"/>
      <c r="P48" s="11">
        <f>SUM(O7:O47)</f>
        <v>134.69999999999996</v>
      </c>
      <c r="Q48" s="11">
        <f>COUNT(O7:O47)</f>
        <v>41</v>
      </c>
    </row>
    <row r="49" spans="1:11" s="11" customFormat="1" ht="12.75">
      <c r="A49" s="38"/>
      <c r="D49" s="37"/>
      <c r="F49" s="43"/>
      <c r="G49" s="255"/>
      <c r="H49" s="255"/>
      <c r="I49" s="255"/>
      <c r="J49" s="38"/>
      <c r="K49" s="38"/>
    </row>
    <row r="50" spans="1:11" s="11" customFormat="1" ht="12.75">
      <c r="A50" s="38"/>
      <c r="D50" s="37"/>
      <c r="F50" s="43"/>
      <c r="G50" s="255"/>
      <c r="H50" s="255"/>
      <c r="I50" s="255"/>
      <c r="J50" s="38"/>
      <c r="K50" s="38"/>
    </row>
    <row r="51" spans="1:11">
      <c r="G51" s="254"/>
      <c r="H51" s="254"/>
      <c r="I51" s="254"/>
    </row>
    <row r="52" spans="1:11">
      <c r="G52" s="254"/>
      <c r="H52" s="254"/>
      <c r="I52" s="254"/>
    </row>
    <row r="53" spans="1:11">
      <c r="G53" s="254"/>
      <c r="H53" s="254"/>
      <c r="I53" s="254"/>
    </row>
    <row r="54" spans="1:11">
      <c r="G54" s="254"/>
      <c r="H54" s="254"/>
      <c r="I54" s="254"/>
    </row>
    <row r="55" spans="1:11">
      <c r="G55" s="254"/>
      <c r="H55" s="254"/>
      <c r="I55" s="254"/>
    </row>
    <row r="56" spans="1:11">
      <c r="G56" s="254"/>
      <c r="H56" s="254"/>
      <c r="I56" s="254"/>
    </row>
    <row r="57" spans="1:11">
      <c r="G57" s="254"/>
      <c r="H57" s="254"/>
      <c r="I57" s="254"/>
    </row>
    <row r="58" spans="1:11">
      <c r="G58" s="254"/>
      <c r="H58" s="254"/>
      <c r="I58" s="254"/>
    </row>
    <row r="59" spans="1:11">
      <c r="G59" s="254"/>
      <c r="H59" s="254"/>
      <c r="I59" s="254"/>
    </row>
    <row r="60" spans="1:11">
      <c r="G60" s="43"/>
      <c r="H60" s="43"/>
      <c r="I60" s="43"/>
    </row>
    <row r="61" spans="1:11">
      <c r="G61" s="43"/>
      <c r="H61" s="43"/>
      <c r="I61" s="43"/>
    </row>
    <row r="62" spans="1:11">
      <c r="G62" s="43"/>
      <c r="H62" s="43"/>
      <c r="I62" s="43"/>
    </row>
  </sheetData>
  <autoFilter ref="A6:Q48" xr:uid="{11984819-D355-4C10-B500-BB64A31F3950}"/>
  <dataConsolidate/>
  <mergeCells count="5">
    <mergeCell ref="C1:O1"/>
    <mergeCell ref="C2:O2"/>
    <mergeCell ref="A1:B2"/>
    <mergeCell ref="A4:B4"/>
    <mergeCell ref="F4:M4"/>
  </mergeCells>
  <conditionalFormatting sqref="M7:M47">
    <cfRule type="cellIs" dxfId="27" priority="27" stopIfTrue="1" operator="equal">
      <formula>"ALTO"</formula>
    </cfRule>
    <cfRule type="cellIs" dxfId="26" priority="28" stopIfTrue="1" operator="equal">
      <formula>"MEDIO"</formula>
    </cfRule>
    <cfRule type="cellIs" dxfId="25" priority="29" stopIfTrue="1" operator="equal">
      <formula>"BAJO"</formula>
    </cfRule>
  </conditionalFormatting>
  <conditionalFormatting sqref="C22">
    <cfRule type="duplicateValues" dxfId="24" priority="13"/>
  </conditionalFormatting>
  <conditionalFormatting sqref="C23">
    <cfRule type="duplicateValues" dxfId="23" priority="12"/>
  </conditionalFormatting>
  <conditionalFormatting sqref="C24">
    <cfRule type="duplicateValues" dxfId="22" priority="11"/>
  </conditionalFormatting>
  <conditionalFormatting sqref="C26">
    <cfRule type="duplicateValues" dxfId="21" priority="10"/>
  </conditionalFormatting>
  <conditionalFormatting sqref="C27">
    <cfRule type="duplicateValues" dxfId="20" priority="9"/>
  </conditionalFormatting>
  <conditionalFormatting sqref="C29">
    <cfRule type="duplicateValues" dxfId="19" priority="8"/>
  </conditionalFormatting>
  <conditionalFormatting sqref="C30">
    <cfRule type="duplicateValues" dxfId="18" priority="7"/>
  </conditionalFormatting>
  <conditionalFormatting sqref="C32">
    <cfRule type="duplicateValues" dxfId="17" priority="6"/>
  </conditionalFormatting>
  <conditionalFormatting sqref="C28">
    <cfRule type="duplicateValues" dxfId="16" priority="5"/>
  </conditionalFormatting>
  <conditionalFormatting sqref="C31">
    <cfRule type="duplicateValues" dxfId="15" priority="4"/>
  </conditionalFormatting>
  <conditionalFormatting sqref="C33">
    <cfRule type="duplicateValues" dxfId="14" priority="3"/>
  </conditionalFormatting>
  <conditionalFormatting sqref="C35">
    <cfRule type="duplicateValues" dxfId="13" priority="2"/>
  </conditionalFormatting>
  <conditionalFormatting sqref="C36">
    <cfRule type="duplicateValues" dxfId="12" priority="1"/>
  </conditionalFormatting>
  <pageMargins left="0.31496062992125984" right="0.31496062992125984" top="0.35433070866141736" bottom="0.35433070866141736" header="0.31496062992125984" footer="0.31496062992125984"/>
  <pageSetup paperSize="14" scale="24" orientation="landscape" r:id="rId1"/>
  <colBreaks count="1" manualBreakCount="1">
    <brk id="15"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92D050"/>
  </sheetPr>
  <dimension ref="A1:BX81"/>
  <sheetViews>
    <sheetView view="pageBreakPreview" zoomScale="70" zoomScaleNormal="70" zoomScaleSheetLayoutView="70" workbookViewId="0">
      <selection sqref="A1:B2"/>
    </sheetView>
  </sheetViews>
  <sheetFormatPr baseColWidth="10" defaultColWidth="11.42578125" defaultRowHeight="18"/>
  <cols>
    <col min="1" max="1" width="5.570312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4.5" customHeight="1">
      <c r="A1" s="330"/>
      <c r="B1" s="330"/>
      <c r="C1" s="328" t="s">
        <v>449</v>
      </c>
      <c r="D1" s="328"/>
      <c r="E1" s="328"/>
      <c r="F1" s="328"/>
      <c r="G1" s="328"/>
      <c r="H1" s="328"/>
      <c r="I1" s="328"/>
      <c r="J1" s="328"/>
      <c r="K1" s="328"/>
      <c r="L1" s="328"/>
      <c r="M1" s="328"/>
      <c r="N1" s="328"/>
      <c r="O1" s="328"/>
    </row>
    <row r="2" spans="1:76" ht="34.5"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1248</v>
      </c>
      <c r="D4" s="184"/>
      <c r="E4" s="24" t="s">
        <v>617</v>
      </c>
      <c r="F4" s="332" t="s">
        <v>632</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48.75" customHeight="1">
      <c r="A7" s="82">
        <v>1</v>
      </c>
      <c r="B7" s="250" t="s">
        <v>1249</v>
      </c>
      <c r="C7" s="68" t="s">
        <v>264</v>
      </c>
      <c r="D7" s="69" t="s">
        <v>21</v>
      </c>
      <c r="E7" s="69" t="s">
        <v>185</v>
      </c>
      <c r="F7" s="81" t="s">
        <v>451</v>
      </c>
      <c r="G7" s="35" t="s">
        <v>791</v>
      </c>
      <c r="H7" s="165" t="s">
        <v>791</v>
      </c>
      <c r="I7" s="165" t="s">
        <v>791</v>
      </c>
      <c r="J7" s="14">
        <v>2</v>
      </c>
      <c r="K7" s="14">
        <v>3</v>
      </c>
      <c r="L7" s="14">
        <f>J7*K7</f>
        <v>6</v>
      </c>
      <c r="M7" s="79" t="str">
        <f>IF(L7&lt;=6,"BAJO",IF(L7&gt;=15,"ALTO","MEDIO"))</f>
        <v>BAJO</v>
      </c>
      <c r="N7" s="68" t="s">
        <v>596</v>
      </c>
      <c r="O7" s="47">
        <f t="shared" ref="O7:O72" si="0">IF(M7="BAJO",0.1,IF(M7="MEDIO",3,5))</f>
        <v>0.1</v>
      </c>
      <c r="BW7" s="11">
        <v>1</v>
      </c>
      <c r="BX7" s="11">
        <v>1</v>
      </c>
    </row>
    <row r="8" spans="1:76" s="11" customFormat="1" ht="127.5">
      <c r="A8" s="82">
        <v>2</v>
      </c>
      <c r="B8" s="250" t="s">
        <v>1249</v>
      </c>
      <c r="C8" s="69" t="s">
        <v>265</v>
      </c>
      <c r="D8" s="98" t="s">
        <v>452</v>
      </c>
      <c r="E8" s="69" t="s">
        <v>185</v>
      </c>
      <c r="F8" s="81" t="s">
        <v>489</v>
      </c>
      <c r="G8" s="103" t="s">
        <v>1160</v>
      </c>
      <c r="H8" s="103" t="s">
        <v>717</v>
      </c>
      <c r="I8" s="103" t="s">
        <v>1161</v>
      </c>
      <c r="J8" s="14">
        <v>2</v>
      </c>
      <c r="K8" s="14">
        <v>3</v>
      </c>
      <c r="L8" s="14">
        <f t="shared" ref="L8:L73" si="1">J8*K8</f>
        <v>6</v>
      </c>
      <c r="M8" s="79" t="str">
        <f t="shared" ref="M8:M71" si="2">IF(L8&lt;=6,"BAJO",IF(L8&gt;=15,"ALTO","MEDIO"))</f>
        <v>BAJO</v>
      </c>
      <c r="N8" s="68" t="s">
        <v>596</v>
      </c>
      <c r="O8" s="47">
        <f t="shared" si="0"/>
        <v>0.1</v>
      </c>
      <c r="BW8" s="11">
        <v>2</v>
      </c>
      <c r="BX8" s="11">
        <v>2</v>
      </c>
    </row>
    <row r="9" spans="1:76" s="78" customFormat="1" ht="48" customHeight="1">
      <c r="A9" s="82">
        <v>3</v>
      </c>
      <c r="B9" s="250" t="s">
        <v>1249</v>
      </c>
      <c r="C9" s="100" t="s">
        <v>543</v>
      </c>
      <c r="D9" s="166" t="s">
        <v>66</v>
      </c>
      <c r="E9" s="100" t="s">
        <v>544</v>
      </c>
      <c r="F9" s="103" t="s">
        <v>493</v>
      </c>
      <c r="G9" s="103" t="s">
        <v>1162</v>
      </c>
      <c r="H9" s="103" t="s">
        <v>717</v>
      </c>
      <c r="I9" s="103" t="s">
        <v>1163</v>
      </c>
      <c r="J9" s="79">
        <v>3</v>
      </c>
      <c r="K9" s="79">
        <v>4</v>
      </c>
      <c r="L9" s="79">
        <f t="shared" si="1"/>
        <v>12</v>
      </c>
      <c r="M9" s="79" t="str">
        <f t="shared" si="2"/>
        <v>MEDIO</v>
      </c>
      <c r="N9" s="68" t="s">
        <v>1173</v>
      </c>
      <c r="O9" s="82"/>
    </row>
    <row r="10" spans="1:76" s="11" customFormat="1" ht="25.5">
      <c r="A10" s="82">
        <v>4</v>
      </c>
      <c r="B10" s="250" t="s">
        <v>266</v>
      </c>
      <c r="C10" s="68" t="s">
        <v>267</v>
      </c>
      <c r="D10" s="69" t="s">
        <v>21</v>
      </c>
      <c r="E10" s="69" t="s">
        <v>185</v>
      </c>
      <c r="F10" s="81" t="s">
        <v>451</v>
      </c>
      <c r="G10" s="35" t="s">
        <v>791</v>
      </c>
      <c r="H10" s="165" t="s">
        <v>791</v>
      </c>
      <c r="I10" s="165" t="s">
        <v>791</v>
      </c>
      <c r="J10" s="14">
        <v>2</v>
      </c>
      <c r="K10" s="14">
        <v>3</v>
      </c>
      <c r="L10" s="14">
        <f t="shared" si="1"/>
        <v>6</v>
      </c>
      <c r="M10" s="79" t="str">
        <f t="shared" si="2"/>
        <v>BAJO</v>
      </c>
      <c r="N10" s="68" t="s">
        <v>596</v>
      </c>
      <c r="O10" s="47">
        <f t="shared" si="0"/>
        <v>0.1</v>
      </c>
    </row>
    <row r="11" spans="1:76" s="11" customFormat="1" ht="102">
      <c r="A11" s="82">
        <v>5</v>
      </c>
      <c r="B11" s="250" t="s">
        <v>266</v>
      </c>
      <c r="C11" s="69" t="s">
        <v>268</v>
      </c>
      <c r="D11" s="98" t="s">
        <v>452</v>
      </c>
      <c r="E11" s="69" t="s">
        <v>185</v>
      </c>
      <c r="F11" s="81" t="s">
        <v>490</v>
      </c>
      <c r="G11" s="103" t="s">
        <v>1164</v>
      </c>
      <c r="H11" s="103" t="s">
        <v>877</v>
      </c>
      <c r="I11" s="103" t="s">
        <v>1165</v>
      </c>
      <c r="J11" s="14">
        <v>2</v>
      </c>
      <c r="K11" s="14">
        <v>3</v>
      </c>
      <c r="L11" s="14">
        <f t="shared" si="1"/>
        <v>6</v>
      </c>
      <c r="M11" s="79" t="str">
        <f t="shared" si="2"/>
        <v>BAJO</v>
      </c>
      <c r="N11" s="68" t="s">
        <v>596</v>
      </c>
      <c r="O11" s="47">
        <f t="shared" si="0"/>
        <v>0.1</v>
      </c>
    </row>
    <row r="12" spans="1:76" s="78" customFormat="1" ht="38.25">
      <c r="A12" s="82">
        <v>6</v>
      </c>
      <c r="B12" s="250" t="s">
        <v>266</v>
      </c>
      <c r="C12" s="100" t="s">
        <v>545</v>
      </c>
      <c r="D12" s="166" t="s">
        <v>66</v>
      </c>
      <c r="E12" s="100" t="s">
        <v>544</v>
      </c>
      <c r="F12" s="103" t="s">
        <v>493</v>
      </c>
      <c r="G12" s="103" t="s">
        <v>1162</v>
      </c>
      <c r="H12" s="103" t="s">
        <v>717</v>
      </c>
      <c r="I12" s="103" t="s">
        <v>1163</v>
      </c>
      <c r="J12" s="79">
        <v>3</v>
      </c>
      <c r="K12" s="79">
        <v>4</v>
      </c>
      <c r="L12" s="79">
        <f t="shared" si="1"/>
        <v>12</v>
      </c>
      <c r="M12" s="79" t="str">
        <f t="shared" si="2"/>
        <v>MEDIO</v>
      </c>
      <c r="N12" s="68" t="s">
        <v>1173</v>
      </c>
      <c r="O12" s="82">
        <f t="shared" si="0"/>
        <v>3</v>
      </c>
    </row>
    <row r="13" spans="1:76" s="11" customFormat="1" ht="102">
      <c r="A13" s="82">
        <v>7</v>
      </c>
      <c r="B13" s="250" t="s">
        <v>1250</v>
      </c>
      <c r="C13" s="86" t="s">
        <v>269</v>
      </c>
      <c r="D13" s="99" t="s">
        <v>452</v>
      </c>
      <c r="E13" s="100" t="s">
        <v>185</v>
      </c>
      <c r="F13" s="81" t="s">
        <v>491</v>
      </c>
      <c r="G13" s="103" t="s">
        <v>1162</v>
      </c>
      <c r="H13" s="103" t="s">
        <v>717</v>
      </c>
      <c r="I13" s="103" t="s">
        <v>1166</v>
      </c>
      <c r="J13" s="14">
        <v>3</v>
      </c>
      <c r="K13" s="14">
        <v>4</v>
      </c>
      <c r="L13" s="14">
        <f>J13*K13</f>
        <v>12</v>
      </c>
      <c r="M13" s="79" t="str">
        <f t="shared" si="2"/>
        <v>MEDIO</v>
      </c>
      <c r="N13" s="68" t="s">
        <v>678</v>
      </c>
      <c r="O13" s="47">
        <f>IF(M13="BAJO",0.1,IF(M13="MEDIO",3,5))</f>
        <v>3</v>
      </c>
    </row>
    <row r="14" spans="1:76" s="11" customFormat="1" ht="102">
      <c r="A14" s="82">
        <v>8</v>
      </c>
      <c r="B14" s="250" t="s">
        <v>1250</v>
      </c>
      <c r="C14" s="86" t="s">
        <v>270</v>
      </c>
      <c r="D14" s="99" t="s">
        <v>66</v>
      </c>
      <c r="E14" s="100" t="s">
        <v>185</v>
      </c>
      <c r="F14" s="81" t="s">
        <v>491</v>
      </c>
      <c r="G14" s="103" t="s">
        <v>1162</v>
      </c>
      <c r="H14" s="103" t="s">
        <v>717</v>
      </c>
      <c r="I14" s="103" t="s">
        <v>1163</v>
      </c>
      <c r="J14" s="14">
        <v>3</v>
      </c>
      <c r="K14" s="14">
        <v>4</v>
      </c>
      <c r="L14" s="14">
        <f>J14*K14</f>
        <v>12</v>
      </c>
      <c r="M14" s="79" t="str">
        <f t="shared" si="2"/>
        <v>MEDIO</v>
      </c>
      <c r="N14" s="68" t="s">
        <v>1173</v>
      </c>
      <c r="O14" s="47">
        <f>IF(M14="BAJO",0.1,IF(M14="MEDIO",3,5))</f>
        <v>3</v>
      </c>
    </row>
    <row r="15" spans="1:76" s="11" customFormat="1" ht="51">
      <c r="A15" s="82">
        <v>9</v>
      </c>
      <c r="B15" s="250" t="s">
        <v>1250</v>
      </c>
      <c r="C15" s="86" t="s">
        <v>271</v>
      </c>
      <c r="D15" s="99" t="s">
        <v>66</v>
      </c>
      <c r="E15" s="100" t="s">
        <v>185</v>
      </c>
      <c r="F15" s="81" t="s">
        <v>492</v>
      </c>
      <c r="G15" s="103" t="s">
        <v>1162</v>
      </c>
      <c r="H15" s="103" t="s">
        <v>717</v>
      </c>
      <c r="I15" s="103" t="s">
        <v>1163</v>
      </c>
      <c r="J15" s="14">
        <v>2</v>
      </c>
      <c r="K15" s="14">
        <v>3</v>
      </c>
      <c r="L15" s="14">
        <f>J15*K15</f>
        <v>6</v>
      </c>
      <c r="M15" s="79" t="str">
        <f t="shared" si="2"/>
        <v>BAJO</v>
      </c>
      <c r="N15" s="68" t="s">
        <v>596</v>
      </c>
      <c r="O15" s="47">
        <f>IF(M15="BAJO",0.1,IF(M15="MEDIO",3,5))</f>
        <v>0.1</v>
      </c>
    </row>
    <row r="16" spans="1:76" s="11" customFormat="1" ht="51">
      <c r="A16" s="82">
        <v>10</v>
      </c>
      <c r="B16" s="250" t="s">
        <v>1250</v>
      </c>
      <c r="C16" s="86" t="s">
        <v>272</v>
      </c>
      <c r="D16" s="69" t="s">
        <v>452</v>
      </c>
      <c r="E16" s="100" t="s">
        <v>185</v>
      </c>
      <c r="F16" s="81" t="s">
        <v>492</v>
      </c>
      <c r="G16" s="103" t="s">
        <v>1162</v>
      </c>
      <c r="H16" s="103" t="s">
        <v>717</v>
      </c>
      <c r="I16" s="103" t="s">
        <v>1163</v>
      </c>
      <c r="J16" s="14">
        <v>2</v>
      </c>
      <c r="K16" s="14">
        <v>3</v>
      </c>
      <c r="L16" s="14">
        <f t="shared" si="1"/>
        <v>6</v>
      </c>
      <c r="M16" s="79" t="str">
        <f t="shared" si="2"/>
        <v>BAJO</v>
      </c>
      <c r="N16" s="68" t="s">
        <v>596</v>
      </c>
      <c r="O16" s="47">
        <f t="shared" si="0"/>
        <v>0.1</v>
      </c>
    </row>
    <row r="17" spans="1:15" s="11" customFormat="1" ht="102">
      <c r="A17" s="82">
        <v>11</v>
      </c>
      <c r="B17" s="250" t="s">
        <v>1250</v>
      </c>
      <c r="C17" s="86" t="s">
        <v>273</v>
      </c>
      <c r="D17" s="99" t="s">
        <v>452</v>
      </c>
      <c r="E17" s="100" t="s">
        <v>185</v>
      </c>
      <c r="F17" s="81" t="s">
        <v>493</v>
      </c>
      <c r="G17" s="103" t="s">
        <v>1162</v>
      </c>
      <c r="H17" s="103" t="s">
        <v>717</v>
      </c>
      <c r="I17" s="103" t="s">
        <v>1163</v>
      </c>
      <c r="J17" s="14">
        <v>3</v>
      </c>
      <c r="K17" s="14">
        <v>4</v>
      </c>
      <c r="L17" s="14">
        <f t="shared" si="1"/>
        <v>12</v>
      </c>
      <c r="M17" s="79" t="str">
        <f t="shared" si="2"/>
        <v>MEDIO</v>
      </c>
      <c r="N17" s="68" t="s">
        <v>678</v>
      </c>
      <c r="O17" s="47">
        <f t="shared" si="0"/>
        <v>3</v>
      </c>
    </row>
    <row r="18" spans="1:15" s="11" customFormat="1" ht="51">
      <c r="A18" s="82">
        <v>12</v>
      </c>
      <c r="B18" s="250" t="s">
        <v>1250</v>
      </c>
      <c r="C18" s="86" t="s">
        <v>274</v>
      </c>
      <c r="D18" s="99" t="s">
        <v>66</v>
      </c>
      <c r="E18" s="100" t="s">
        <v>185</v>
      </c>
      <c r="F18" s="81" t="s">
        <v>493</v>
      </c>
      <c r="G18" s="103" t="s">
        <v>1162</v>
      </c>
      <c r="H18" s="103" t="s">
        <v>717</v>
      </c>
      <c r="I18" s="103" t="s">
        <v>1163</v>
      </c>
      <c r="J18" s="14">
        <v>3</v>
      </c>
      <c r="K18" s="14">
        <v>4</v>
      </c>
      <c r="L18" s="14">
        <f>J18*K18</f>
        <v>12</v>
      </c>
      <c r="M18" s="79" t="str">
        <f t="shared" si="2"/>
        <v>MEDIO</v>
      </c>
      <c r="N18" s="68" t="s">
        <v>1173</v>
      </c>
      <c r="O18" s="47">
        <f>IF(M18="BAJO",0.1,IF(M18="MEDIO",3,5))</f>
        <v>3</v>
      </c>
    </row>
    <row r="19" spans="1:15" s="11" customFormat="1" ht="51">
      <c r="A19" s="82">
        <v>13</v>
      </c>
      <c r="B19" s="250" t="s">
        <v>1250</v>
      </c>
      <c r="C19" s="86" t="s">
        <v>275</v>
      </c>
      <c r="D19" s="69" t="s">
        <v>452</v>
      </c>
      <c r="E19" s="100" t="s">
        <v>185</v>
      </c>
      <c r="F19" s="81" t="s">
        <v>492</v>
      </c>
      <c r="G19" s="103" t="s">
        <v>1162</v>
      </c>
      <c r="H19" s="103" t="s">
        <v>717</v>
      </c>
      <c r="I19" s="103" t="s">
        <v>1163</v>
      </c>
      <c r="J19" s="27" t="s">
        <v>306</v>
      </c>
      <c r="K19" s="14">
        <v>3</v>
      </c>
      <c r="L19" s="14">
        <f t="shared" si="1"/>
        <v>6</v>
      </c>
      <c r="M19" s="79" t="str">
        <f t="shared" si="2"/>
        <v>BAJO</v>
      </c>
      <c r="N19" s="68" t="s">
        <v>596</v>
      </c>
      <c r="O19" s="47">
        <f t="shared" si="0"/>
        <v>0.1</v>
      </c>
    </row>
    <row r="20" spans="1:15" s="11" customFormat="1" ht="102">
      <c r="A20" s="82">
        <v>14</v>
      </c>
      <c r="B20" s="250" t="s">
        <v>1250</v>
      </c>
      <c r="C20" s="101" t="s">
        <v>276</v>
      </c>
      <c r="D20" s="99" t="s">
        <v>66</v>
      </c>
      <c r="E20" s="100" t="s">
        <v>185</v>
      </c>
      <c r="F20" s="81" t="s">
        <v>492</v>
      </c>
      <c r="G20" s="103" t="s">
        <v>1162</v>
      </c>
      <c r="H20" s="103" t="s">
        <v>717</v>
      </c>
      <c r="I20" s="81" t="s">
        <v>1167</v>
      </c>
      <c r="J20" s="27" t="s">
        <v>306</v>
      </c>
      <c r="K20" s="14">
        <v>3</v>
      </c>
      <c r="L20" s="14">
        <f t="shared" si="1"/>
        <v>6</v>
      </c>
      <c r="M20" s="79" t="str">
        <f t="shared" si="2"/>
        <v>BAJO</v>
      </c>
      <c r="N20" s="68" t="s">
        <v>596</v>
      </c>
      <c r="O20" s="47">
        <f t="shared" si="0"/>
        <v>0.1</v>
      </c>
    </row>
    <row r="21" spans="1:15" s="11" customFormat="1" ht="51">
      <c r="A21" s="82">
        <v>15</v>
      </c>
      <c r="B21" s="250" t="s">
        <v>1250</v>
      </c>
      <c r="C21" s="101" t="s">
        <v>277</v>
      </c>
      <c r="D21" s="99" t="s">
        <v>452</v>
      </c>
      <c r="E21" s="100" t="s">
        <v>185</v>
      </c>
      <c r="F21" s="81" t="s">
        <v>493</v>
      </c>
      <c r="G21" s="103" t="s">
        <v>1162</v>
      </c>
      <c r="H21" s="103" t="s">
        <v>717</v>
      </c>
      <c r="I21" s="103" t="s">
        <v>1163</v>
      </c>
      <c r="J21" s="27" t="s">
        <v>306</v>
      </c>
      <c r="K21" s="14">
        <v>3</v>
      </c>
      <c r="L21" s="14">
        <f>J21*K21</f>
        <v>6</v>
      </c>
      <c r="M21" s="79" t="str">
        <f t="shared" si="2"/>
        <v>BAJO</v>
      </c>
      <c r="N21" s="68" t="s">
        <v>596</v>
      </c>
      <c r="O21" s="47">
        <f>IF(M21="BAJO",0.1,IF(M21="MEDIO",3,5))</f>
        <v>0.1</v>
      </c>
    </row>
    <row r="22" spans="1:15" s="11" customFormat="1" ht="51">
      <c r="A22" s="82">
        <v>16</v>
      </c>
      <c r="B22" s="250" t="s">
        <v>1250</v>
      </c>
      <c r="C22" s="101" t="s">
        <v>278</v>
      </c>
      <c r="D22" s="69" t="s">
        <v>66</v>
      </c>
      <c r="E22" s="100" t="s">
        <v>185</v>
      </c>
      <c r="F22" s="81" t="s">
        <v>493</v>
      </c>
      <c r="G22" s="103" t="s">
        <v>1162</v>
      </c>
      <c r="H22" s="103" t="s">
        <v>717</v>
      </c>
      <c r="I22" s="103" t="s">
        <v>1163</v>
      </c>
      <c r="J22" s="14">
        <v>2</v>
      </c>
      <c r="K22" s="14">
        <v>3</v>
      </c>
      <c r="L22" s="14">
        <f t="shared" si="1"/>
        <v>6</v>
      </c>
      <c r="M22" s="79" t="str">
        <f t="shared" si="2"/>
        <v>BAJO</v>
      </c>
      <c r="N22" s="68" t="s">
        <v>596</v>
      </c>
      <c r="O22" s="47">
        <f t="shared" si="0"/>
        <v>0.1</v>
      </c>
    </row>
    <row r="23" spans="1:15" s="11" customFormat="1" ht="102">
      <c r="A23" s="82">
        <v>17</v>
      </c>
      <c r="B23" s="250" t="s">
        <v>279</v>
      </c>
      <c r="C23" s="86" t="s">
        <v>280</v>
      </c>
      <c r="D23" s="69" t="s">
        <v>66</v>
      </c>
      <c r="E23" s="100" t="s">
        <v>185</v>
      </c>
      <c r="F23" s="81" t="s">
        <v>494</v>
      </c>
      <c r="G23" s="103" t="s">
        <v>1162</v>
      </c>
      <c r="H23" s="103" t="s">
        <v>717</v>
      </c>
      <c r="I23" s="103" t="s">
        <v>1168</v>
      </c>
      <c r="J23" s="14">
        <v>2</v>
      </c>
      <c r="K23" s="14">
        <v>3</v>
      </c>
      <c r="L23" s="14">
        <f t="shared" si="1"/>
        <v>6</v>
      </c>
      <c r="M23" s="79" t="str">
        <f t="shared" si="2"/>
        <v>BAJO</v>
      </c>
      <c r="N23" s="68" t="s">
        <v>596</v>
      </c>
      <c r="O23" s="47">
        <f t="shared" si="0"/>
        <v>0.1</v>
      </c>
    </row>
    <row r="24" spans="1:15" s="11" customFormat="1" ht="102">
      <c r="A24" s="82">
        <v>18</v>
      </c>
      <c r="B24" s="250" t="s">
        <v>279</v>
      </c>
      <c r="C24" s="86" t="s">
        <v>281</v>
      </c>
      <c r="D24" s="69" t="s">
        <v>452</v>
      </c>
      <c r="E24" s="100" t="s">
        <v>185</v>
      </c>
      <c r="F24" s="81" t="s">
        <v>494</v>
      </c>
      <c r="G24" s="103" t="s">
        <v>1162</v>
      </c>
      <c r="H24" s="103" t="s">
        <v>717</v>
      </c>
      <c r="I24" s="103" t="s">
        <v>1168</v>
      </c>
      <c r="J24" s="14">
        <v>2</v>
      </c>
      <c r="K24" s="14">
        <v>3</v>
      </c>
      <c r="L24" s="14">
        <f>J24*K24</f>
        <v>6</v>
      </c>
      <c r="M24" s="79" t="str">
        <f t="shared" si="2"/>
        <v>BAJO</v>
      </c>
      <c r="N24" s="68" t="s">
        <v>596</v>
      </c>
      <c r="O24" s="47">
        <f>IF(M24="BAJO",0.1,IF(M24="MEDIO",3,5))</f>
        <v>0.1</v>
      </c>
    </row>
    <row r="25" spans="1:15" s="78" customFormat="1" ht="38.25">
      <c r="A25" s="82">
        <v>19</v>
      </c>
      <c r="B25" s="250" t="s">
        <v>279</v>
      </c>
      <c r="C25" s="100" t="s">
        <v>543</v>
      </c>
      <c r="D25" s="100" t="s">
        <v>66</v>
      </c>
      <c r="E25" s="100" t="s">
        <v>544</v>
      </c>
      <c r="F25" s="103" t="s">
        <v>493</v>
      </c>
      <c r="G25" s="103" t="s">
        <v>1162</v>
      </c>
      <c r="H25" s="103" t="s">
        <v>717</v>
      </c>
      <c r="I25" s="103" t="s">
        <v>1163</v>
      </c>
      <c r="J25" s="79">
        <v>3</v>
      </c>
      <c r="K25" s="79">
        <v>4</v>
      </c>
      <c r="L25" s="79">
        <f>J25*K25</f>
        <v>12</v>
      </c>
      <c r="M25" s="79" t="str">
        <f t="shared" si="2"/>
        <v>MEDIO</v>
      </c>
      <c r="N25" s="68" t="s">
        <v>1173</v>
      </c>
      <c r="O25" s="82">
        <f>IF(M25="BAJO",0.1,IF(M25="MEDIO",3,5))</f>
        <v>3</v>
      </c>
    </row>
    <row r="26" spans="1:15" s="11" customFormat="1" ht="25.5">
      <c r="A26" s="82">
        <v>20</v>
      </c>
      <c r="B26" s="250" t="s">
        <v>282</v>
      </c>
      <c r="C26" s="86" t="s">
        <v>283</v>
      </c>
      <c r="D26" s="69" t="s">
        <v>21</v>
      </c>
      <c r="E26" s="69" t="s">
        <v>185</v>
      </c>
      <c r="F26" s="81" t="s">
        <v>451</v>
      </c>
      <c r="G26" s="35" t="s">
        <v>791</v>
      </c>
      <c r="H26" s="165" t="s">
        <v>791</v>
      </c>
      <c r="I26" s="165" t="s">
        <v>791</v>
      </c>
      <c r="J26" s="14">
        <v>3</v>
      </c>
      <c r="K26" s="14">
        <v>4</v>
      </c>
      <c r="L26" s="14">
        <f t="shared" si="1"/>
        <v>12</v>
      </c>
      <c r="M26" s="79" t="str">
        <f t="shared" si="2"/>
        <v>MEDIO</v>
      </c>
      <c r="N26" s="68" t="s">
        <v>1173</v>
      </c>
      <c r="O26" s="47">
        <f t="shared" si="0"/>
        <v>3</v>
      </c>
    </row>
    <row r="27" spans="1:15" s="11" customFormat="1" ht="102">
      <c r="A27" s="82">
        <v>21</v>
      </c>
      <c r="B27" s="250" t="s">
        <v>282</v>
      </c>
      <c r="C27" s="86" t="s">
        <v>284</v>
      </c>
      <c r="D27" s="69" t="s">
        <v>452</v>
      </c>
      <c r="E27" s="69" t="s">
        <v>185</v>
      </c>
      <c r="F27" s="81" t="s">
        <v>495</v>
      </c>
      <c r="G27" s="103" t="s">
        <v>1160</v>
      </c>
      <c r="H27" s="103" t="s">
        <v>717</v>
      </c>
      <c r="I27" s="103" t="s">
        <v>1161</v>
      </c>
      <c r="J27" s="14">
        <v>3</v>
      </c>
      <c r="K27" s="14">
        <v>4</v>
      </c>
      <c r="L27" s="14">
        <f t="shared" si="1"/>
        <v>12</v>
      </c>
      <c r="M27" s="79" t="str">
        <f t="shared" si="2"/>
        <v>MEDIO</v>
      </c>
      <c r="N27" s="68" t="s">
        <v>678</v>
      </c>
      <c r="O27" s="47">
        <f t="shared" si="0"/>
        <v>3</v>
      </c>
    </row>
    <row r="28" spans="1:15" s="11" customFormat="1" ht="38.25">
      <c r="A28" s="82">
        <v>22</v>
      </c>
      <c r="B28" s="250" t="s">
        <v>282</v>
      </c>
      <c r="C28" s="100" t="s">
        <v>543</v>
      </c>
      <c r="D28" s="100" t="s">
        <v>66</v>
      </c>
      <c r="E28" s="100" t="s">
        <v>544</v>
      </c>
      <c r="F28" s="103" t="s">
        <v>493</v>
      </c>
      <c r="G28" s="103" t="s">
        <v>1162</v>
      </c>
      <c r="H28" s="103" t="s">
        <v>717</v>
      </c>
      <c r="I28" s="103" t="s">
        <v>1163</v>
      </c>
      <c r="J28" s="14">
        <v>3</v>
      </c>
      <c r="K28" s="14">
        <v>4</v>
      </c>
      <c r="L28" s="14">
        <f>J28*K28</f>
        <v>12</v>
      </c>
      <c r="M28" s="79" t="str">
        <f t="shared" si="2"/>
        <v>MEDIO</v>
      </c>
      <c r="N28" s="68" t="s">
        <v>1173</v>
      </c>
      <c r="O28" s="47">
        <f>IF(M28="BAJO",0.1,IF(M28="MEDIO",3,5))</f>
        <v>3</v>
      </c>
    </row>
    <row r="29" spans="1:15" s="11" customFormat="1" ht="76.5">
      <c r="A29" s="82">
        <v>23</v>
      </c>
      <c r="B29" s="250" t="s">
        <v>546</v>
      </c>
      <c r="C29" s="167" t="s">
        <v>547</v>
      </c>
      <c r="D29" s="100" t="s">
        <v>21</v>
      </c>
      <c r="E29" s="100" t="s">
        <v>185</v>
      </c>
      <c r="F29" s="103" t="s">
        <v>548</v>
      </c>
      <c r="G29" s="103" t="s">
        <v>1160</v>
      </c>
      <c r="H29" s="103" t="s">
        <v>717</v>
      </c>
      <c r="I29" s="103" t="s">
        <v>1169</v>
      </c>
      <c r="J29" s="14">
        <v>2</v>
      </c>
      <c r="K29" s="14">
        <v>3</v>
      </c>
      <c r="L29" s="14">
        <f t="shared" si="1"/>
        <v>6</v>
      </c>
      <c r="M29" s="79" t="str">
        <f t="shared" si="2"/>
        <v>BAJO</v>
      </c>
      <c r="N29" s="68" t="s">
        <v>596</v>
      </c>
      <c r="O29" s="47">
        <f t="shared" si="0"/>
        <v>0.1</v>
      </c>
    </row>
    <row r="30" spans="1:15" s="11" customFormat="1" ht="63.75">
      <c r="A30" s="82">
        <v>24</v>
      </c>
      <c r="B30" s="250" t="s">
        <v>546</v>
      </c>
      <c r="C30" s="100" t="s">
        <v>549</v>
      </c>
      <c r="D30" s="166" t="s">
        <v>452</v>
      </c>
      <c r="E30" s="100" t="s">
        <v>185</v>
      </c>
      <c r="F30" s="103" t="s">
        <v>550</v>
      </c>
      <c r="G30" s="103" t="s">
        <v>1160</v>
      </c>
      <c r="H30" s="103" t="s">
        <v>717</v>
      </c>
      <c r="I30" s="103" t="s">
        <v>1170</v>
      </c>
      <c r="J30" s="14">
        <v>2</v>
      </c>
      <c r="K30" s="14">
        <v>3</v>
      </c>
      <c r="L30" s="14">
        <f t="shared" si="1"/>
        <v>6</v>
      </c>
      <c r="M30" s="79" t="str">
        <f t="shared" si="2"/>
        <v>BAJO</v>
      </c>
      <c r="N30" s="68" t="s">
        <v>596</v>
      </c>
      <c r="O30" s="47">
        <f t="shared" si="0"/>
        <v>0.1</v>
      </c>
    </row>
    <row r="31" spans="1:15" s="11" customFormat="1" ht="38.25">
      <c r="A31" s="82">
        <v>25</v>
      </c>
      <c r="B31" s="31" t="s">
        <v>546</v>
      </c>
      <c r="C31" s="100" t="s">
        <v>543</v>
      </c>
      <c r="D31" s="166" t="s">
        <v>66</v>
      </c>
      <c r="E31" s="100" t="s">
        <v>544</v>
      </c>
      <c r="F31" s="103" t="s">
        <v>493</v>
      </c>
      <c r="G31" s="103" t="s">
        <v>1162</v>
      </c>
      <c r="H31" s="103" t="s">
        <v>717</v>
      </c>
      <c r="I31" s="103" t="s">
        <v>1163</v>
      </c>
      <c r="J31" s="14">
        <v>2</v>
      </c>
      <c r="K31" s="14">
        <v>3</v>
      </c>
      <c r="L31" s="14">
        <f>J31*K31</f>
        <v>6</v>
      </c>
      <c r="M31" s="79" t="str">
        <f t="shared" si="2"/>
        <v>BAJO</v>
      </c>
      <c r="N31" s="68" t="s">
        <v>596</v>
      </c>
      <c r="O31" s="47">
        <f>IF(M31="BAJO",0.1,IF(M31="MEDIO",3,5))</f>
        <v>0.1</v>
      </c>
    </row>
    <row r="32" spans="1:15" s="11" customFormat="1" ht="12.75">
      <c r="A32" s="82"/>
      <c r="B32" s="25"/>
      <c r="C32" s="13"/>
      <c r="D32" s="26"/>
      <c r="E32" s="13"/>
      <c r="F32" s="41"/>
      <c r="G32" s="81"/>
      <c r="H32" s="81"/>
      <c r="I32" s="81"/>
      <c r="J32" s="14"/>
      <c r="K32" s="14"/>
      <c r="L32" s="14">
        <f t="shared" si="1"/>
        <v>0</v>
      </c>
      <c r="M32" s="79" t="str">
        <f t="shared" si="2"/>
        <v>BAJO</v>
      </c>
      <c r="N32" s="3"/>
      <c r="O32" s="47">
        <f t="shared" si="0"/>
        <v>0.1</v>
      </c>
    </row>
    <row r="33" spans="1:15" s="11" customFormat="1" ht="12.75">
      <c r="A33" s="82"/>
      <c r="B33" s="25"/>
      <c r="C33" s="13"/>
      <c r="D33" s="13"/>
      <c r="E33" s="13"/>
      <c r="F33" s="41"/>
      <c r="G33" s="81"/>
      <c r="H33" s="81"/>
      <c r="I33" s="81"/>
      <c r="J33" s="14"/>
      <c r="K33" s="14"/>
      <c r="L33" s="14">
        <f t="shared" si="1"/>
        <v>0</v>
      </c>
      <c r="M33" s="79" t="str">
        <f t="shared" si="2"/>
        <v>BAJO</v>
      </c>
      <c r="N33" s="3"/>
      <c r="O33" s="47">
        <f t="shared" si="0"/>
        <v>0.1</v>
      </c>
    </row>
    <row r="34" spans="1:15" s="11" customFormat="1" ht="12.75">
      <c r="A34" s="82"/>
      <c r="B34" s="25"/>
      <c r="C34" s="13"/>
      <c r="D34" s="13"/>
      <c r="E34" s="13"/>
      <c r="F34" s="41"/>
      <c r="G34" s="81"/>
      <c r="H34" s="81"/>
      <c r="I34" s="81"/>
      <c r="J34" s="14"/>
      <c r="K34" s="14"/>
      <c r="L34" s="14">
        <f>J34*K34</f>
        <v>0</v>
      </c>
      <c r="M34" s="79" t="str">
        <f t="shared" si="2"/>
        <v>BAJO</v>
      </c>
      <c r="N34" s="3"/>
      <c r="O34" s="47">
        <f>IF(M34="BAJO",0.1,IF(M34="MEDIO",3,5))</f>
        <v>0.1</v>
      </c>
    </row>
    <row r="35" spans="1:15" s="11" customFormat="1" ht="12.75">
      <c r="A35" s="82"/>
      <c r="B35" s="45"/>
      <c r="C35" s="12"/>
      <c r="D35" s="13"/>
      <c r="E35" s="13"/>
      <c r="F35" s="41"/>
      <c r="G35" s="81"/>
      <c r="H35" s="81"/>
      <c r="I35" s="81"/>
      <c r="J35" s="14"/>
      <c r="K35" s="14"/>
      <c r="L35" s="14">
        <f t="shared" si="1"/>
        <v>0</v>
      </c>
      <c r="M35" s="79" t="str">
        <f t="shared" si="2"/>
        <v>BAJO</v>
      </c>
      <c r="N35" s="3"/>
      <c r="O35" s="47">
        <f t="shared" si="0"/>
        <v>0.1</v>
      </c>
    </row>
    <row r="36" spans="1:15" s="11" customFormat="1" ht="12.75">
      <c r="A36" s="82"/>
      <c r="B36" s="45"/>
      <c r="C36" s="13"/>
      <c r="D36" s="29"/>
      <c r="E36" s="13"/>
      <c r="F36" s="41"/>
      <c r="G36" s="81"/>
      <c r="H36" s="81"/>
      <c r="I36" s="81"/>
      <c r="J36" s="14"/>
      <c r="K36" s="14"/>
      <c r="L36" s="14">
        <f t="shared" si="1"/>
        <v>0</v>
      </c>
      <c r="M36" s="79" t="str">
        <f t="shared" si="2"/>
        <v>BAJO</v>
      </c>
      <c r="N36" s="3"/>
      <c r="O36" s="47">
        <f t="shared" si="0"/>
        <v>0.1</v>
      </c>
    </row>
    <row r="37" spans="1:15" s="11" customFormat="1" ht="12.75">
      <c r="A37" s="82"/>
      <c r="B37" s="45"/>
      <c r="C37" s="13"/>
      <c r="D37" s="26"/>
      <c r="E37" s="13"/>
      <c r="F37" s="41"/>
      <c r="G37" s="81"/>
      <c r="H37" s="81"/>
      <c r="I37" s="81"/>
      <c r="J37" s="14"/>
      <c r="K37" s="14"/>
      <c r="L37" s="14">
        <f>J37*K37</f>
        <v>0</v>
      </c>
      <c r="M37" s="79" t="str">
        <f t="shared" si="2"/>
        <v>BAJO</v>
      </c>
      <c r="N37" s="3"/>
      <c r="O37" s="47">
        <f>IF(M37="BAJO",0.1,IF(M37="MEDIO",3,5))</f>
        <v>0.1</v>
      </c>
    </row>
    <row r="38" spans="1:15" s="11" customFormat="1" ht="12.75">
      <c r="A38" s="82"/>
      <c r="B38" s="25"/>
      <c r="C38" s="15"/>
      <c r="D38" s="26"/>
      <c r="E38" s="13"/>
      <c r="F38" s="41"/>
      <c r="G38" s="81"/>
      <c r="H38" s="81"/>
      <c r="I38" s="81"/>
      <c r="J38" s="14"/>
      <c r="K38" s="14"/>
      <c r="L38" s="14">
        <f t="shared" si="1"/>
        <v>0</v>
      </c>
      <c r="M38" s="79" t="str">
        <f t="shared" si="2"/>
        <v>BAJO</v>
      </c>
      <c r="N38" s="3"/>
      <c r="O38" s="47">
        <f t="shared" si="0"/>
        <v>0.1</v>
      </c>
    </row>
    <row r="39" spans="1:15" s="11" customFormat="1" ht="12.75">
      <c r="A39" s="82"/>
      <c r="B39" s="25"/>
      <c r="C39" s="13"/>
      <c r="D39" s="13"/>
      <c r="E39" s="13"/>
      <c r="F39" s="41"/>
      <c r="G39" s="81"/>
      <c r="H39" s="81"/>
      <c r="I39" s="81"/>
      <c r="J39" s="14"/>
      <c r="K39" s="14"/>
      <c r="L39" s="14">
        <f t="shared" si="1"/>
        <v>0</v>
      </c>
      <c r="M39" s="79" t="str">
        <f t="shared" si="2"/>
        <v>BAJO</v>
      </c>
      <c r="N39" s="3"/>
      <c r="O39" s="47">
        <f t="shared" si="0"/>
        <v>0.1</v>
      </c>
    </row>
    <row r="40" spans="1:15" s="11" customFormat="1" ht="12.75">
      <c r="A40" s="82"/>
      <c r="B40" s="25"/>
      <c r="C40" s="13"/>
      <c r="D40" s="13"/>
      <c r="E40" s="13"/>
      <c r="F40" s="41"/>
      <c r="G40" s="81"/>
      <c r="H40" s="81"/>
      <c r="I40" s="81"/>
      <c r="J40" s="14"/>
      <c r="K40" s="14"/>
      <c r="L40" s="14">
        <f>J40*K40</f>
        <v>0</v>
      </c>
      <c r="M40" s="79" t="str">
        <f t="shared" si="2"/>
        <v>BAJO</v>
      </c>
      <c r="N40" s="3"/>
      <c r="O40" s="47">
        <f>IF(M40="BAJO",0.1,IF(M40="MEDIO",3,5))</f>
        <v>0.1</v>
      </c>
    </row>
    <row r="41" spans="1:15" s="11" customFormat="1" ht="12.75">
      <c r="A41" s="82"/>
      <c r="B41" s="25"/>
      <c r="C41" s="13"/>
      <c r="D41" s="26"/>
      <c r="E41" s="13"/>
      <c r="F41" s="41"/>
      <c r="G41" s="81"/>
      <c r="H41" s="81"/>
      <c r="I41" s="81"/>
      <c r="J41" s="14"/>
      <c r="K41" s="14"/>
      <c r="L41" s="14">
        <f t="shared" si="1"/>
        <v>0</v>
      </c>
      <c r="M41" s="79" t="str">
        <f t="shared" si="2"/>
        <v>BAJO</v>
      </c>
      <c r="N41" s="3"/>
      <c r="O41" s="47">
        <f t="shared" si="0"/>
        <v>0.1</v>
      </c>
    </row>
    <row r="42" spans="1:15" s="11" customFormat="1" ht="12.75">
      <c r="A42" s="82"/>
      <c r="B42" s="25"/>
      <c r="C42" s="13"/>
      <c r="D42" s="26"/>
      <c r="E42" s="13"/>
      <c r="F42" s="41"/>
      <c r="G42" s="81"/>
      <c r="H42" s="81"/>
      <c r="I42" s="81"/>
      <c r="J42" s="14"/>
      <c r="K42" s="14"/>
      <c r="L42" s="14">
        <f t="shared" si="1"/>
        <v>0</v>
      </c>
      <c r="M42" s="79" t="str">
        <f t="shared" si="2"/>
        <v>BAJO</v>
      </c>
      <c r="N42" s="3"/>
      <c r="O42" s="47">
        <f t="shared" si="0"/>
        <v>0.1</v>
      </c>
    </row>
    <row r="43" spans="1:15" s="11" customFormat="1" ht="12.75">
      <c r="A43" s="82"/>
      <c r="B43" s="25"/>
      <c r="C43" s="13"/>
      <c r="D43" s="13"/>
      <c r="E43" s="13"/>
      <c r="F43" s="41"/>
      <c r="G43" s="81"/>
      <c r="H43" s="81"/>
      <c r="I43" s="81"/>
      <c r="J43" s="14"/>
      <c r="K43" s="14"/>
      <c r="L43" s="14">
        <f>J43*K43</f>
        <v>0</v>
      </c>
      <c r="M43" s="79" t="str">
        <f t="shared" si="2"/>
        <v>BAJO</v>
      </c>
      <c r="N43" s="3"/>
      <c r="O43" s="47">
        <f>IF(M43="BAJO",0.1,IF(M43="MEDIO",3,5))</f>
        <v>0.1</v>
      </c>
    </row>
    <row r="44" spans="1:15" s="11" customFormat="1" ht="12.75">
      <c r="A44" s="82"/>
      <c r="B44" s="25"/>
      <c r="C44" s="13"/>
      <c r="D44" s="13"/>
      <c r="E44" s="13"/>
      <c r="F44" s="41"/>
      <c r="G44" s="81"/>
      <c r="H44" s="81"/>
      <c r="I44" s="81"/>
      <c r="J44" s="14"/>
      <c r="K44" s="14"/>
      <c r="L44" s="14">
        <f>J44*K44</f>
        <v>0</v>
      </c>
      <c r="M44" s="79" t="str">
        <f t="shared" si="2"/>
        <v>BAJO</v>
      </c>
      <c r="N44" s="3"/>
      <c r="O44" s="47">
        <f>IF(M44="BAJO",0.1,IF(M44="MEDIO",3,5))</f>
        <v>0.1</v>
      </c>
    </row>
    <row r="45" spans="1:15" s="11" customFormat="1" ht="12.75">
      <c r="A45" s="82"/>
      <c r="B45" s="25"/>
      <c r="C45" s="13"/>
      <c r="D45" s="26"/>
      <c r="E45" s="13"/>
      <c r="F45" s="41"/>
      <c r="G45" s="81"/>
      <c r="H45" s="81"/>
      <c r="I45" s="81"/>
      <c r="J45" s="14"/>
      <c r="K45" s="14"/>
      <c r="L45" s="14">
        <f t="shared" si="1"/>
        <v>0</v>
      </c>
      <c r="M45" s="79" t="str">
        <f t="shared" si="2"/>
        <v>BAJO</v>
      </c>
      <c r="N45" s="3"/>
      <c r="O45" s="47">
        <f t="shared" si="0"/>
        <v>0.1</v>
      </c>
    </row>
    <row r="46" spans="1:15" s="11" customFormat="1" ht="12.75">
      <c r="A46" s="82"/>
      <c r="B46" s="25"/>
      <c r="C46" s="13"/>
      <c r="D46" s="26"/>
      <c r="E46" s="13"/>
      <c r="F46" s="41"/>
      <c r="G46" s="81"/>
      <c r="H46" s="81"/>
      <c r="I46" s="81"/>
      <c r="J46" s="14"/>
      <c r="K46" s="14"/>
      <c r="L46" s="14">
        <f t="shared" si="1"/>
        <v>0</v>
      </c>
      <c r="M46" s="79" t="str">
        <f t="shared" si="2"/>
        <v>BAJO</v>
      </c>
      <c r="N46" s="3"/>
      <c r="O46" s="47">
        <f t="shared" si="0"/>
        <v>0.1</v>
      </c>
    </row>
    <row r="47" spans="1:15" s="11" customFormat="1" ht="12.75">
      <c r="A47" s="82"/>
      <c r="B47" s="25"/>
      <c r="C47" s="13"/>
      <c r="D47" s="13"/>
      <c r="E47" s="13"/>
      <c r="F47" s="41"/>
      <c r="G47" s="81"/>
      <c r="H47" s="81"/>
      <c r="I47" s="81"/>
      <c r="J47" s="14"/>
      <c r="K47" s="14"/>
      <c r="L47" s="14">
        <f>J47*K47</f>
        <v>0</v>
      </c>
      <c r="M47" s="79" t="str">
        <f t="shared" si="2"/>
        <v>BAJO</v>
      </c>
      <c r="N47" s="3"/>
      <c r="O47" s="47">
        <f>IF(M47="BAJO",0.1,IF(M47="MEDIO",3,5))</f>
        <v>0.1</v>
      </c>
    </row>
    <row r="48" spans="1:15" s="11" customFormat="1" ht="12.75">
      <c r="A48" s="82"/>
      <c r="B48" s="25"/>
      <c r="C48" s="13"/>
      <c r="D48" s="13"/>
      <c r="E48" s="13"/>
      <c r="F48" s="41"/>
      <c r="G48" s="81"/>
      <c r="H48" s="81"/>
      <c r="I48" s="81"/>
      <c r="J48" s="14"/>
      <c r="K48" s="14"/>
      <c r="L48" s="14">
        <f>J48*K48</f>
        <v>0</v>
      </c>
      <c r="M48" s="79" t="str">
        <f t="shared" si="2"/>
        <v>BAJO</v>
      </c>
      <c r="N48" s="3"/>
      <c r="O48" s="47">
        <f>IF(M48="BAJO",0.1,IF(M48="MEDIO",3,5))</f>
        <v>0.1</v>
      </c>
    </row>
    <row r="49" spans="1:15" s="11" customFormat="1" ht="12.75">
      <c r="A49" s="82"/>
      <c r="B49" s="25"/>
      <c r="C49" s="13"/>
      <c r="D49" s="26"/>
      <c r="E49" s="13"/>
      <c r="F49" s="41"/>
      <c r="G49" s="81"/>
      <c r="H49" s="81"/>
      <c r="I49" s="81"/>
      <c r="J49" s="14"/>
      <c r="K49" s="14"/>
      <c r="L49" s="14">
        <f t="shared" si="1"/>
        <v>0</v>
      </c>
      <c r="M49" s="79" t="str">
        <f t="shared" si="2"/>
        <v>BAJO</v>
      </c>
      <c r="N49" s="3"/>
      <c r="O49" s="47">
        <f t="shared" si="0"/>
        <v>0.1</v>
      </c>
    </row>
    <row r="50" spans="1:15" s="11" customFormat="1" ht="12.75">
      <c r="A50" s="82"/>
      <c r="B50" s="25"/>
      <c r="C50" s="13"/>
      <c r="D50" s="13"/>
      <c r="E50" s="13"/>
      <c r="F50" s="41"/>
      <c r="G50" s="81"/>
      <c r="H50" s="81"/>
      <c r="I50" s="81"/>
      <c r="J50" s="14"/>
      <c r="K50" s="14"/>
      <c r="L50" s="14">
        <f t="shared" si="1"/>
        <v>0</v>
      </c>
      <c r="M50" s="79" t="str">
        <f t="shared" si="2"/>
        <v>BAJO</v>
      </c>
      <c r="N50" s="3"/>
      <c r="O50" s="47">
        <f t="shared" si="0"/>
        <v>0.1</v>
      </c>
    </row>
    <row r="51" spans="1:15" s="11" customFormat="1" ht="12.75">
      <c r="A51" s="82"/>
      <c r="B51" s="25"/>
      <c r="C51" s="13"/>
      <c r="D51" s="13"/>
      <c r="E51" s="13"/>
      <c r="F51" s="41"/>
      <c r="G51" s="81"/>
      <c r="H51" s="81"/>
      <c r="I51" s="81"/>
      <c r="J51" s="14"/>
      <c r="K51" s="14"/>
      <c r="L51" s="14">
        <f>J51*K51</f>
        <v>0</v>
      </c>
      <c r="M51" s="79" t="str">
        <f t="shared" si="2"/>
        <v>BAJO</v>
      </c>
      <c r="N51" s="3"/>
      <c r="O51" s="47">
        <f>IF(M51="BAJO",0.1,IF(M51="MEDIO",3,5))</f>
        <v>0.1</v>
      </c>
    </row>
    <row r="52" spans="1:15" s="11" customFormat="1" ht="12.75">
      <c r="A52" s="82"/>
      <c r="B52" s="25"/>
      <c r="C52" s="13"/>
      <c r="D52" s="26"/>
      <c r="E52" s="13"/>
      <c r="F52" s="41"/>
      <c r="G52" s="81"/>
      <c r="H52" s="81"/>
      <c r="I52" s="81"/>
      <c r="J52" s="14"/>
      <c r="K52" s="14"/>
      <c r="L52" s="14">
        <f t="shared" si="1"/>
        <v>0</v>
      </c>
      <c r="M52" s="79" t="str">
        <f t="shared" si="2"/>
        <v>BAJO</v>
      </c>
      <c r="N52" s="3"/>
      <c r="O52" s="47">
        <f t="shared" si="0"/>
        <v>0.1</v>
      </c>
    </row>
    <row r="53" spans="1:15" s="11" customFormat="1" ht="12.75">
      <c r="A53" s="82"/>
      <c r="B53" s="25"/>
      <c r="C53" s="13"/>
      <c r="D53" s="29"/>
      <c r="E53" s="13"/>
      <c r="F53" s="41"/>
      <c r="G53" s="81"/>
      <c r="H53" s="81"/>
      <c r="I53" s="81"/>
      <c r="J53" s="14"/>
      <c r="K53" s="14"/>
      <c r="L53" s="14">
        <f t="shared" si="1"/>
        <v>0</v>
      </c>
      <c r="M53" s="79" t="str">
        <f t="shared" si="2"/>
        <v>BAJO</v>
      </c>
      <c r="N53" s="3"/>
      <c r="O53" s="47">
        <f t="shared" si="0"/>
        <v>0.1</v>
      </c>
    </row>
    <row r="54" spans="1:15" s="11" customFormat="1" ht="12.75">
      <c r="A54" s="82"/>
      <c r="B54" s="25"/>
      <c r="C54" s="13"/>
      <c r="D54" s="13"/>
      <c r="E54" s="13"/>
      <c r="F54" s="41"/>
      <c r="G54" s="35"/>
      <c r="H54" s="35"/>
      <c r="I54" s="35"/>
      <c r="J54" s="14"/>
      <c r="K54" s="14"/>
      <c r="L54" s="14">
        <f>J54*K54</f>
        <v>0</v>
      </c>
      <c r="M54" s="79" t="str">
        <f t="shared" si="2"/>
        <v>BAJO</v>
      </c>
      <c r="N54" s="3"/>
      <c r="O54" s="47">
        <f>IF(M54="BAJO",0.1,IF(M54="MEDIO",3,5))</f>
        <v>0.1</v>
      </c>
    </row>
    <row r="55" spans="1:15" s="11" customFormat="1" ht="12.75">
      <c r="A55" s="82"/>
      <c r="B55" s="25"/>
      <c r="C55" s="13"/>
      <c r="D55" s="13"/>
      <c r="E55" s="13"/>
      <c r="F55" s="41"/>
      <c r="G55" s="35"/>
      <c r="H55" s="35"/>
      <c r="I55" s="35"/>
      <c r="J55" s="14"/>
      <c r="K55" s="14"/>
      <c r="L55" s="14">
        <f>J55*K55</f>
        <v>0</v>
      </c>
      <c r="M55" s="79" t="str">
        <f t="shared" si="2"/>
        <v>BAJO</v>
      </c>
      <c r="N55" s="3"/>
      <c r="O55" s="47">
        <f>IF(M55="BAJO",0.1,IF(M55="MEDIO",3,5))</f>
        <v>0.1</v>
      </c>
    </row>
    <row r="56" spans="1:15" s="11" customFormat="1" ht="12.75">
      <c r="A56" s="82"/>
      <c r="B56" s="25"/>
      <c r="C56" s="13"/>
      <c r="D56" s="26"/>
      <c r="E56" s="13"/>
      <c r="F56" s="41"/>
      <c r="G56" s="35"/>
      <c r="H56" s="35"/>
      <c r="I56" s="35"/>
      <c r="J56" s="14"/>
      <c r="K56" s="14"/>
      <c r="L56" s="14">
        <f t="shared" si="1"/>
        <v>0</v>
      </c>
      <c r="M56" s="79" t="str">
        <f t="shared" si="2"/>
        <v>BAJO</v>
      </c>
      <c r="N56" s="3"/>
      <c r="O56" s="47">
        <f t="shared" si="0"/>
        <v>0.1</v>
      </c>
    </row>
    <row r="57" spans="1:15" s="11" customFormat="1" ht="12.75">
      <c r="A57" s="82"/>
      <c r="B57" s="25"/>
      <c r="C57" s="13"/>
      <c r="D57" s="29"/>
      <c r="E57" s="13"/>
      <c r="F57" s="41"/>
      <c r="G57" s="35"/>
      <c r="H57" s="35"/>
      <c r="I57" s="35"/>
      <c r="J57" s="14"/>
      <c r="K57" s="14"/>
      <c r="L57" s="14">
        <f t="shared" si="1"/>
        <v>0</v>
      </c>
      <c r="M57" s="79" t="str">
        <f t="shared" si="2"/>
        <v>BAJO</v>
      </c>
      <c r="N57" s="3"/>
      <c r="O57" s="47">
        <f t="shared" si="0"/>
        <v>0.1</v>
      </c>
    </row>
    <row r="58" spans="1:15" s="11" customFormat="1" ht="12.75">
      <c r="A58" s="82"/>
      <c r="B58" s="25"/>
      <c r="C58" s="13"/>
      <c r="D58" s="13"/>
      <c r="E58" s="13"/>
      <c r="F58" s="41"/>
      <c r="G58" s="35"/>
      <c r="H58" s="35"/>
      <c r="I58" s="35"/>
      <c r="J58" s="14"/>
      <c r="K58" s="14"/>
      <c r="L58" s="14">
        <f t="shared" si="1"/>
        <v>0</v>
      </c>
      <c r="M58" s="79" t="str">
        <f t="shared" si="2"/>
        <v>BAJO</v>
      </c>
      <c r="N58" s="3"/>
      <c r="O58" s="47">
        <f>IF(M58="BAJO",0.1,IF(M58="MEDIO",3,5))</f>
        <v>0.1</v>
      </c>
    </row>
    <row r="59" spans="1:15" s="22" customFormat="1" ht="12.75">
      <c r="A59" s="59"/>
      <c r="B59" s="25"/>
      <c r="C59" s="13"/>
      <c r="D59" s="15"/>
      <c r="E59" s="15"/>
      <c r="F59" s="41"/>
      <c r="G59" s="35"/>
      <c r="H59" s="35"/>
      <c r="I59" s="35"/>
      <c r="J59" s="21"/>
      <c r="K59" s="21"/>
      <c r="L59" s="21">
        <f t="shared" si="1"/>
        <v>0</v>
      </c>
      <c r="M59" s="79" t="str">
        <f t="shared" si="2"/>
        <v>BAJO</v>
      </c>
      <c r="N59" s="3"/>
      <c r="O59" s="59">
        <f>IF(M59="BAJO",0.1,IF(M59="MEDIO",3,5))</f>
        <v>0.1</v>
      </c>
    </row>
    <row r="60" spans="1:15" s="11" customFormat="1" ht="12.75">
      <c r="A60" s="82"/>
      <c r="B60" s="25"/>
      <c r="C60" s="15"/>
      <c r="D60" s="26"/>
      <c r="E60" s="16"/>
      <c r="F60" s="35"/>
      <c r="G60" s="35"/>
      <c r="H60" s="35"/>
      <c r="I60" s="35"/>
      <c r="J60" s="23"/>
      <c r="K60" s="23"/>
      <c r="L60" s="14">
        <f t="shared" si="1"/>
        <v>0</v>
      </c>
      <c r="M60" s="79" t="str">
        <f t="shared" si="2"/>
        <v>BAJO</v>
      </c>
      <c r="N60" s="3"/>
      <c r="O60" s="47">
        <f t="shared" si="0"/>
        <v>0.1</v>
      </c>
    </row>
    <row r="61" spans="1:15" s="11" customFormat="1" ht="12.75">
      <c r="A61" s="82"/>
      <c r="B61" s="25"/>
      <c r="C61" s="13"/>
      <c r="D61" s="26"/>
      <c r="E61" s="16"/>
      <c r="F61" s="35"/>
      <c r="G61" s="35"/>
      <c r="H61" s="35"/>
      <c r="I61" s="35"/>
      <c r="J61" s="23"/>
      <c r="K61" s="23"/>
      <c r="L61" s="14">
        <f t="shared" si="1"/>
        <v>0</v>
      </c>
      <c r="M61" s="79" t="str">
        <f t="shared" si="2"/>
        <v>BAJO</v>
      </c>
      <c r="N61" s="3"/>
      <c r="O61" s="47">
        <f t="shared" si="0"/>
        <v>0.1</v>
      </c>
    </row>
    <row r="62" spans="1:15" s="11" customFormat="1" ht="12.75">
      <c r="A62" s="82"/>
      <c r="B62" s="25"/>
      <c r="C62" s="13"/>
      <c r="D62" s="13"/>
      <c r="E62" s="16"/>
      <c r="F62" s="35"/>
      <c r="G62" s="42"/>
      <c r="H62" s="42"/>
      <c r="I62" s="42"/>
      <c r="J62" s="23"/>
      <c r="K62" s="23"/>
      <c r="L62" s="14">
        <f>J62*K62</f>
        <v>0</v>
      </c>
      <c r="M62" s="79" t="str">
        <f t="shared" si="2"/>
        <v>BAJO</v>
      </c>
      <c r="N62" s="3"/>
      <c r="O62" s="47">
        <f>IF(M62="BAJO",0.1,IF(M62="MEDIO",3,5))</f>
        <v>0.1</v>
      </c>
    </row>
    <row r="63" spans="1:15" s="11" customFormat="1" ht="12.75">
      <c r="A63" s="82"/>
      <c r="B63" s="25"/>
      <c r="C63" s="28"/>
      <c r="D63" s="29"/>
      <c r="E63" s="28"/>
      <c r="F63" s="35"/>
      <c r="G63" s="42"/>
      <c r="H63" s="42"/>
      <c r="I63" s="42"/>
      <c r="J63" s="14"/>
      <c r="K63" s="14"/>
      <c r="L63" s="14">
        <f t="shared" si="1"/>
        <v>0</v>
      </c>
      <c r="M63" s="79" t="str">
        <f t="shared" si="2"/>
        <v>BAJO</v>
      </c>
      <c r="N63" s="3"/>
      <c r="O63" s="47">
        <f t="shared" si="0"/>
        <v>0.1</v>
      </c>
    </row>
    <row r="64" spans="1:15" s="11" customFormat="1" ht="12.75">
      <c r="A64" s="82"/>
      <c r="B64" s="25"/>
      <c r="C64" s="28"/>
      <c r="D64" s="29"/>
      <c r="E64" s="28"/>
      <c r="F64" s="35"/>
      <c r="G64" s="35"/>
      <c r="H64" s="35"/>
      <c r="I64" s="35"/>
      <c r="J64" s="30"/>
      <c r="K64" s="14"/>
      <c r="L64" s="14">
        <f t="shared" si="1"/>
        <v>0</v>
      </c>
      <c r="M64" s="79" t="str">
        <f t="shared" si="2"/>
        <v>BAJO</v>
      </c>
      <c r="N64" s="3"/>
      <c r="O64" s="47">
        <f t="shared" si="0"/>
        <v>0.1</v>
      </c>
    </row>
    <row r="65" spans="1:17" s="11" customFormat="1" ht="12.75">
      <c r="A65" s="82"/>
      <c r="B65" s="25"/>
      <c r="C65" s="28"/>
      <c r="D65" s="29"/>
      <c r="E65" s="28"/>
      <c r="F65" s="35"/>
      <c r="G65" s="35"/>
      <c r="H65" s="35"/>
      <c r="I65" s="35"/>
      <c r="J65" s="30"/>
      <c r="K65" s="14"/>
      <c r="L65" s="14">
        <f>J65*K65</f>
        <v>0</v>
      </c>
      <c r="M65" s="79" t="str">
        <f t="shared" si="2"/>
        <v>BAJO</v>
      </c>
      <c r="N65" s="3"/>
      <c r="O65" s="47">
        <f>IF(M65="BAJO",0.1,IF(M65="MEDIO",3,5))</f>
        <v>0.1</v>
      </c>
    </row>
    <row r="66" spans="1:17" s="11" customFormat="1" ht="12.75">
      <c r="A66" s="82"/>
      <c r="B66" s="25"/>
      <c r="C66" s="28"/>
      <c r="D66" s="29"/>
      <c r="E66" s="28"/>
      <c r="F66" s="35"/>
      <c r="G66" s="35"/>
      <c r="H66" s="35"/>
      <c r="I66" s="35"/>
      <c r="J66" s="14"/>
      <c r="K66" s="14"/>
      <c r="L66" s="14">
        <f t="shared" si="1"/>
        <v>0</v>
      </c>
      <c r="M66" s="79" t="str">
        <f t="shared" si="2"/>
        <v>BAJO</v>
      </c>
      <c r="N66" s="13"/>
      <c r="O66" s="47">
        <f t="shared" si="0"/>
        <v>0.1</v>
      </c>
    </row>
    <row r="67" spans="1:17" s="11" customFormat="1" ht="12.75">
      <c r="A67" s="82"/>
      <c r="B67" s="25"/>
      <c r="C67" s="28"/>
      <c r="D67" s="29"/>
      <c r="E67" s="28"/>
      <c r="F67" s="35"/>
      <c r="G67" s="35"/>
      <c r="H67" s="35"/>
      <c r="I67" s="35"/>
      <c r="J67" s="14"/>
      <c r="K67" s="14"/>
      <c r="L67" s="14">
        <f>J67*K67</f>
        <v>0</v>
      </c>
      <c r="M67" s="79" t="str">
        <f t="shared" si="2"/>
        <v>BAJO</v>
      </c>
      <c r="N67" s="13"/>
      <c r="O67" s="47">
        <f>IF(M67="BAJO",0.1,IF(M67="MEDIO",3,5))</f>
        <v>0.1</v>
      </c>
    </row>
    <row r="68" spans="1:17" s="22" customFormat="1" ht="12.75">
      <c r="A68" s="59"/>
      <c r="B68" s="31"/>
      <c r="C68" s="32"/>
      <c r="D68" s="33"/>
      <c r="E68" s="15"/>
      <c r="F68" s="42"/>
      <c r="G68" s="35"/>
      <c r="H68" s="35"/>
      <c r="I68" s="35"/>
      <c r="J68" s="21"/>
      <c r="K68" s="21"/>
      <c r="L68" s="21">
        <f t="shared" si="1"/>
        <v>0</v>
      </c>
      <c r="M68" s="79" t="str">
        <f t="shared" si="2"/>
        <v>BAJO</v>
      </c>
      <c r="N68" s="3"/>
      <c r="O68" s="59">
        <f t="shared" si="0"/>
        <v>0.1</v>
      </c>
    </row>
    <row r="69" spans="1:17" s="22" customFormat="1" ht="12.75">
      <c r="A69" s="59"/>
      <c r="B69" s="31"/>
      <c r="C69" s="32"/>
      <c r="D69" s="29"/>
      <c r="E69" s="15"/>
      <c r="F69" s="42"/>
      <c r="G69" s="35"/>
      <c r="H69" s="35"/>
      <c r="I69" s="35"/>
      <c r="J69" s="34"/>
      <c r="K69" s="21"/>
      <c r="L69" s="21">
        <f t="shared" si="1"/>
        <v>0</v>
      </c>
      <c r="M69" s="79" t="str">
        <f t="shared" si="2"/>
        <v>BAJO</v>
      </c>
      <c r="N69" s="3"/>
      <c r="O69" s="59">
        <f t="shared" si="0"/>
        <v>0.1</v>
      </c>
    </row>
    <row r="70" spans="1:17" s="11" customFormat="1" ht="12.75">
      <c r="A70" s="82"/>
      <c r="B70" s="25"/>
      <c r="C70" s="35"/>
      <c r="D70" s="29"/>
      <c r="E70" s="28"/>
      <c r="F70" s="35"/>
      <c r="G70" s="35"/>
      <c r="H70" s="35"/>
      <c r="I70" s="35"/>
      <c r="J70" s="14"/>
      <c r="K70" s="14"/>
      <c r="L70" s="14">
        <f t="shared" si="1"/>
        <v>0</v>
      </c>
      <c r="M70" s="79" t="str">
        <f t="shared" si="2"/>
        <v>BAJO</v>
      </c>
      <c r="N70" s="13"/>
      <c r="O70" s="47">
        <f t="shared" si="0"/>
        <v>0.1</v>
      </c>
    </row>
    <row r="71" spans="1:17" s="11" customFormat="1" ht="12.75">
      <c r="A71" s="82"/>
      <c r="B71" s="25"/>
      <c r="C71" s="28"/>
      <c r="D71" s="29"/>
      <c r="E71" s="28"/>
      <c r="F71" s="35"/>
      <c r="G71" s="35"/>
      <c r="H71" s="35"/>
      <c r="I71" s="35"/>
      <c r="J71" s="14"/>
      <c r="K71" s="14"/>
      <c r="L71" s="14">
        <f t="shared" si="1"/>
        <v>0</v>
      </c>
      <c r="M71" s="79" t="str">
        <f t="shared" si="2"/>
        <v>BAJO</v>
      </c>
      <c r="N71" s="13"/>
      <c r="O71" s="47">
        <f t="shared" si="0"/>
        <v>0.1</v>
      </c>
    </row>
    <row r="72" spans="1:17" s="11" customFormat="1" ht="12.75">
      <c r="A72" s="82"/>
      <c r="B72" s="25"/>
      <c r="C72" s="28"/>
      <c r="D72" s="29"/>
      <c r="E72" s="28"/>
      <c r="F72" s="35"/>
      <c r="G72" s="35"/>
      <c r="H72" s="35"/>
      <c r="I72" s="35"/>
      <c r="J72" s="14"/>
      <c r="K72" s="14"/>
      <c r="L72" s="14">
        <f t="shared" si="1"/>
        <v>0</v>
      </c>
      <c r="M72" s="79" t="str">
        <f t="shared" ref="M72:M78" si="3">IF(L72&lt;=6,"BAJO",IF(L72&gt;=15,"ALTO","MEDIO"))</f>
        <v>BAJO</v>
      </c>
      <c r="N72" s="3"/>
      <c r="O72" s="47">
        <f t="shared" si="0"/>
        <v>0.1</v>
      </c>
    </row>
    <row r="73" spans="1:17" s="11" customFormat="1" ht="12.75">
      <c r="A73" s="82"/>
      <c r="B73" s="25"/>
      <c r="C73" s="28"/>
      <c r="D73" s="29"/>
      <c r="E73" s="28"/>
      <c r="F73" s="35"/>
      <c r="G73" s="43"/>
      <c r="H73" s="43"/>
      <c r="I73" s="43"/>
      <c r="J73" s="14"/>
      <c r="K73" s="14"/>
      <c r="L73" s="14">
        <f t="shared" si="1"/>
        <v>0</v>
      </c>
      <c r="M73" s="79" t="str">
        <f t="shared" si="3"/>
        <v>BAJO</v>
      </c>
      <c r="N73" s="3"/>
      <c r="O73" s="47">
        <f t="shared" ref="O73:O78" si="4">IF(M73="BAJO",0.1,IF(M73="MEDIO",3,5))</f>
        <v>0.1</v>
      </c>
    </row>
    <row r="74" spans="1:17" s="11" customFormat="1" ht="12.75">
      <c r="A74" s="82"/>
      <c r="B74" s="25"/>
      <c r="C74" s="28"/>
      <c r="D74" s="29"/>
      <c r="E74" s="28"/>
      <c r="F74" s="35"/>
      <c r="G74" s="43"/>
      <c r="H74" s="43"/>
      <c r="I74" s="43"/>
      <c r="J74" s="14"/>
      <c r="K74" s="14"/>
      <c r="L74" s="14">
        <f t="shared" ref="L74:L78" si="5">J74*K74</f>
        <v>0</v>
      </c>
      <c r="M74" s="79" t="str">
        <f t="shared" si="3"/>
        <v>BAJO</v>
      </c>
      <c r="N74" s="3"/>
      <c r="O74" s="47">
        <f t="shared" si="4"/>
        <v>0.1</v>
      </c>
    </row>
    <row r="75" spans="1:17" s="11" customFormat="1" ht="12.75">
      <c r="A75" s="82"/>
      <c r="B75" s="25"/>
      <c r="C75" s="28"/>
      <c r="D75" s="29"/>
      <c r="E75" s="28"/>
      <c r="F75" s="35"/>
      <c r="G75" s="43"/>
      <c r="H75" s="43"/>
      <c r="I75" s="43"/>
      <c r="J75" s="14"/>
      <c r="K75" s="14"/>
      <c r="L75" s="14">
        <f t="shared" si="5"/>
        <v>0</v>
      </c>
      <c r="M75" s="79" t="str">
        <f t="shared" si="3"/>
        <v>BAJO</v>
      </c>
      <c r="N75" s="3"/>
      <c r="O75" s="47">
        <f t="shared" si="4"/>
        <v>0.1</v>
      </c>
    </row>
    <row r="76" spans="1:17" s="11" customFormat="1">
      <c r="A76" s="82"/>
      <c r="B76" s="25"/>
      <c r="C76" s="28"/>
      <c r="D76" s="29"/>
      <c r="E76" s="28"/>
      <c r="F76" s="35"/>
      <c r="G76" s="44"/>
      <c r="H76" s="44"/>
      <c r="I76" s="44"/>
      <c r="J76" s="14"/>
      <c r="K76" s="14"/>
      <c r="L76" s="14">
        <f t="shared" si="5"/>
        <v>0</v>
      </c>
      <c r="M76" s="79" t="str">
        <f t="shared" si="3"/>
        <v>BAJO</v>
      </c>
      <c r="N76" s="3"/>
      <c r="O76" s="47">
        <f t="shared" si="4"/>
        <v>0.1</v>
      </c>
    </row>
    <row r="77" spans="1:17" s="11" customFormat="1">
      <c r="A77" s="82"/>
      <c r="B77" s="25"/>
      <c r="C77" s="28"/>
      <c r="D77" s="29"/>
      <c r="E77" s="28"/>
      <c r="F77" s="35"/>
      <c r="G77" s="44"/>
      <c r="H77" s="44"/>
      <c r="I77" s="44"/>
      <c r="J77" s="14"/>
      <c r="K77" s="14"/>
      <c r="L77" s="14">
        <f t="shared" si="5"/>
        <v>0</v>
      </c>
      <c r="M77" s="79" t="str">
        <f t="shared" si="3"/>
        <v>BAJO</v>
      </c>
      <c r="N77" s="3"/>
      <c r="O77" s="47">
        <f t="shared" si="4"/>
        <v>0.1</v>
      </c>
    </row>
    <row r="78" spans="1:17" s="11" customFormat="1">
      <c r="A78" s="82"/>
      <c r="B78" s="25"/>
      <c r="C78" s="28"/>
      <c r="D78" s="29"/>
      <c r="E78" s="28"/>
      <c r="F78" s="35"/>
      <c r="G78" s="44"/>
      <c r="H78" s="44"/>
      <c r="I78" s="44"/>
      <c r="J78" s="14"/>
      <c r="K78" s="14"/>
      <c r="L78" s="14">
        <f t="shared" si="5"/>
        <v>0</v>
      </c>
      <c r="M78" s="79" t="str">
        <f t="shared" si="3"/>
        <v>BAJO</v>
      </c>
      <c r="N78" s="3"/>
      <c r="O78" s="47">
        <f t="shared" si="4"/>
        <v>0.1</v>
      </c>
    </row>
    <row r="79" spans="1:17" s="11" customFormat="1">
      <c r="A79" s="38"/>
      <c r="C79" s="36"/>
      <c r="D79" s="37"/>
      <c r="F79" s="43"/>
      <c r="G79" s="44"/>
      <c r="H79" s="44"/>
      <c r="I79" s="44"/>
      <c r="J79" s="38"/>
      <c r="K79" s="38"/>
      <c r="P79" s="11">
        <f>SUM(O7:O78)</f>
        <v>33.200000000000067</v>
      </c>
      <c r="Q79" s="11">
        <f>COUNT(O7:O78)</f>
        <v>71</v>
      </c>
    </row>
    <row r="80" spans="1:17" s="11" customFormat="1">
      <c r="A80" s="38"/>
      <c r="D80" s="37"/>
      <c r="F80" s="43"/>
      <c r="G80" s="44"/>
      <c r="H80" s="44"/>
      <c r="I80" s="44"/>
      <c r="J80" s="38"/>
      <c r="K80" s="38"/>
    </row>
    <row r="81" spans="1:11" s="11" customFormat="1">
      <c r="A81" s="38"/>
      <c r="D81" s="37"/>
      <c r="F81" s="43"/>
      <c r="G81" s="44"/>
      <c r="H81" s="44"/>
      <c r="I81" s="44"/>
      <c r="J81" s="38"/>
      <c r="K81" s="38"/>
    </row>
  </sheetData>
  <autoFilter ref="A6:BX79" xr:uid="{58FD772A-ED22-4B27-9CB7-D1A5C750E1B3}"/>
  <dataConsolidate/>
  <mergeCells count="5">
    <mergeCell ref="C1:O1"/>
    <mergeCell ref="C2:O2"/>
    <mergeCell ref="A1:B2"/>
    <mergeCell ref="A4:B4"/>
    <mergeCell ref="F4:M4"/>
  </mergeCells>
  <conditionalFormatting sqref="M7:M78">
    <cfRule type="cellIs" dxfId="11" priority="1" stopIfTrue="1" operator="equal">
      <formula>"ALTO"</formula>
    </cfRule>
    <cfRule type="cellIs" dxfId="10" priority="2" stopIfTrue="1" operator="equal">
      <formula>"MEDIO"</formula>
    </cfRule>
    <cfRule type="cellIs" dxfId="9"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92D050"/>
  </sheetPr>
  <dimension ref="A1:BX75"/>
  <sheetViews>
    <sheetView view="pageBreakPreview" zoomScale="70" zoomScaleNormal="70" zoomScaleSheetLayoutView="70" workbookViewId="0">
      <selection sqref="A1:B2"/>
    </sheetView>
  </sheetViews>
  <sheetFormatPr baseColWidth="10" defaultColWidth="11.42578125" defaultRowHeight="18"/>
  <cols>
    <col min="1" max="1" width="5.2851562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4.5" customHeight="1">
      <c r="A1" s="333"/>
      <c r="B1" s="333"/>
      <c r="C1" s="328" t="s">
        <v>449</v>
      </c>
      <c r="D1" s="328"/>
      <c r="E1" s="328"/>
      <c r="F1" s="328"/>
      <c r="G1" s="328"/>
      <c r="H1" s="328"/>
      <c r="I1" s="328"/>
      <c r="J1" s="328"/>
      <c r="K1" s="328"/>
      <c r="L1" s="328"/>
      <c r="M1" s="328"/>
      <c r="N1" s="328"/>
      <c r="O1" s="328"/>
    </row>
    <row r="2" spans="1:76" ht="34.5" customHeight="1">
      <c r="A2" s="333"/>
      <c r="B2" s="333"/>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712</v>
      </c>
      <c r="D4" s="184"/>
      <c r="E4" s="24" t="s">
        <v>617</v>
      </c>
      <c r="F4" s="332" t="s">
        <v>629</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38.25">
      <c r="A7" s="82">
        <v>1</v>
      </c>
      <c r="B7" s="87" t="s">
        <v>289</v>
      </c>
      <c r="C7" s="88" t="s">
        <v>290</v>
      </c>
      <c r="D7" s="79" t="s">
        <v>293</v>
      </c>
      <c r="E7" s="79" t="s">
        <v>294</v>
      </c>
      <c r="F7" s="81" t="s">
        <v>584</v>
      </c>
      <c r="G7" s="103" t="s">
        <v>1035</v>
      </c>
      <c r="H7" s="103" t="s">
        <v>998</v>
      </c>
      <c r="I7" s="103" t="s">
        <v>999</v>
      </c>
      <c r="J7" s="14">
        <v>2</v>
      </c>
      <c r="K7" s="14">
        <v>3</v>
      </c>
      <c r="L7" s="14">
        <f>J7*K7</f>
        <v>6</v>
      </c>
      <c r="M7" s="79" t="str">
        <f>IF(L7&lt;=6,"BAJO",IF(L7&gt;=15,"ALTO","MEDIO"))</f>
        <v>BAJO</v>
      </c>
      <c r="N7" s="68" t="s">
        <v>596</v>
      </c>
      <c r="O7" s="47">
        <f t="shared" ref="O7:O65" si="0">IF(M7="BAJO",0.1,IF(M7="MEDIO",3,5))</f>
        <v>0.1</v>
      </c>
      <c r="BW7" s="11">
        <v>1</v>
      </c>
      <c r="BX7" s="11">
        <v>1</v>
      </c>
    </row>
    <row r="8" spans="1:76" s="11" customFormat="1" ht="38.25">
      <c r="A8" s="82">
        <v>2</v>
      </c>
      <c r="B8" s="87" t="s">
        <v>289</v>
      </c>
      <c r="C8" s="88" t="s">
        <v>291</v>
      </c>
      <c r="D8" s="30" t="s">
        <v>453</v>
      </c>
      <c r="E8" s="79" t="s">
        <v>294</v>
      </c>
      <c r="F8" s="81" t="s">
        <v>584</v>
      </c>
      <c r="G8" s="103" t="s">
        <v>1035</v>
      </c>
      <c r="H8" s="103" t="s">
        <v>998</v>
      </c>
      <c r="I8" s="81" t="s">
        <v>999</v>
      </c>
      <c r="J8" s="14">
        <v>2</v>
      </c>
      <c r="K8" s="14">
        <v>3</v>
      </c>
      <c r="L8" s="14">
        <f t="shared" ref="L8:L66" si="1">J8*K8</f>
        <v>6</v>
      </c>
      <c r="M8" s="79" t="str">
        <f t="shared" ref="M8:M71" si="2">IF(L8&lt;=6,"BAJO",IF(L8&gt;=15,"ALTO","MEDIO"))</f>
        <v>BAJO</v>
      </c>
      <c r="N8" s="68" t="s">
        <v>596</v>
      </c>
      <c r="O8" s="47">
        <f t="shared" si="0"/>
        <v>0.1</v>
      </c>
      <c r="BW8" s="11">
        <v>2</v>
      </c>
      <c r="BX8" s="11">
        <v>2</v>
      </c>
    </row>
    <row r="9" spans="1:76" s="11" customFormat="1" ht="38.25">
      <c r="A9" s="82">
        <v>3</v>
      </c>
      <c r="B9" s="87" t="s">
        <v>289</v>
      </c>
      <c r="C9" s="88" t="s">
        <v>292</v>
      </c>
      <c r="D9" s="30" t="s">
        <v>453</v>
      </c>
      <c r="E9" s="79" t="s">
        <v>294</v>
      </c>
      <c r="F9" s="81" t="s">
        <v>584</v>
      </c>
      <c r="G9" s="103" t="s">
        <v>1035</v>
      </c>
      <c r="H9" s="103" t="s">
        <v>998</v>
      </c>
      <c r="I9" s="81" t="s">
        <v>999</v>
      </c>
      <c r="J9" s="14">
        <v>2</v>
      </c>
      <c r="K9" s="14">
        <v>3</v>
      </c>
      <c r="L9" s="14">
        <f>J9*K9</f>
        <v>6</v>
      </c>
      <c r="M9" s="79" t="str">
        <f t="shared" si="2"/>
        <v>BAJO</v>
      </c>
      <c r="N9" s="68" t="s">
        <v>596</v>
      </c>
      <c r="O9" s="47">
        <f>IF(M9="BAJO",0.1,IF(M9="MEDIO",3,5))</f>
        <v>0.1</v>
      </c>
      <c r="BW9" s="11">
        <v>2</v>
      </c>
      <c r="BX9" s="11">
        <v>2</v>
      </c>
    </row>
    <row r="10" spans="1:76" s="11" customFormat="1" ht="140.25" customHeight="1">
      <c r="A10" s="82">
        <v>4</v>
      </c>
      <c r="B10" s="87" t="s">
        <v>295</v>
      </c>
      <c r="C10" s="88" t="s">
        <v>296</v>
      </c>
      <c r="D10" s="79" t="s">
        <v>297</v>
      </c>
      <c r="E10" s="79" t="s">
        <v>294</v>
      </c>
      <c r="F10" s="81" t="s">
        <v>1000</v>
      </c>
      <c r="G10" s="103" t="s">
        <v>1035</v>
      </c>
      <c r="H10" s="103" t="s">
        <v>1001</v>
      </c>
      <c r="I10" s="81" t="s">
        <v>1002</v>
      </c>
      <c r="J10" s="14">
        <v>2</v>
      </c>
      <c r="K10" s="14">
        <v>3</v>
      </c>
      <c r="L10" s="14">
        <f t="shared" si="1"/>
        <v>6</v>
      </c>
      <c r="M10" s="79" t="str">
        <f t="shared" si="2"/>
        <v>BAJO</v>
      </c>
      <c r="N10" s="68" t="s">
        <v>596</v>
      </c>
      <c r="O10" s="47">
        <f t="shared" si="0"/>
        <v>0.1</v>
      </c>
    </row>
    <row r="11" spans="1:76" s="11" customFormat="1" ht="140.25">
      <c r="A11" s="82">
        <v>5</v>
      </c>
      <c r="B11" s="87" t="s">
        <v>295</v>
      </c>
      <c r="C11" s="88" t="s">
        <v>298</v>
      </c>
      <c r="D11" s="30" t="s">
        <v>453</v>
      </c>
      <c r="E11" s="79" t="s">
        <v>294</v>
      </c>
      <c r="F11" s="81" t="s">
        <v>1000</v>
      </c>
      <c r="G11" s="103" t="s">
        <v>1035</v>
      </c>
      <c r="H11" s="103" t="s">
        <v>1001</v>
      </c>
      <c r="I11" s="81" t="s">
        <v>1002</v>
      </c>
      <c r="J11" s="14">
        <v>2</v>
      </c>
      <c r="K11" s="14">
        <v>3</v>
      </c>
      <c r="L11" s="14">
        <f t="shared" si="1"/>
        <v>6</v>
      </c>
      <c r="M11" s="79" t="str">
        <f t="shared" si="2"/>
        <v>BAJO</v>
      </c>
      <c r="N11" s="68" t="s">
        <v>596</v>
      </c>
      <c r="O11" s="47">
        <f t="shared" si="0"/>
        <v>0.1</v>
      </c>
    </row>
    <row r="12" spans="1:76" s="11" customFormat="1" ht="38.25">
      <c r="A12" s="82">
        <v>6</v>
      </c>
      <c r="B12" s="87" t="s">
        <v>299</v>
      </c>
      <c r="C12" s="88" t="s">
        <v>300</v>
      </c>
      <c r="D12" s="79" t="s">
        <v>293</v>
      </c>
      <c r="E12" s="79" t="s">
        <v>294</v>
      </c>
      <c r="F12" s="81" t="s">
        <v>584</v>
      </c>
      <c r="G12" s="103" t="s">
        <v>1035</v>
      </c>
      <c r="H12" s="103" t="s">
        <v>1003</v>
      </c>
      <c r="I12" s="81" t="s">
        <v>999</v>
      </c>
      <c r="J12" s="14">
        <v>2</v>
      </c>
      <c r="K12" s="14">
        <v>3</v>
      </c>
      <c r="L12" s="14">
        <f>J12*K12</f>
        <v>6</v>
      </c>
      <c r="M12" s="79" t="str">
        <f t="shared" si="2"/>
        <v>BAJO</v>
      </c>
      <c r="N12" s="68" t="s">
        <v>596</v>
      </c>
      <c r="O12" s="47">
        <f>IF(M12="BAJO",0.1,IF(M12="MEDIO",3,5))</f>
        <v>0.1</v>
      </c>
    </row>
    <row r="13" spans="1:76" s="11" customFormat="1" ht="38.25">
      <c r="A13" s="82">
        <v>7</v>
      </c>
      <c r="B13" s="87" t="s">
        <v>299</v>
      </c>
      <c r="C13" s="88" t="s">
        <v>301</v>
      </c>
      <c r="D13" s="30" t="s">
        <v>453</v>
      </c>
      <c r="E13" s="79" t="s">
        <v>294</v>
      </c>
      <c r="F13" s="81" t="s">
        <v>584</v>
      </c>
      <c r="G13" s="103" t="s">
        <v>1035</v>
      </c>
      <c r="H13" s="103" t="s">
        <v>1003</v>
      </c>
      <c r="I13" s="81" t="s">
        <v>999</v>
      </c>
      <c r="J13" s="14">
        <v>2</v>
      </c>
      <c r="K13" s="14">
        <v>3</v>
      </c>
      <c r="L13" s="14">
        <f>J13*K13</f>
        <v>6</v>
      </c>
      <c r="M13" s="79" t="str">
        <f t="shared" si="2"/>
        <v>BAJO</v>
      </c>
      <c r="N13" s="68" t="s">
        <v>596</v>
      </c>
      <c r="O13" s="47">
        <f>IF(M13="BAJO",0.1,IF(M13="MEDIO",3,5))</f>
        <v>0.1</v>
      </c>
    </row>
    <row r="14" spans="1:76" s="11" customFormat="1" ht="38.25">
      <c r="A14" s="82">
        <v>8</v>
      </c>
      <c r="B14" s="87" t="s">
        <v>299</v>
      </c>
      <c r="C14" s="88" t="s">
        <v>302</v>
      </c>
      <c r="D14" s="30" t="s">
        <v>453</v>
      </c>
      <c r="E14" s="79" t="s">
        <v>294</v>
      </c>
      <c r="F14" s="81" t="s">
        <v>584</v>
      </c>
      <c r="G14" s="103" t="s">
        <v>1035</v>
      </c>
      <c r="H14" s="103" t="s">
        <v>1003</v>
      </c>
      <c r="I14" s="81" t="s">
        <v>999</v>
      </c>
      <c r="J14" s="14">
        <v>2</v>
      </c>
      <c r="K14" s="14">
        <v>3</v>
      </c>
      <c r="L14" s="14">
        <f>J14*K14</f>
        <v>6</v>
      </c>
      <c r="M14" s="79" t="str">
        <f t="shared" si="2"/>
        <v>BAJO</v>
      </c>
      <c r="N14" s="68" t="s">
        <v>596</v>
      </c>
      <c r="O14" s="47">
        <f>IF(M14="BAJO",0.1,IF(M14="MEDIO",3,5))</f>
        <v>0.1</v>
      </c>
    </row>
    <row r="15" spans="1:76" s="11" customFormat="1" ht="408">
      <c r="A15" s="82">
        <v>9</v>
      </c>
      <c r="B15" s="87" t="s">
        <v>303</v>
      </c>
      <c r="C15" s="69" t="s">
        <v>585</v>
      </c>
      <c r="D15" s="30" t="s">
        <v>453</v>
      </c>
      <c r="E15" s="79" t="s">
        <v>294</v>
      </c>
      <c r="F15" s="81" t="s">
        <v>396</v>
      </c>
      <c r="G15" s="81" t="s">
        <v>1036</v>
      </c>
      <c r="H15" s="103" t="s">
        <v>1004</v>
      </c>
      <c r="I15" s="81" t="s">
        <v>1005</v>
      </c>
      <c r="J15" s="27" t="s">
        <v>306</v>
      </c>
      <c r="K15" s="14">
        <v>2</v>
      </c>
      <c r="L15" s="14">
        <f>J15*K15</f>
        <v>4</v>
      </c>
      <c r="M15" s="79" t="str">
        <f t="shared" si="2"/>
        <v>BAJO</v>
      </c>
      <c r="N15" s="68" t="s">
        <v>596</v>
      </c>
      <c r="O15" s="47">
        <f>IF(M15="BAJO",0.1,IF(M15="MEDIO",3,5))</f>
        <v>0.1</v>
      </c>
    </row>
    <row r="16" spans="1:76" s="11" customFormat="1" ht="408">
      <c r="A16" s="82">
        <v>10</v>
      </c>
      <c r="B16" s="87" t="s">
        <v>303</v>
      </c>
      <c r="C16" s="69" t="s">
        <v>586</v>
      </c>
      <c r="D16" s="30" t="s">
        <v>453</v>
      </c>
      <c r="E16" s="79" t="s">
        <v>294</v>
      </c>
      <c r="F16" s="81" t="s">
        <v>396</v>
      </c>
      <c r="G16" s="81" t="s">
        <v>1036</v>
      </c>
      <c r="H16" s="103" t="s">
        <v>1004</v>
      </c>
      <c r="I16" s="81" t="s">
        <v>1005</v>
      </c>
      <c r="J16" s="14">
        <v>2</v>
      </c>
      <c r="K16" s="14">
        <v>2</v>
      </c>
      <c r="L16" s="14">
        <f t="shared" si="1"/>
        <v>4</v>
      </c>
      <c r="M16" s="79" t="str">
        <f t="shared" si="2"/>
        <v>BAJO</v>
      </c>
      <c r="N16" s="68" t="s">
        <v>596</v>
      </c>
      <c r="O16" s="47">
        <f t="shared" si="0"/>
        <v>0.1</v>
      </c>
    </row>
    <row r="17" spans="1:15" s="11" customFormat="1" ht="102">
      <c r="A17" s="82">
        <v>11</v>
      </c>
      <c r="B17" s="87" t="s">
        <v>304</v>
      </c>
      <c r="C17" s="69" t="s">
        <v>587</v>
      </c>
      <c r="D17" s="30" t="s">
        <v>453</v>
      </c>
      <c r="E17" s="79" t="s">
        <v>294</v>
      </c>
      <c r="F17" s="81" t="s">
        <v>1006</v>
      </c>
      <c r="G17" s="103" t="s">
        <v>1035</v>
      </c>
      <c r="H17" s="103" t="s">
        <v>1007</v>
      </c>
      <c r="I17" s="81" t="s">
        <v>1008</v>
      </c>
      <c r="J17" s="14">
        <v>2</v>
      </c>
      <c r="K17" s="14">
        <v>3</v>
      </c>
      <c r="L17" s="14">
        <f t="shared" si="1"/>
        <v>6</v>
      </c>
      <c r="M17" s="79" t="str">
        <f t="shared" si="2"/>
        <v>BAJO</v>
      </c>
      <c r="N17" s="68" t="s">
        <v>596</v>
      </c>
      <c r="O17" s="47">
        <f t="shared" si="0"/>
        <v>0.1</v>
      </c>
    </row>
    <row r="18" spans="1:15" s="11" customFormat="1" ht="102">
      <c r="A18" s="82">
        <v>12</v>
      </c>
      <c r="B18" s="87" t="s">
        <v>304</v>
      </c>
      <c r="C18" s="69" t="s">
        <v>588</v>
      </c>
      <c r="D18" s="30" t="s">
        <v>453</v>
      </c>
      <c r="E18" s="79" t="s">
        <v>294</v>
      </c>
      <c r="F18" s="81" t="s">
        <v>1006</v>
      </c>
      <c r="G18" s="103" t="s">
        <v>1035</v>
      </c>
      <c r="H18" s="103" t="s">
        <v>1007</v>
      </c>
      <c r="I18" s="81" t="s">
        <v>1008</v>
      </c>
      <c r="J18" s="14">
        <v>2</v>
      </c>
      <c r="K18" s="14">
        <v>3</v>
      </c>
      <c r="L18" s="14">
        <f>J18*K18</f>
        <v>6</v>
      </c>
      <c r="M18" s="79" t="str">
        <f t="shared" si="2"/>
        <v>BAJO</v>
      </c>
      <c r="N18" s="68" t="s">
        <v>596</v>
      </c>
      <c r="O18" s="47">
        <f>IF(M18="BAJO",0.1,IF(M18="MEDIO",3,5))</f>
        <v>0.1</v>
      </c>
    </row>
    <row r="19" spans="1:15" s="11" customFormat="1" ht="267.75">
      <c r="A19" s="82">
        <v>13</v>
      </c>
      <c r="B19" s="87" t="s">
        <v>391</v>
      </c>
      <c r="C19" s="88" t="s">
        <v>392</v>
      </c>
      <c r="D19" s="30" t="s">
        <v>453</v>
      </c>
      <c r="E19" s="79" t="s">
        <v>294</v>
      </c>
      <c r="F19" s="81" t="s">
        <v>1009</v>
      </c>
      <c r="G19" s="81" t="s">
        <v>1037</v>
      </c>
      <c r="H19" s="81" t="s">
        <v>1010</v>
      </c>
      <c r="I19" s="81" t="s">
        <v>1011</v>
      </c>
      <c r="J19" s="14">
        <v>3</v>
      </c>
      <c r="K19" s="14">
        <v>4</v>
      </c>
      <c r="L19" s="14">
        <f t="shared" si="1"/>
        <v>12</v>
      </c>
      <c r="M19" s="79" t="str">
        <f t="shared" si="2"/>
        <v>MEDIO</v>
      </c>
      <c r="N19" s="68" t="s">
        <v>678</v>
      </c>
      <c r="O19" s="47">
        <f t="shared" si="0"/>
        <v>3</v>
      </c>
    </row>
    <row r="20" spans="1:15" s="11" customFormat="1" ht="267.75">
      <c r="A20" s="82">
        <v>14</v>
      </c>
      <c r="B20" s="87" t="s">
        <v>391</v>
      </c>
      <c r="C20" s="88" t="s">
        <v>393</v>
      </c>
      <c r="D20" s="30" t="s">
        <v>453</v>
      </c>
      <c r="E20" s="79" t="s">
        <v>294</v>
      </c>
      <c r="F20" s="81" t="s">
        <v>1009</v>
      </c>
      <c r="G20" s="81" t="s">
        <v>1037</v>
      </c>
      <c r="H20" s="81" t="s">
        <v>1010</v>
      </c>
      <c r="I20" s="81" t="s">
        <v>1011</v>
      </c>
      <c r="J20" s="14">
        <v>3</v>
      </c>
      <c r="K20" s="14">
        <v>4</v>
      </c>
      <c r="L20" s="14">
        <f t="shared" si="1"/>
        <v>12</v>
      </c>
      <c r="M20" s="79" t="str">
        <f t="shared" si="2"/>
        <v>MEDIO</v>
      </c>
      <c r="N20" s="68" t="s">
        <v>678</v>
      </c>
      <c r="O20" s="47">
        <f t="shared" si="0"/>
        <v>3</v>
      </c>
    </row>
    <row r="21" spans="1:15" s="11" customFormat="1" ht="267.75">
      <c r="A21" s="82">
        <v>15</v>
      </c>
      <c r="B21" s="87" t="s">
        <v>394</v>
      </c>
      <c r="C21" s="88" t="s">
        <v>392</v>
      </c>
      <c r="D21" s="30" t="s">
        <v>453</v>
      </c>
      <c r="E21" s="79" t="s">
        <v>294</v>
      </c>
      <c r="F21" s="81" t="s">
        <v>1009</v>
      </c>
      <c r="G21" s="81" t="s">
        <v>1037</v>
      </c>
      <c r="H21" s="81" t="s">
        <v>1010</v>
      </c>
      <c r="I21" s="81" t="s">
        <v>1011</v>
      </c>
      <c r="J21" s="14">
        <v>3</v>
      </c>
      <c r="K21" s="14">
        <v>4</v>
      </c>
      <c r="L21" s="14">
        <f>J21*K21</f>
        <v>12</v>
      </c>
      <c r="M21" s="79" t="str">
        <f t="shared" si="2"/>
        <v>MEDIO</v>
      </c>
      <c r="N21" s="68" t="s">
        <v>678</v>
      </c>
      <c r="O21" s="47">
        <f>IF(M21="BAJO",0.1,IF(M21="MEDIO",3,5))</f>
        <v>3</v>
      </c>
    </row>
    <row r="22" spans="1:15" s="11" customFormat="1" ht="267.75">
      <c r="A22" s="82">
        <v>16</v>
      </c>
      <c r="B22" s="87" t="s">
        <v>394</v>
      </c>
      <c r="C22" s="88" t="s">
        <v>393</v>
      </c>
      <c r="D22" s="30" t="s">
        <v>453</v>
      </c>
      <c r="E22" s="79" t="s">
        <v>294</v>
      </c>
      <c r="F22" s="81" t="s">
        <v>1009</v>
      </c>
      <c r="G22" s="81" t="s">
        <v>1037</v>
      </c>
      <c r="H22" s="81" t="s">
        <v>1010</v>
      </c>
      <c r="I22" s="81" t="s">
        <v>1011</v>
      </c>
      <c r="J22" s="14">
        <v>3</v>
      </c>
      <c r="K22" s="14">
        <v>4</v>
      </c>
      <c r="L22" s="14">
        <f t="shared" si="1"/>
        <v>12</v>
      </c>
      <c r="M22" s="79" t="str">
        <f t="shared" si="2"/>
        <v>MEDIO</v>
      </c>
      <c r="N22" s="68" t="s">
        <v>678</v>
      </c>
      <c r="O22" s="47">
        <f t="shared" si="0"/>
        <v>3</v>
      </c>
    </row>
    <row r="23" spans="1:15" s="11" customFormat="1" ht="267.75">
      <c r="A23" s="82">
        <v>17</v>
      </c>
      <c r="B23" s="87" t="s">
        <v>395</v>
      </c>
      <c r="C23" s="88" t="s">
        <v>392</v>
      </c>
      <c r="D23" s="30" t="s">
        <v>453</v>
      </c>
      <c r="E23" s="79" t="s">
        <v>294</v>
      </c>
      <c r="F23" s="81" t="s">
        <v>1009</v>
      </c>
      <c r="G23" s="81" t="s">
        <v>1037</v>
      </c>
      <c r="H23" s="81" t="s">
        <v>1010</v>
      </c>
      <c r="I23" s="81" t="s">
        <v>1011</v>
      </c>
      <c r="J23" s="14">
        <v>3</v>
      </c>
      <c r="K23" s="14">
        <v>4</v>
      </c>
      <c r="L23" s="14">
        <f t="shared" si="1"/>
        <v>12</v>
      </c>
      <c r="M23" s="79" t="str">
        <f t="shared" si="2"/>
        <v>MEDIO</v>
      </c>
      <c r="N23" s="68" t="s">
        <v>678</v>
      </c>
      <c r="O23" s="47">
        <f t="shared" si="0"/>
        <v>3</v>
      </c>
    </row>
    <row r="24" spans="1:15" s="11" customFormat="1" ht="267.75">
      <c r="A24" s="82">
        <v>18</v>
      </c>
      <c r="B24" s="87" t="s">
        <v>395</v>
      </c>
      <c r="C24" s="88" t="s">
        <v>393</v>
      </c>
      <c r="D24" s="30" t="s">
        <v>453</v>
      </c>
      <c r="E24" s="79" t="s">
        <v>294</v>
      </c>
      <c r="F24" s="81" t="s">
        <v>1012</v>
      </c>
      <c r="G24" s="81" t="s">
        <v>1037</v>
      </c>
      <c r="H24" s="81" t="s">
        <v>1010</v>
      </c>
      <c r="I24" s="81" t="s">
        <v>1011</v>
      </c>
      <c r="J24" s="14">
        <v>3</v>
      </c>
      <c r="K24" s="14">
        <v>4</v>
      </c>
      <c r="L24" s="14">
        <f>J24*K24</f>
        <v>12</v>
      </c>
      <c r="M24" s="79" t="str">
        <f t="shared" si="2"/>
        <v>MEDIO</v>
      </c>
      <c r="N24" s="68" t="s">
        <v>678</v>
      </c>
      <c r="O24" s="47">
        <f>IF(M24="BAJO",0.1,IF(M24="MEDIO",3,5))</f>
        <v>3</v>
      </c>
    </row>
    <row r="25" spans="1:15" s="11" customFormat="1" ht="12.75">
      <c r="A25" s="82"/>
      <c r="B25" s="25"/>
      <c r="C25" s="13"/>
      <c r="D25" s="26"/>
      <c r="E25" s="13"/>
      <c r="F25" s="41"/>
      <c r="G25" s="81"/>
      <c r="H25" s="81"/>
      <c r="I25" s="81"/>
      <c r="J25" s="14"/>
      <c r="K25" s="14"/>
      <c r="L25" s="14">
        <f t="shared" si="1"/>
        <v>0</v>
      </c>
      <c r="M25" s="79" t="str">
        <f t="shared" si="2"/>
        <v>BAJO</v>
      </c>
      <c r="N25" s="3"/>
      <c r="O25" s="47">
        <f t="shared" si="0"/>
        <v>0.1</v>
      </c>
    </row>
    <row r="26" spans="1:15" s="11" customFormat="1" ht="12.75">
      <c r="A26" s="82"/>
      <c r="B26" s="25"/>
      <c r="C26" s="13"/>
      <c r="D26" s="13"/>
      <c r="E26" s="13"/>
      <c r="F26" s="41"/>
      <c r="G26" s="81"/>
      <c r="H26" s="81"/>
      <c r="I26" s="81"/>
      <c r="J26" s="14"/>
      <c r="K26" s="14"/>
      <c r="L26" s="14">
        <f t="shared" si="1"/>
        <v>0</v>
      </c>
      <c r="M26" s="79" t="str">
        <f t="shared" si="2"/>
        <v>BAJO</v>
      </c>
      <c r="N26" s="3"/>
      <c r="O26" s="47">
        <f t="shared" si="0"/>
        <v>0.1</v>
      </c>
    </row>
    <row r="27" spans="1:15" s="11" customFormat="1" ht="12.75">
      <c r="A27" s="82"/>
      <c r="B27" s="25"/>
      <c r="C27" s="13"/>
      <c r="D27" s="13"/>
      <c r="E27" s="13"/>
      <c r="F27" s="41"/>
      <c r="G27" s="81"/>
      <c r="H27" s="81"/>
      <c r="I27" s="81"/>
      <c r="J27" s="14"/>
      <c r="K27" s="14"/>
      <c r="L27" s="14">
        <f>J27*K27</f>
        <v>0</v>
      </c>
      <c r="M27" s="79" t="str">
        <f t="shared" si="2"/>
        <v>BAJO</v>
      </c>
      <c r="N27" s="3"/>
      <c r="O27" s="47">
        <f>IF(M27="BAJO",0.1,IF(M27="MEDIO",3,5))</f>
        <v>0.1</v>
      </c>
    </row>
    <row r="28" spans="1:15" s="11" customFormat="1" ht="12.75">
      <c r="A28" s="82"/>
      <c r="B28" s="45"/>
      <c r="C28" s="12"/>
      <c r="D28" s="13"/>
      <c r="E28" s="13"/>
      <c r="F28" s="41"/>
      <c r="G28" s="81"/>
      <c r="H28" s="81"/>
      <c r="I28" s="81"/>
      <c r="J28" s="14"/>
      <c r="K28" s="14"/>
      <c r="L28" s="14">
        <f t="shared" si="1"/>
        <v>0</v>
      </c>
      <c r="M28" s="79" t="str">
        <f t="shared" si="2"/>
        <v>BAJO</v>
      </c>
      <c r="N28" s="3"/>
      <c r="O28" s="47">
        <f t="shared" si="0"/>
        <v>0.1</v>
      </c>
    </row>
    <row r="29" spans="1:15" s="11" customFormat="1" ht="12.75">
      <c r="A29" s="82"/>
      <c r="B29" s="45"/>
      <c r="C29" s="13"/>
      <c r="D29" s="29"/>
      <c r="E29" s="13"/>
      <c r="F29" s="41"/>
      <c r="G29" s="81"/>
      <c r="H29" s="81"/>
      <c r="I29" s="81"/>
      <c r="J29" s="14"/>
      <c r="K29" s="14"/>
      <c r="L29" s="14">
        <f t="shared" si="1"/>
        <v>0</v>
      </c>
      <c r="M29" s="79" t="str">
        <f t="shared" si="2"/>
        <v>BAJO</v>
      </c>
      <c r="N29" s="3"/>
      <c r="O29" s="47">
        <f t="shared" si="0"/>
        <v>0.1</v>
      </c>
    </row>
    <row r="30" spans="1:15" s="11" customFormat="1" ht="12.75">
      <c r="A30" s="82"/>
      <c r="B30" s="45"/>
      <c r="C30" s="13"/>
      <c r="D30" s="26"/>
      <c r="E30" s="13"/>
      <c r="F30" s="41"/>
      <c r="G30" s="81"/>
      <c r="H30" s="81"/>
      <c r="I30" s="81"/>
      <c r="J30" s="14"/>
      <c r="K30" s="14"/>
      <c r="L30" s="14">
        <f>J30*K30</f>
        <v>0</v>
      </c>
      <c r="M30" s="79" t="str">
        <f t="shared" si="2"/>
        <v>BAJO</v>
      </c>
      <c r="N30" s="3"/>
      <c r="O30" s="47">
        <f>IF(M30="BAJO",0.1,IF(M30="MEDIO",3,5))</f>
        <v>0.1</v>
      </c>
    </row>
    <row r="31" spans="1:15" s="11" customFormat="1" ht="12.75">
      <c r="A31" s="82"/>
      <c r="B31" s="25"/>
      <c r="C31" s="15"/>
      <c r="D31" s="26"/>
      <c r="E31" s="13"/>
      <c r="F31" s="41"/>
      <c r="G31" s="81"/>
      <c r="H31" s="81"/>
      <c r="I31" s="81"/>
      <c r="J31" s="14"/>
      <c r="K31" s="14"/>
      <c r="L31" s="14">
        <f t="shared" si="1"/>
        <v>0</v>
      </c>
      <c r="M31" s="79" t="str">
        <f t="shared" si="2"/>
        <v>BAJO</v>
      </c>
      <c r="N31" s="3"/>
      <c r="O31" s="47">
        <f t="shared" si="0"/>
        <v>0.1</v>
      </c>
    </row>
    <row r="32" spans="1:15" s="11" customFormat="1" ht="12.75">
      <c r="A32" s="82"/>
      <c r="B32" s="25"/>
      <c r="C32" s="13"/>
      <c r="D32" s="13"/>
      <c r="E32" s="13"/>
      <c r="F32" s="41"/>
      <c r="G32" s="81"/>
      <c r="H32" s="81"/>
      <c r="I32" s="81"/>
      <c r="J32" s="14"/>
      <c r="K32" s="14"/>
      <c r="L32" s="14">
        <f t="shared" si="1"/>
        <v>0</v>
      </c>
      <c r="M32" s="79" t="str">
        <f t="shared" si="2"/>
        <v>BAJO</v>
      </c>
      <c r="N32" s="3"/>
      <c r="O32" s="47">
        <f t="shared" si="0"/>
        <v>0.1</v>
      </c>
    </row>
    <row r="33" spans="1:15" s="11" customFormat="1" ht="12.75">
      <c r="A33" s="82"/>
      <c r="B33" s="25"/>
      <c r="C33" s="13"/>
      <c r="D33" s="13"/>
      <c r="E33" s="13"/>
      <c r="F33" s="41"/>
      <c r="G33" s="81"/>
      <c r="H33" s="81"/>
      <c r="I33" s="81"/>
      <c r="J33" s="14"/>
      <c r="K33" s="14"/>
      <c r="L33" s="14">
        <f>J33*K33</f>
        <v>0</v>
      </c>
      <c r="M33" s="79" t="str">
        <f t="shared" si="2"/>
        <v>BAJO</v>
      </c>
      <c r="N33" s="3"/>
      <c r="O33" s="47">
        <f>IF(M33="BAJO",0.1,IF(M33="MEDIO",3,5))</f>
        <v>0.1</v>
      </c>
    </row>
    <row r="34" spans="1:15" s="11" customFormat="1" ht="12.75">
      <c r="A34" s="82"/>
      <c r="B34" s="25"/>
      <c r="C34" s="13"/>
      <c r="D34" s="26"/>
      <c r="E34" s="13"/>
      <c r="F34" s="41"/>
      <c r="G34" s="81"/>
      <c r="H34" s="81"/>
      <c r="I34" s="81"/>
      <c r="J34" s="14"/>
      <c r="K34" s="14"/>
      <c r="L34" s="14">
        <f t="shared" si="1"/>
        <v>0</v>
      </c>
      <c r="M34" s="79" t="str">
        <f t="shared" si="2"/>
        <v>BAJO</v>
      </c>
      <c r="N34" s="3"/>
      <c r="O34" s="47">
        <f t="shared" si="0"/>
        <v>0.1</v>
      </c>
    </row>
    <row r="35" spans="1:15" s="11" customFormat="1" ht="12.75">
      <c r="A35" s="82"/>
      <c r="B35" s="25"/>
      <c r="C35" s="13"/>
      <c r="D35" s="26"/>
      <c r="E35" s="13"/>
      <c r="F35" s="41"/>
      <c r="G35" s="81"/>
      <c r="H35" s="81"/>
      <c r="I35" s="81"/>
      <c r="J35" s="14"/>
      <c r="K35" s="14"/>
      <c r="L35" s="14">
        <f t="shared" si="1"/>
        <v>0</v>
      </c>
      <c r="M35" s="79" t="str">
        <f t="shared" si="2"/>
        <v>BAJO</v>
      </c>
      <c r="N35" s="3"/>
      <c r="O35" s="47">
        <f t="shared" si="0"/>
        <v>0.1</v>
      </c>
    </row>
    <row r="36" spans="1:15" s="11" customFormat="1" ht="12.75">
      <c r="A36" s="82"/>
      <c r="B36" s="25"/>
      <c r="C36" s="13"/>
      <c r="D36" s="13"/>
      <c r="E36" s="13"/>
      <c r="F36" s="41"/>
      <c r="G36" s="81"/>
      <c r="H36" s="81"/>
      <c r="I36" s="81"/>
      <c r="J36" s="14"/>
      <c r="K36" s="14"/>
      <c r="L36" s="14">
        <f>J36*K36</f>
        <v>0</v>
      </c>
      <c r="M36" s="79" t="str">
        <f t="shared" si="2"/>
        <v>BAJO</v>
      </c>
      <c r="N36" s="3"/>
      <c r="O36" s="47">
        <f>IF(M36="BAJO",0.1,IF(M36="MEDIO",3,5))</f>
        <v>0.1</v>
      </c>
    </row>
    <row r="37" spans="1:15" s="11" customFormat="1" ht="12.75">
      <c r="A37" s="82"/>
      <c r="B37" s="25"/>
      <c r="C37" s="13"/>
      <c r="D37" s="13"/>
      <c r="E37" s="13"/>
      <c r="F37" s="41"/>
      <c r="G37" s="81"/>
      <c r="H37" s="81"/>
      <c r="I37" s="81"/>
      <c r="J37" s="14"/>
      <c r="K37" s="14"/>
      <c r="L37" s="14">
        <f>J37*K37</f>
        <v>0</v>
      </c>
      <c r="M37" s="79" t="str">
        <f t="shared" si="2"/>
        <v>BAJO</v>
      </c>
      <c r="N37" s="3"/>
      <c r="O37" s="47">
        <f>IF(M37="BAJO",0.1,IF(M37="MEDIO",3,5))</f>
        <v>0.1</v>
      </c>
    </row>
    <row r="38" spans="1:15" s="11" customFormat="1" ht="12.75">
      <c r="A38" s="82"/>
      <c r="B38" s="25"/>
      <c r="C38" s="13"/>
      <c r="D38" s="26"/>
      <c r="E38" s="13"/>
      <c r="F38" s="41"/>
      <c r="G38" s="81"/>
      <c r="H38" s="81"/>
      <c r="I38" s="81"/>
      <c r="J38" s="14"/>
      <c r="K38" s="14"/>
      <c r="L38" s="14">
        <f t="shared" si="1"/>
        <v>0</v>
      </c>
      <c r="M38" s="79" t="str">
        <f t="shared" si="2"/>
        <v>BAJO</v>
      </c>
      <c r="N38" s="3"/>
      <c r="O38" s="47">
        <f t="shared" si="0"/>
        <v>0.1</v>
      </c>
    </row>
    <row r="39" spans="1:15" s="11" customFormat="1" ht="12.75">
      <c r="A39" s="82"/>
      <c r="B39" s="25"/>
      <c r="C39" s="13"/>
      <c r="D39" s="26"/>
      <c r="E39" s="13"/>
      <c r="F39" s="41"/>
      <c r="G39" s="81"/>
      <c r="H39" s="81"/>
      <c r="I39" s="81"/>
      <c r="J39" s="14"/>
      <c r="K39" s="14"/>
      <c r="L39" s="14">
        <f t="shared" si="1"/>
        <v>0</v>
      </c>
      <c r="M39" s="79" t="str">
        <f t="shared" si="2"/>
        <v>BAJO</v>
      </c>
      <c r="N39" s="3"/>
      <c r="O39" s="47">
        <f t="shared" si="0"/>
        <v>0.1</v>
      </c>
    </row>
    <row r="40" spans="1:15" s="11" customFormat="1" ht="12.75">
      <c r="A40" s="82"/>
      <c r="B40" s="25"/>
      <c r="C40" s="13"/>
      <c r="D40" s="13"/>
      <c r="E40" s="13"/>
      <c r="F40" s="41"/>
      <c r="G40" s="81"/>
      <c r="H40" s="81"/>
      <c r="I40" s="81"/>
      <c r="J40" s="14"/>
      <c r="K40" s="14"/>
      <c r="L40" s="14">
        <f>J40*K40</f>
        <v>0</v>
      </c>
      <c r="M40" s="79" t="str">
        <f t="shared" si="2"/>
        <v>BAJO</v>
      </c>
      <c r="N40" s="3"/>
      <c r="O40" s="47">
        <f>IF(M40="BAJO",0.1,IF(M40="MEDIO",3,5))</f>
        <v>0.1</v>
      </c>
    </row>
    <row r="41" spans="1:15" s="11" customFormat="1" ht="12.75">
      <c r="A41" s="82"/>
      <c r="B41" s="25"/>
      <c r="C41" s="13"/>
      <c r="D41" s="13"/>
      <c r="E41" s="13"/>
      <c r="F41" s="41"/>
      <c r="G41" s="81"/>
      <c r="H41" s="81"/>
      <c r="I41" s="81"/>
      <c r="J41" s="14"/>
      <c r="K41" s="14"/>
      <c r="L41" s="14">
        <f>J41*K41</f>
        <v>0</v>
      </c>
      <c r="M41" s="79" t="str">
        <f t="shared" si="2"/>
        <v>BAJO</v>
      </c>
      <c r="N41" s="3"/>
      <c r="O41" s="47">
        <f>IF(M41="BAJO",0.1,IF(M41="MEDIO",3,5))</f>
        <v>0.1</v>
      </c>
    </row>
    <row r="42" spans="1:15" s="11" customFormat="1" ht="12.75">
      <c r="A42" s="82"/>
      <c r="B42" s="25"/>
      <c r="C42" s="13"/>
      <c r="D42" s="26"/>
      <c r="E42" s="13"/>
      <c r="F42" s="41"/>
      <c r="G42" s="81"/>
      <c r="H42" s="81"/>
      <c r="I42" s="81"/>
      <c r="J42" s="14"/>
      <c r="K42" s="14"/>
      <c r="L42" s="14">
        <f t="shared" si="1"/>
        <v>0</v>
      </c>
      <c r="M42" s="79" t="str">
        <f t="shared" si="2"/>
        <v>BAJO</v>
      </c>
      <c r="N42" s="3"/>
      <c r="O42" s="47">
        <f t="shared" si="0"/>
        <v>0.1</v>
      </c>
    </row>
    <row r="43" spans="1:15" s="11" customFormat="1" ht="12.75">
      <c r="A43" s="82"/>
      <c r="B43" s="25"/>
      <c r="C43" s="13"/>
      <c r="D43" s="13"/>
      <c r="E43" s="13"/>
      <c r="F43" s="41"/>
      <c r="G43" s="81"/>
      <c r="H43" s="81"/>
      <c r="I43" s="81"/>
      <c r="J43" s="14"/>
      <c r="K43" s="14"/>
      <c r="L43" s="14">
        <f t="shared" si="1"/>
        <v>0</v>
      </c>
      <c r="M43" s="79" t="str">
        <f t="shared" si="2"/>
        <v>BAJO</v>
      </c>
      <c r="N43" s="3"/>
      <c r="O43" s="47">
        <f t="shared" si="0"/>
        <v>0.1</v>
      </c>
    </row>
    <row r="44" spans="1:15" s="11" customFormat="1" ht="12.75">
      <c r="A44" s="82"/>
      <c r="B44" s="25"/>
      <c r="C44" s="13"/>
      <c r="D44" s="13"/>
      <c r="E44" s="13"/>
      <c r="F44" s="41"/>
      <c r="G44" s="81"/>
      <c r="H44" s="81"/>
      <c r="I44" s="81"/>
      <c r="J44" s="14"/>
      <c r="K44" s="14"/>
      <c r="L44" s="14">
        <f>J44*K44</f>
        <v>0</v>
      </c>
      <c r="M44" s="79" t="str">
        <f t="shared" si="2"/>
        <v>BAJO</v>
      </c>
      <c r="N44" s="3"/>
      <c r="O44" s="47">
        <f>IF(M44="BAJO",0.1,IF(M44="MEDIO",3,5))</f>
        <v>0.1</v>
      </c>
    </row>
    <row r="45" spans="1:15" s="11" customFormat="1" ht="12.75">
      <c r="A45" s="82"/>
      <c r="B45" s="25"/>
      <c r="C45" s="13"/>
      <c r="D45" s="26"/>
      <c r="E45" s="13"/>
      <c r="F45" s="41"/>
      <c r="G45" s="81"/>
      <c r="H45" s="81"/>
      <c r="I45" s="81"/>
      <c r="J45" s="14"/>
      <c r="K45" s="14"/>
      <c r="L45" s="14">
        <f t="shared" si="1"/>
        <v>0</v>
      </c>
      <c r="M45" s="79" t="str">
        <f t="shared" si="2"/>
        <v>BAJO</v>
      </c>
      <c r="N45" s="3"/>
      <c r="O45" s="47">
        <f t="shared" si="0"/>
        <v>0.1</v>
      </c>
    </row>
    <row r="46" spans="1:15" s="11" customFormat="1" ht="12.75">
      <c r="A46" s="82"/>
      <c r="B46" s="25"/>
      <c r="C46" s="13"/>
      <c r="D46" s="29"/>
      <c r="E46" s="13"/>
      <c r="F46" s="41"/>
      <c r="G46" s="81"/>
      <c r="H46" s="81"/>
      <c r="I46" s="81"/>
      <c r="J46" s="14"/>
      <c r="K46" s="14"/>
      <c r="L46" s="14">
        <f t="shared" si="1"/>
        <v>0</v>
      </c>
      <c r="M46" s="79" t="str">
        <f t="shared" si="2"/>
        <v>BAJO</v>
      </c>
      <c r="N46" s="3"/>
      <c r="O46" s="47">
        <f t="shared" si="0"/>
        <v>0.1</v>
      </c>
    </row>
    <row r="47" spans="1:15" s="11" customFormat="1" ht="12.75">
      <c r="A47" s="82"/>
      <c r="B47" s="25"/>
      <c r="C47" s="13"/>
      <c r="D47" s="13"/>
      <c r="E47" s="13"/>
      <c r="F47" s="41"/>
      <c r="G47" s="81"/>
      <c r="H47" s="81"/>
      <c r="I47" s="81"/>
      <c r="J47" s="14"/>
      <c r="K47" s="14"/>
      <c r="L47" s="14">
        <f>J47*K47</f>
        <v>0</v>
      </c>
      <c r="M47" s="79" t="str">
        <f t="shared" si="2"/>
        <v>BAJO</v>
      </c>
      <c r="N47" s="3"/>
      <c r="O47" s="47">
        <f>IF(M47="BAJO",0.1,IF(M47="MEDIO",3,5))</f>
        <v>0.1</v>
      </c>
    </row>
    <row r="48" spans="1:15" s="11" customFormat="1" ht="12.75">
      <c r="A48" s="82"/>
      <c r="B48" s="25"/>
      <c r="C48" s="13"/>
      <c r="D48" s="13"/>
      <c r="E48" s="13"/>
      <c r="F48" s="41"/>
      <c r="G48" s="81"/>
      <c r="H48" s="81"/>
      <c r="I48" s="81"/>
      <c r="J48" s="14"/>
      <c r="K48" s="14"/>
      <c r="L48" s="14">
        <f>J48*K48</f>
        <v>0</v>
      </c>
      <c r="M48" s="79" t="str">
        <f t="shared" si="2"/>
        <v>BAJO</v>
      </c>
      <c r="N48" s="3"/>
      <c r="O48" s="47">
        <f>IF(M48="BAJO",0.1,IF(M48="MEDIO",3,5))</f>
        <v>0.1</v>
      </c>
    </row>
    <row r="49" spans="1:15" s="11" customFormat="1" ht="12.75">
      <c r="A49" s="82"/>
      <c r="B49" s="25"/>
      <c r="C49" s="13"/>
      <c r="D49" s="26"/>
      <c r="E49" s="13"/>
      <c r="F49" s="41"/>
      <c r="G49" s="81"/>
      <c r="H49" s="81"/>
      <c r="I49" s="81"/>
      <c r="J49" s="14"/>
      <c r="K49" s="14"/>
      <c r="L49" s="14">
        <f t="shared" si="1"/>
        <v>0</v>
      </c>
      <c r="M49" s="79" t="str">
        <f t="shared" si="2"/>
        <v>BAJO</v>
      </c>
      <c r="N49" s="3"/>
      <c r="O49" s="47">
        <f t="shared" si="0"/>
        <v>0.1</v>
      </c>
    </row>
    <row r="50" spans="1:15" s="11" customFormat="1" ht="12.75">
      <c r="A50" s="82"/>
      <c r="B50" s="25"/>
      <c r="C50" s="13"/>
      <c r="D50" s="29"/>
      <c r="E50" s="13"/>
      <c r="F50" s="41"/>
      <c r="G50" s="81"/>
      <c r="H50" s="81"/>
      <c r="I50" s="81"/>
      <c r="J50" s="14"/>
      <c r="K50" s="14"/>
      <c r="L50" s="14">
        <f t="shared" si="1"/>
        <v>0</v>
      </c>
      <c r="M50" s="79" t="str">
        <f t="shared" si="2"/>
        <v>BAJO</v>
      </c>
      <c r="N50" s="3"/>
      <c r="O50" s="47">
        <f t="shared" si="0"/>
        <v>0.1</v>
      </c>
    </row>
    <row r="51" spans="1:15" s="11" customFormat="1" ht="12.75">
      <c r="A51" s="82"/>
      <c r="B51" s="25"/>
      <c r="C51" s="13"/>
      <c r="D51" s="13"/>
      <c r="E51" s="13"/>
      <c r="F51" s="41"/>
      <c r="G51" s="81"/>
      <c r="H51" s="81"/>
      <c r="I51" s="81"/>
      <c r="J51" s="14"/>
      <c r="K51" s="14"/>
      <c r="L51" s="14">
        <f t="shared" si="1"/>
        <v>0</v>
      </c>
      <c r="M51" s="79" t="str">
        <f t="shared" si="2"/>
        <v>BAJO</v>
      </c>
      <c r="N51" s="3"/>
      <c r="O51" s="47">
        <f>IF(M51="BAJO",0.1,IF(M51="MEDIO",3,5))</f>
        <v>0.1</v>
      </c>
    </row>
    <row r="52" spans="1:15" s="22" customFormat="1" ht="12.75">
      <c r="A52" s="59"/>
      <c r="B52" s="25"/>
      <c r="C52" s="13"/>
      <c r="D52" s="15"/>
      <c r="E52" s="15"/>
      <c r="F52" s="41"/>
      <c r="G52" s="81"/>
      <c r="H52" s="81"/>
      <c r="I52" s="81"/>
      <c r="J52" s="21"/>
      <c r="K52" s="21"/>
      <c r="L52" s="21">
        <f t="shared" si="1"/>
        <v>0</v>
      </c>
      <c r="M52" s="79" t="str">
        <f t="shared" si="2"/>
        <v>BAJO</v>
      </c>
      <c r="N52" s="3"/>
      <c r="O52" s="59">
        <f>IF(M52="BAJO",0.1,IF(M52="MEDIO",3,5))</f>
        <v>0.1</v>
      </c>
    </row>
    <row r="53" spans="1:15" s="11" customFormat="1" ht="12.75">
      <c r="A53" s="82"/>
      <c r="B53" s="25"/>
      <c r="C53" s="15"/>
      <c r="D53" s="26"/>
      <c r="E53" s="16"/>
      <c r="F53" s="35"/>
      <c r="G53" s="81"/>
      <c r="H53" s="81"/>
      <c r="I53" s="81"/>
      <c r="J53" s="23"/>
      <c r="K53" s="23"/>
      <c r="L53" s="14">
        <f t="shared" si="1"/>
        <v>0</v>
      </c>
      <c r="M53" s="79" t="str">
        <f t="shared" si="2"/>
        <v>BAJO</v>
      </c>
      <c r="N53" s="3"/>
      <c r="O53" s="47">
        <f t="shared" si="0"/>
        <v>0.1</v>
      </c>
    </row>
    <row r="54" spans="1:15" s="11" customFormat="1" ht="12.75">
      <c r="A54" s="82"/>
      <c r="B54" s="25"/>
      <c r="C54" s="13"/>
      <c r="D54" s="26"/>
      <c r="E54" s="16"/>
      <c r="F54" s="35"/>
      <c r="G54" s="35"/>
      <c r="H54" s="35"/>
      <c r="I54" s="35"/>
      <c r="J54" s="23"/>
      <c r="K54" s="23"/>
      <c r="L54" s="14">
        <f t="shared" si="1"/>
        <v>0</v>
      </c>
      <c r="M54" s="79" t="str">
        <f t="shared" si="2"/>
        <v>BAJO</v>
      </c>
      <c r="N54" s="3"/>
      <c r="O54" s="47">
        <f t="shared" si="0"/>
        <v>0.1</v>
      </c>
    </row>
    <row r="55" spans="1:15" s="11" customFormat="1" ht="12.75">
      <c r="A55" s="82"/>
      <c r="B55" s="25"/>
      <c r="C55" s="13"/>
      <c r="D55" s="13"/>
      <c r="E55" s="16"/>
      <c r="F55" s="35"/>
      <c r="G55" s="35"/>
      <c r="H55" s="35"/>
      <c r="I55" s="35"/>
      <c r="J55" s="23"/>
      <c r="K55" s="23"/>
      <c r="L55" s="14">
        <f>J55*K55</f>
        <v>0</v>
      </c>
      <c r="M55" s="79" t="str">
        <f t="shared" si="2"/>
        <v>BAJO</v>
      </c>
      <c r="N55" s="3"/>
      <c r="O55" s="47">
        <f>IF(M55="BAJO",0.1,IF(M55="MEDIO",3,5))</f>
        <v>0.1</v>
      </c>
    </row>
    <row r="56" spans="1:15" s="11" customFormat="1" ht="12.75">
      <c r="A56" s="82"/>
      <c r="B56" s="25"/>
      <c r="C56" s="28"/>
      <c r="D56" s="29"/>
      <c r="E56" s="28"/>
      <c r="F56" s="35"/>
      <c r="G56" s="35"/>
      <c r="H56" s="35"/>
      <c r="I56" s="35"/>
      <c r="J56" s="14"/>
      <c r="K56" s="14"/>
      <c r="L56" s="14">
        <f t="shared" si="1"/>
        <v>0</v>
      </c>
      <c r="M56" s="79" t="str">
        <f t="shared" si="2"/>
        <v>BAJO</v>
      </c>
      <c r="N56" s="3"/>
      <c r="O56" s="47">
        <f t="shared" si="0"/>
        <v>0.1</v>
      </c>
    </row>
    <row r="57" spans="1:15" s="11" customFormat="1" ht="12.75">
      <c r="A57" s="82"/>
      <c r="B57" s="25"/>
      <c r="C57" s="28"/>
      <c r="D57" s="29"/>
      <c r="E57" s="28"/>
      <c r="F57" s="35"/>
      <c r="G57" s="35"/>
      <c r="H57" s="35"/>
      <c r="I57" s="35"/>
      <c r="J57" s="30"/>
      <c r="K57" s="14"/>
      <c r="L57" s="14">
        <f t="shared" si="1"/>
        <v>0</v>
      </c>
      <c r="M57" s="79" t="str">
        <f t="shared" si="2"/>
        <v>BAJO</v>
      </c>
      <c r="N57" s="3"/>
      <c r="O57" s="47">
        <f t="shared" si="0"/>
        <v>0.1</v>
      </c>
    </row>
    <row r="58" spans="1:15" s="11" customFormat="1" ht="12.75">
      <c r="A58" s="82"/>
      <c r="B58" s="25"/>
      <c r="C58" s="28"/>
      <c r="D58" s="29"/>
      <c r="E58" s="28"/>
      <c r="F58" s="35"/>
      <c r="G58" s="35"/>
      <c r="H58" s="35"/>
      <c r="I58" s="35"/>
      <c r="J58" s="30"/>
      <c r="K58" s="14"/>
      <c r="L58" s="14">
        <f>J58*K58</f>
        <v>0</v>
      </c>
      <c r="M58" s="79" t="str">
        <f t="shared" si="2"/>
        <v>BAJO</v>
      </c>
      <c r="N58" s="3"/>
      <c r="O58" s="47">
        <f>IF(M58="BAJO",0.1,IF(M58="MEDIO",3,5))</f>
        <v>0.1</v>
      </c>
    </row>
    <row r="59" spans="1:15" s="11" customFormat="1" ht="12.75">
      <c r="A59" s="82"/>
      <c r="B59" s="25"/>
      <c r="C59" s="28"/>
      <c r="D59" s="29"/>
      <c r="E59" s="28"/>
      <c r="F59" s="35"/>
      <c r="G59" s="35"/>
      <c r="H59" s="35"/>
      <c r="I59" s="35"/>
      <c r="J59" s="14"/>
      <c r="K59" s="14"/>
      <c r="L59" s="14">
        <f t="shared" si="1"/>
        <v>0</v>
      </c>
      <c r="M59" s="79" t="str">
        <f t="shared" si="2"/>
        <v>BAJO</v>
      </c>
      <c r="N59" s="13"/>
      <c r="O59" s="47">
        <f t="shared" si="0"/>
        <v>0.1</v>
      </c>
    </row>
    <row r="60" spans="1:15" s="11" customFormat="1" ht="12.75">
      <c r="A60" s="82"/>
      <c r="B60" s="25"/>
      <c r="C60" s="28"/>
      <c r="D60" s="29"/>
      <c r="E60" s="28"/>
      <c r="F60" s="35"/>
      <c r="G60" s="35"/>
      <c r="H60" s="35"/>
      <c r="I60" s="35"/>
      <c r="J60" s="14"/>
      <c r="K60" s="14"/>
      <c r="L60" s="14">
        <f>J60*K60</f>
        <v>0</v>
      </c>
      <c r="M60" s="79" t="str">
        <f t="shared" si="2"/>
        <v>BAJO</v>
      </c>
      <c r="N60" s="13"/>
      <c r="O60" s="47">
        <f>IF(M60="BAJO",0.1,IF(M60="MEDIO",3,5))</f>
        <v>0.1</v>
      </c>
    </row>
    <row r="61" spans="1:15" s="22" customFormat="1" ht="12.75">
      <c r="A61" s="59"/>
      <c r="B61" s="31"/>
      <c r="C61" s="32"/>
      <c r="D61" s="33"/>
      <c r="E61" s="15"/>
      <c r="F61" s="42"/>
      <c r="G61" s="35"/>
      <c r="H61" s="35"/>
      <c r="I61" s="35"/>
      <c r="J61" s="21"/>
      <c r="K61" s="21"/>
      <c r="L61" s="21">
        <f t="shared" si="1"/>
        <v>0</v>
      </c>
      <c r="M61" s="79" t="str">
        <f t="shared" si="2"/>
        <v>BAJO</v>
      </c>
      <c r="N61" s="3"/>
      <c r="O61" s="59">
        <f t="shared" si="0"/>
        <v>0.1</v>
      </c>
    </row>
    <row r="62" spans="1:15" s="22" customFormat="1" ht="12.75">
      <c r="A62" s="59"/>
      <c r="B62" s="31"/>
      <c r="C62" s="32"/>
      <c r="D62" s="29"/>
      <c r="E62" s="15"/>
      <c r="F62" s="42"/>
      <c r="G62" s="42"/>
      <c r="H62" s="42"/>
      <c r="I62" s="42"/>
      <c r="J62" s="34"/>
      <c r="K62" s="21"/>
      <c r="L62" s="21">
        <f t="shared" si="1"/>
        <v>0</v>
      </c>
      <c r="M62" s="79" t="str">
        <f t="shared" si="2"/>
        <v>BAJO</v>
      </c>
      <c r="N62" s="3"/>
      <c r="O62" s="59">
        <f t="shared" si="0"/>
        <v>0.1</v>
      </c>
    </row>
    <row r="63" spans="1:15" s="11" customFormat="1" ht="12.75">
      <c r="A63" s="82"/>
      <c r="B63" s="25"/>
      <c r="C63" s="35"/>
      <c r="D63" s="29"/>
      <c r="E63" s="28"/>
      <c r="F63" s="35"/>
      <c r="G63" s="42"/>
      <c r="H63" s="42"/>
      <c r="I63" s="42"/>
      <c r="J63" s="14"/>
      <c r="K63" s="14"/>
      <c r="L63" s="14">
        <f t="shared" si="1"/>
        <v>0</v>
      </c>
      <c r="M63" s="79" t="str">
        <f t="shared" si="2"/>
        <v>BAJO</v>
      </c>
      <c r="N63" s="13"/>
      <c r="O63" s="47">
        <f t="shared" si="0"/>
        <v>0.1</v>
      </c>
    </row>
    <row r="64" spans="1:15" s="11" customFormat="1" ht="12.75">
      <c r="A64" s="82"/>
      <c r="B64" s="25"/>
      <c r="C64" s="28"/>
      <c r="D64" s="29"/>
      <c r="E64" s="28"/>
      <c r="F64" s="35"/>
      <c r="G64" s="35"/>
      <c r="H64" s="35"/>
      <c r="I64" s="35"/>
      <c r="J64" s="14"/>
      <c r="K64" s="14"/>
      <c r="L64" s="14">
        <f t="shared" si="1"/>
        <v>0</v>
      </c>
      <c r="M64" s="79" t="str">
        <f t="shared" si="2"/>
        <v>BAJO</v>
      </c>
      <c r="N64" s="13"/>
      <c r="O64" s="47">
        <f t="shared" si="0"/>
        <v>0.1</v>
      </c>
    </row>
    <row r="65" spans="1:17" s="11" customFormat="1" ht="12.75">
      <c r="A65" s="82"/>
      <c r="B65" s="25"/>
      <c r="C65" s="28"/>
      <c r="D65" s="29"/>
      <c r="E65" s="28"/>
      <c r="F65" s="35"/>
      <c r="G65" s="35"/>
      <c r="H65" s="35"/>
      <c r="I65" s="35"/>
      <c r="J65" s="14"/>
      <c r="K65" s="14"/>
      <c r="L65" s="14">
        <f t="shared" si="1"/>
        <v>0</v>
      </c>
      <c r="M65" s="79" t="str">
        <f t="shared" si="2"/>
        <v>BAJO</v>
      </c>
      <c r="N65" s="3"/>
      <c r="O65" s="47">
        <f t="shared" si="0"/>
        <v>0.1</v>
      </c>
    </row>
    <row r="66" spans="1:17" s="11" customFormat="1" ht="12.75">
      <c r="A66" s="82"/>
      <c r="B66" s="25"/>
      <c r="C66" s="28"/>
      <c r="D66" s="29"/>
      <c r="E66" s="28"/>
      <c r="F66" s="35"/>
      <c r="G66" s="35"/>
      <c r="H66" s="35"/>
      <c r="I66" s="35"/>
      <c r="J66" s="14"/>
      <c r="K66" s="14"/>
      <c r="L66" s="14">
        <f t="shared" si="1"/>
        <v>0</v>
      </c>
      <c r="M66" s="79" t="str">
        <f t="shared" si="2"/>
        <v>BAJO</v>
      </c>
      <c r="N66" s="3"/>
      <c r="O66" s="47">
        <f t="shared" ref="O66:O71" si="3">IF(M66="BAJO",0.1,IF(M66="MEDIO",3,5))</f>
        <v>0.1</v>
      </c>
    </row>
    <row r="67" spans="1:17" s="11" customFormat="1" ht="12.75">
      <c r="A67" s="82"/>
      <c r="B67" s="25"/>
      <c r="C67" s="28"/>
      <c r="D67" s="29"/>
      <c r="E67" s="28"/>
      <c r="F67" s="35"/>
      <c r="G67" s="35"/>
      <c r="H67" s="35"/>
      <c r="I67" s="35"/>
      <c r="J67" s="14"/>
      <c r="K67" s="14"/>
      <c r="L67" s="14">
        <f t="shared" ref="L67:L71" si="4">J67*K67</f>
        <v>0</v>
      </c>
      <c r="M67" s="79" t="str">
        <f t="shared" si="2"/>
        <v>BAJO</v>
      </c>
      <c r="N67" s="3"/>
      <c r="O67" s="47">
        <f t="shared" si="3"/>
        <v>0.1</v>
      </c>
    </row>
    <row r="68" spans="1:17" s="11" customFormat="1" ht="12.75">
      <c r="A68" s="82"/>
      <c r="B68" s="25"/>
      <c r="C68" s="28"/>
      <c r="D68" s="29"/>
      <c r="E68" s="28"/>
      <c r="F68" s="35"/>
      <c r="G68" s="35"/>
      <c r="H68" s="35"/>
      <c r="I68" s="35"/>
      <c r="J68" s="14"/>
      <c r="K68" s="14"/>
      <c r="L68" s="14">
        <f t="shared" si="4"/>
        <v>0</v>
      </c>
      <c r="M68" s="79" t="str">
        <f t="shared" si="2"/>
        <v>BAJO</v>
      </c>
      <c r="N68" s="3"/>
      <c r="O68" s="47">
        <f t="shared" si="3"/>
        <v>0.1</v>
      </c>
    </row>
    <row r="69" spans="1:17" s="11" customFormat="1" ht="12.75">
      <c r="A69" s="82"/>
      <c r="B69" s="25"/>
      <c r="C69" s="28"/>
      <c r="D69" s="29"/>
      <c r="E69" s="28"/>
      <c r="F69" s="35"/>
      <c r="G69" s="35"/>
      <c r="H69" s="35"/>
      <c r="I69" s="35"/>
      <c r="J69" s="14"/>
      <c r="K69" s="14"/>
      <c r="L69" s="14">
        <f t="shared" si="4"/>
        <v>0</v>
      </c>
      <c r="M69" s="79" t="str">
        <f t="shared" si="2"/>
        <v>BAJO</v>
      </c>
      <c r="N69" s="3"/>
      <c r="O69" s="47">
        <f t="shared" si="3"/>
        <v>0.1</v>
      </c>
    </row>
    <row r="70" spans="1:17" s="11" customFormat="1" ht="12.75">
      <c r="A70" s="82"/>
      <c r="B70" s="25"/>
      <c r="C70" s="28"/>
      <c r="D70" s="29"/>
      <c r="E70" s="28"/>
      <c r="F70" s="35"/>
      <c r="G70" s="35"/>
      <c r="H70" s="35"/>
      <c r="I70" s="35"/>
      <c r="J70" s="14"/>
      <c r="K70" s="14"/>
      <c r="L70" s="14">
        <f t="shared" si="4"/>
        <v>0</v>
      </c>
      <c r="M70" s="79" t="str">
        <f t="shared" si="2"/>
        <v>BAJO</v>
      </c>
      <c r="N70" s="3"/>
      <c r="O70" s="47">
        <f t="shared" si="3"/>
        <v>0.1</v>
      </c>
    </row>
    <row r="71" spans="1:17" s="11" customFormat="1" ht="12.75">
      <c r="A71" s="82"/>
      <c r="B71" s="25"/>
      <c r="C71" s="28"/>
      <c r="D71" s="29"/>
      <c r="E71" s="28"/>
      <c r="F71" s="35"/>
      <c r="G71" s="35"/>
      <c r="H71" s="35"/>
      <c r="I71" s="35"/>
      <c r="J71" s="14"/>
      <c r="K71" s="14"/>
      <c r="L71" s="14">
        <f t="shared" si="4"/>
        <v>0</v>
      </c>
      <c r="M71" s="79" t="str">
        <f t="shared" si="2"/>
        <v>BAJO</v>
      </c>
      <c r="N71" s="3"/>
      <c r="O71" s="47">
        <f t="shared" si="3"/>
        <v>0.1</v>
      </c>
    </row>
    <row r="72" spans="1:17" s="11" customFormat="1" ht="12.75">
      <c r="A72" s="38"/>
      <c r="C72" s="36"/>
      <c r="D72" s="37"/>
      <c r="F72" s="43"/>
      <c r="G72" s="35"/>
      <c r="H72" s="35"/>
      <c r="I72" s="35"/>
      <c r="J72" s="38"/>
      <c r="K72" s="38"/>
      <c r="P72" s="11">
        <f>SUM(O7:O71)</f>
        <v>23.900000000000066</v>
      </c>
      <c r="Q72" s="11">
        <f>COUNT(O7:O71)</f>
        <v>65</v>
      </c>
    </row>
    <row r="73" spans="1:17" s="11" customFormat="1" ht="12.75">
      <c r="A73" s="38"/>
      <c r="D73" s="37"/>
      <c r="F73" s="43"/>
      <c r="G73" s="43"/>
      <c r="H73" s="43"/>
      <c r="I73" s="43"/>
      <c r="J73" s="38"/>
      <c r="K73" s="38"/>
    </row>
    <row r="74" spans="1:17" s="11" customFormat="1" ht="12.75">
      <c r="A74" s="38"/>
      <c r="D74" s="37"/>
      <c r="F74" s="43"/>
      <c r="G74" s="43"/>
      <c r="H74" s="43"/>
      <c r="I74" s="43"/>
      <c r="J74" s="38"/>
      <c r="K74" s="38"/>
    </row>
    <row r="75" spans="1:17">
      <c r="G75" s="43"/>
      <c r="H75" s="43"/>
      <c r="I75" s="43"/>
    </row>
  </sheetData>
  <autoFilter ref="A6:BX72" xr:uid="{090FF661-93DE-4B63-88B9-2B0941F22E23}"/>
  <dataConsolidate/>
  <mergeCells count="5">
    <mergeCell ref="C1:O1"/>
    <mergeCell ref="C2:O2"/>
    <mergeCell ref="A1:B2"/>
    <mergeCell ref="A4:B4"/>
    <mergeCell ref="F4:M4"/>
  </mergeCells>
  <conditionalFormatting sqref="M7:M71">
    <cfRule type="cellIs" dxfId="8" priority="1" stopIfTrue="1" operator="equal">
      <formula>"ALTO"</formula>
    </cfRule>
    <cfRule type="cellIs" dxfId="7" priority="2" stopIfTrue="1" operator="equal">
      <formula>"MEDIO"</formula>
    </cfRule>
    <cfRule type="cellIs" dxfId="6"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rgb="FF92D050"/>
  </sheetPr>
  <dimension ref="A1:BX81"/>
  <sheetViews>
    <sheetView view="pageBreakPreview" zoomScale="70" zoomScaleNormal="70" zoomScaleSheetLayoutView="70" workbookViewId="0">
      <selection sqref="A1:B2"/>
    </sheetView>
  </sheetViews>
  <sheetFormatPr baseColWidth="10" defaultColWidth="11.42578125" defaultRowHeight="18"/>
  <cols>
    <col min="1" max="1" width="5.710937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3.75" customHeight="1">
      <c r="A1" s="330"/>
      <c r="B1" s="330"/>
      <c r="C1" s="328" t="s">
        <v>449</v>
      </c>
      <c r="D1" s="328"/>
      <c r="E1" s="328"/>
      <c r="F1" s="328"/>
      <c r="G1" s="328"/>
      <c r="H1" s="328"/>
      <c r="I1" s="328"/>
      <c r="J1" s="328"/>
      <c r="K1" s="328"/>
      <c r="L1" s="328"/>
      <c r="M1" s="328"/>
      <c r="N1" s="328"/>
      <c r="O1" s="328"/>
    </row>
    <row r="2" spans="1:76" ht="33.75"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712</v>
      </c>
      <c r="D4" s="184"/>
      <c r="E4" s="24" t="s">
        <v>617</v>
      </c>
      <c r="F4" s="332" t="s">
        <v>634</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140.25">
      <c r="A7" s="82">
        <v>1</v>
      </c>
      <c r="B7" s="87" t="s">
        <v>262</v>
      </c>
      <c r="C7" s="85" t="s">
        <v>1013</v>
      </c>
      <c r="D7" s="96" t="s">
        <v>360</v>
      </c>
      <c r="E7" s="69" t="s">
        <v>261</v>
      </c>
      <c r="F7" s="81" t="s">
        <v>1028</v>
      </c>
      <c r="G7" s="164" t="s">
        <v>1014</v>
      </c>
      <c r="H7" s="165" t="s">
        <v>1015</v>
      </c>
      <c r="I7" s="165" t="s">
        <v>1016</v>
      </c>
      <c r="J7" s="79">
        <v>3</v>
      </c>
      <c r="K7" s="79">
        <v>4</v>
      </c>
      <c r="L7" s="14">
        <f>J7*K7</f>
        <v>12</v>
      </c>
      <c r="M7" s="79" t="str">
        <f>IF(L7&lt;=6,"BAJO",IF(L7&gt;=15,"ALTO","MEDIO"))</f>
        <v>MEDIO</v>
      </c>
      <c r="N7" s="68" t="s">
        <v>1176</v>
      </c>
      <c r="O7" s="47">
        <f t="shared" ref="O7:O72" si="0">IF(M7="BAJO",0.1,IF(M7="MEDIO",3,5))</f>
        <v>3</v>
      </c>
      <c r="BW7" s="11">
        <v>1</v>
      </c>
      <c r="BX7" s="11">
        <v>1</v>
      </c>
    </row>
    <row r="8" spans="1:76" s="78" customFormat="1" ht="102">
      <c r="A8" s="82">
        <v>2</v>
      </c>
      <c r="B8" s="87" t="s">
        <v>262</v>
      </c>
      <c r="C8" s="85" t="s">
        <v>1017</v>
      </c>
      <c r="D8" s="96" t="s">
        <v>481</v>
      </c>
      <c r="E8" s="69" t="s">
        <v>261</v>
      </c>
      <c r="F8" s="81" t="s">
        <v>369</v>
      </c>
      <c r="G8" s="164" t="s">
        <v>1018</v>
      </c>
      <c r="H8" s="164" t="s">
        <v>1019</v>
      </c>
      <c r="I8" s="164" t="s">
        <v>1020</v>
      </c>
      <c r="J8" s="79">
        <v>3</v>
      </c>
      <c r="K8" s="79">
        <v>4</v>
      </c>
      <c r="L8" s="79">
        <f>J8*K8</f>
        <v>12</v>
      </c>
      <c r="M8" s="79" t="str">
        <f t="shared" ref="M8:M71" si="1">IF(L8&lt;=6,"BAJO",IF(L8&gt;=15,"ALTO","MEDIO"))</f>
        <v>MEDIO</v>
      </c>
      <c r="N8" s="68" t="s">
        <v>678</v>
      </c>
      <c r="O8" s="82">
        <f t="shared" si="0"/>
        <v>3</v>
      </c>
    </row>
    <row r="9" spans="1:76" s="11" customFormat="1" ht="140.25">
      <c r="A9" s="82">
        <v>3</v>
      </c>
      <c r="B9" s="87" t="s">
        <v>262</v>
      </c>
      <c r="C9" s="85" t="s">
        <v>1021</v>
      </c>
      <c r="D9" s="96" t="s">
        <v>361</v>
      </c>
      <c r="E9" s="69" t="s">
        <v>261</v>
      </c>
      <c r="F9" s="81" t="s">
        <v>369</v>
      </c>
      <c r="G9" s="164" t="s">
        <v>1018</v>
      </c>
      <c r="H9" s="164" t="s">
        <v>1015</v>
      </c>
      <c r="I9" s="164" t="s">
        <v>1020</v>
      </c>
      <c r="J9" s="79">
        <v>3</v>
      </c>
      <c r="K9" s="79">
        <v>4</v>
      </c>
      <c r="L9" s="14">
        <f t="shared" ref="L9:L73" si="2">J9*K9</f>
        <v>12</v>
      </c>
      <c r="M9" s="79" t="str">
        <f t="shared" si="1"/>
        <v>MEDIO</v>
      </c>
      <c r="N9" s="68" t="s">
        <v>1176</v>
      </c>
      <c r="O9" s="47">
        <f t="shared" si="0"/>
        <v>3</v>
      </c>
      <c r="BW9" s="11">
        <v>2</v>
      </c>
      <c r="BX9" s="11">
        <v>2</v>
      </c>
    </row>
    <row r="10" spans="1:76" s="11" customFormat="1" ht="102">
      <c r="A10" s="82">
        <v>4</v>
      </c>
      <c r="B10" s="90" t="s">
        <v>262</v>
      </c>
      <c r="C10" s="35" t="s">
        <v>1022</v>
      </c>
      <c r="D10" s="97" t="s">
        <v>481</v>
      </c>
      <c r="E10" s="69" t="s">
        <v>261</v>
      </c>
      <c r="F10" s="81" t="s">
        <v>263</v>
      </c>
      <c r="G10" s="164" t="s">
        <v>1018</v>
      </c>
      <c r="H10" s="164" t="s">
        <v>1015</v>
      </c>
      <c r="I10" s="164" t="s">
        <v>1020</v>
      </c>
      <c r="J10" s="79">
        <v>3</v>
      </c>
      <c r="K10" s="79">
        <v>4</v>
      </c>
      <c r="L10" s="14">
        <f>J10*K10</f>
        <v>12</v>
      </c>
      <c r="M10" s="79" t="str">
        <f t="shared" si="1"/>
        <v>MEDIO</v>
      </c>
      <c r="N10" s="68" t="s">
        <v>678</v>
      </c>
      <c r="O10" s="47">
        <f>IF(M10="BAJO",0.1,IF(M10="MEDIO",3,5))</f>
        <v>3</v>
      </c>
      <c r="BW10" s="11">
        <v>2</v>
      </c>
      <c r="BX10" s="11">
        <v>2</v>
      </c>
    </row>
    <row r="11" spans="1:76" s="78" customFormat="1" ht="63.75">
      <c r="A11" s="82">
        <v>5</v>
      </c>
      <c r="B11" s="87" t="s">
        <v>262</v>
      </c>
      <c r="C11" s="85" t="s">
        <v>362</v>
      </c>
      <c r="D11" s="96" t="s">
        <v>360</v>
      </c>
      <c r="E11" s="69" t="s">
        <v>261</v>
      </c>
      <c r="F11" s="81" t="s">
        <v>482</v>
      </c>
      <c r="G11" s="164" t="s">
        <v>1018</v>
      </c>
      <c r="H11" s="164" t="s">
        <v>1015</v>
      </c>
      <c r="I11" s="164" t="s">
        <v>1020</v>
      </c>
      <c r="J11" s="79">
        <v>2</v>
      </c>
      <c r="K11" s="79">
        <v>3</v>
      </c>
      <c r="L11" s="79">
        <f>J11*K11</f>
        <v>6</v>
      </c>
      <c r="M11" s="79" t="str">
        <f t="shared" si="1"/>
        <v>BAJO</v>
      </c>
      <c r="N11" s="68" t="s">
        <v>596</v>
      </c>
      <c r="O11" s="82">
        <f>IF(M11="BAJO",0.1,IF(M11="MEDIO",3,5))</f>
        <v>0.1</v>
      </c>
    </row>
    <row r="12" spans="1:76" s="11" customFormat="1" ht="63.75">
      <c r="A12" s="82">
        <v>6</v>
      </c>
      <c r="B12" s="87" t="s">
        <v>262</v>
      </c>
      <c r="C12" s="85" t="s">
        <v>363</v>
      </c>
      <c r="D12" s="96" t="s">
        <v>481</v>
      </c>
      <c r="E12" s="69" t="s">
        <v>261</v>
      </c>
      <c r="F12" s="81" t="s">
        <v>483</v>
      </c>
      <c r="G12" s="164" t="s">
        <v>1018</v>
      </c>
      <c r="H12" s="164" t="s">
        <v>1015</v>
      </c>
      <c r="I12" s="164" t="s">
        <v>1020</v>
      </c>
      <c r="J12" s="79">
        <v>2</v>
      </c>
      <c r="K12" s="79">
        <v>3</v>
      </c>
      <c r="L12" s="14">
        <f t="shared" si="2"/>
        <v>6</v>
      </c>
      <c r="M12" s="79" t="str">
        <f t="shared" si="1"/>
        <v>BAJO</v>
      </c>
      <c r="N12" s="68" t="s">
        <v>596</v>
      </c>
      <c r="O12" s="47">
        <f t="shared" si="0"/>
        <v>0.1</v>
      </c>
    </row>
    <row r="13" spans="1:76" s="11" customFormat="1" ht="51">
      <c r="A13" s="82">
        <v>7</v>
      </c>
      <c r="B13" s="87" t="s">
        <v>262</v>
      </c>
      <c r="C13" s="85" t="s">
        <v>364</v>
      </c>
      <c r="D13" s="96" t="s">
        <v>360</v>
      </c>
      <c r="E13" s="69" t="s">
        <v>261</v>
      </c>
      <c r="F13" s="81" t="s">
        <v>484</v>
      </c>
      <c r="G13" s="164" t="s">
        <v>1018</v>
      </c>
      <c r="H13" s="164" t="s">
        <v>1015</v>
      </c>
      <c r="I13" s="164" t="s">
        <v>1023</v>
      </c>
      <c r="J13" s="79">
        <v>2</v>
      </c>
      <c r="K13" s="79">
        <v>3</v>
      </c>
      <c r="L13" s="14">
        <f t="shared" si="2"/>
        <v>6</v>
      </c>
      <c r="M13" s="79" t="str">
        <f t="shared" si="1"/>
        <v>BAJO</v>
      </c>
      <c r="N13" s="68" t="s">
        <v>596</v>
      </c>
      <c r="O13" s="47">
        <f t="shared" si="0"/>
        <v>0.1</v>
      </c>
    </row>
    <row r="14" spans="1:76" s="78" customFormat="1" ht="51">
      <c r="A14" s="82">
        <v>8</v>
      </c>
      <c r="B14" s="87" t="s">
        <v>262</v>
      </c>
      <c r="C14" s="85" t="s">
        <v>365</v>
      </c>
      <c r="D14" s="96" t="s">
        <v>485</v>
      </c>
      <c r="E14" s="69" t="s">
        <v>261</v>
      </c>
      <c r="F14" s="81" t="s">
        <v>484</v>
      </c>
      <c r="G14" s="164" t="s">
        <v>1018</v>
      </c>
      <c r="H14" s="164" t="s">
        <v>1015</v>
      </c>
      <c r="I14" s="164" t="s">
        <v>1023</v>
      </c>
      <c r="J14" s="79">
        <v>2</v>
      </c>
      <c r="K14" s="79">
        <v>3</v>
      </c>
      <c r="L14" s="79">
        <f t="shared" ref="L14" si="3">J14*K14</f>
        <v>6</v>
      </c>
      <c r="M14" s="79" t="str">
        <f t="shared" si="1"/>
        <v>BAJO</v>
      </c>
      <c r="N14" s="68" t="s">
        <v>596</v>
      </c>
      <c r="O14" s="82">
        <f t="shared" si="0"/>
        <v>0.1</v>
      </c>
    </row>
    <row r="15" spans="1:76" s="11" customFormat="1" ht="51">
      <c r="A15" s="82">
        <v>9</v>
      </c>
      <c r="B15" s="87" t="s">
        <v>262</v>
      </c>
      <c r="C15" s="69" t="s">
        <v>366</v>
      </c>
      <c r="D15" s="96" t="s">
        <v>360</v>
      </c>
      <c r="E15" s="69" t="s">
        <v>261</v>
      </c>
      <c r="F15" s="81" t="s">
        <v>1024</v>
      </c>
      <c r="G15" s="164" t="s">
        <v>1025</v>
      </c>
      <c r="H15" s="164" t="s">
        <v>1026</v>
      </c>
      <c r="I15" s="81" t="s">
        <v>1027</v>
      </c>
      <c r="J15" s="14">
        <v>2</v>
      </c>
      <c r="K15" s="14">
        <v>3</v>
      </c>
      <c r="L15" s="14">
        <f>J15*K15</f>
        <v>6</v>
      </c>
      <c r="M15" s="79" t="str">
        <f t="shared" si="1"/>
        <v>BAJO</v>
      </c>
      <c r="N15" s="68" t="s">
        <v>596</v>
      </c>
      <c r="O15" s="47">
        <f>IF(M15="BAJO",0.1,IF(M15="MEDIO",3,5))</f>
        <v>0.1</v>
      </c>
    </row>
    <row r="16" spans="1:76" s="11" customFormat="1" ht="51">
      <c r="A16" s="82">
        <v>10</v>
      </c>
      <c r="B16" s="87" t="s">
        <v>262</v>
      </c>
      <c r="C16" s="69" t="s">
        <v>367</v>
      </c>
      <c r="D16" s="97" t="s">
        <v>368</v>
      </c>
      <c r="E16" s="69" t="s">
        <v>261</v>
      </c>
      <c r="F16" s="81" t="s">
        <v>1024</v>
      </c>
      <c r="G16" s="164" t="s">
        <v>1025</v>
      </c>
      <c r="H16" s="164" t="s">
        <v>1026</v>
      </c>
      <c r="I16" s="81" t="s">
        <v>1027</v>
      </c>
      <c r="J16" s="14">
        <v>2</v>
      </c>
      <c r="K16" s="14">
        <v>3</v>
      </c>
      <c r="L16" s="14">
        <f>J16*K16</f>
        <v>6</v>
      </c>
      <c r="M16" s="79" t="str">
        <f t="shared" si="1"/>
        <v>BAJO</v>
      </c>
      <c r="N16" s="68" t="s">
        <v>596</v>
      </c>
      <c r="O16" s="47">
        <f>IF(M16="BAJO",0.1,IF(M16="MEDIO",3,5))</f>
        <v>0.1</v>
      </c>
    </row>
    <row r="17" spans="1:15" s="11" customFormat="1" ht="12.75">
      <c r="A17" s="82"/>
      <c r="B17" s="25"/>
      <c r="C17" s="13"/>
      <c r="D17" s="13"/>
      <c r="E17" s="13"/>
      <c r="F17" s="41"/>
      <c r="G17" s="81"/>
      <c r="H17" s="81"/>
      <c r="I17" s="81"/>
      <c r="J17" s="14"/>
      <c r="K17" s="14"/>
      <c r="L17" s="14">
        <f t="shared" si="2"/>
        <v>0</v>
      </c>
      <c r="M17" s="79" t="str">
        <f t="shared" si="1"/>
        <v>BAJO</v>
      </c>
      <c r="N17" s="13"/>
      <c r="O17" s="47">
        <f t="shared" si="0"/>
        <v>0.1</v>
      </c>
    </row>
    <row r="18" spans="1:15" s="11" customFormat="1" ht="12.75">
      <c r="A18" s="82"/>
      <c r="B18" s="25"/>
      <c r="C18" s="13"/>
      <c r="D18" s="26"/>
      <c r="E18" s="13"/>
      <c r="F18" s="41"/>
      <c r="G18" s="81"/>
      <c r="H18" s="81"/>
      <c r="I18" s="81"/>
      <c r="J18" s="14"/>
      <c r="K18" s="14"/>
      <c r="L18" s="14">
        <f t="shared" si="2"/>
        <v>0</v>
      </c>
      <c r="M18" s="79" t="str">
        <f t="shared" si="1"/>
        <v>BAJO</v>
      </c>
      <c r="N18" s="13"/>
      <c r="O18" s="47">
        <f t="shared" si="0"/>
        <v>0.1</v>
      </c>
    </row>
    <row r="19" spans="1:15" s="11" customFormat="1" ht="12.75">
      <c r="A19" s="82"/>
      <c r="B19" s="25"/>
      <c r="C19" s="13"/>
      <c r="D19" s="26"/>
      <c r="E19" s="13"/>
      <c r="F19" s="41"/>
      <c r="G19" s="81"/>
      <c r="H19" s="81"/>
      <c r="I19" s="81"/>
      <c r="J19" s="14"/>
      <c r="K19" s="14"/>
      <c r="L19" s="14">
        <f>J19*K19</f>
        <v>0</v>
      </c>
      <c r="M19" s="79" t="str">
        <f t="shared" si="1"/>
        <v>BAJO</v>
      </c>
      <c r="N19" s="13"/>
      <c r="O19" s="47">
        <f>IF(M19="BAJO",0.1,IF(M19="MEDIO",3,5))</f>
        <v>0.1</v>
      </c>
    </row>
    <row r="20" spans="1:15" s="11" customFormat="1" ht="12.75">
      <c r="A20" s="82"/>
      <c r="B20" s="25"/>
      <c r="C20" s="13"/>
      <c r="D20" s="13"/>
      <c r="E20" s="13"/>
      <c r="F20" s="41"/>
      <c r="G20" s="81"/>
      <c r="H20" s="81"/>
      <c r="I20" s="81"/>
      <c r="J20" s="27"/>
      <c r="K20" s="14"/>
      <c r="L20" s="14">
        <f t="shared" si="2"/>
        <v>0</v>
      </c>
      <c r="M20" s="79" t="str">
        <f t="shared" si="1"/>
        <v>BAJO</v>
      </c>
      <c r="N20" s="3"/>
      <c r="O20" s="47">
        <f t="shared" si="0"/>
        <v>0.1</v>
      </c>
    </row>
    <row r="21" spans="1:15" s="11" customFormat="1" ht="12.75">
      <c r="A21" s="82"/>
      <c r="B21" s="25"/>
      <c r="C21" s="13"/>
      <c r="D21" s="26"/>
      <c r="E21" s="13"/>
      <c r="F21" s="41"/>
      <c r="G21" s="81"/>
      <c r="H21" s="81"/>
      <c r="I21" s="81"/>
      <c r="J21" s="27"/>
      <c r="K21" s="14"/>
      <c r="L21" s="14">
        <f t="shared" si="2"/>
        <v>0</v>
      </c>
      <c r="M21" s="79" t="str">
        <f t="shared" si="1"/>
        <v>BAJO</v>
      </c>
      <c r="N21" s="3"/>
      <c r="O21" s="47">
        <f t="shared" si="0"/>
        <v>0.1</v>
      </c>
    </row>
    <row r="22" spans="1:15" s="11" customFormat="1" ht="12.75">
      <c r="A22" s="82"/>
      <c r="B22" s="25"/>
      <c r="C22" s="13"/>
      <c r="D22" s="26"/>
      <c r="E22" s="13"/>
      <c r="F22" s="41"/>
      <c r="G22" s="81"/>
      <c r="H22" s="81"/>
      <c r="I22" s="81"/>
      <c r="J22" s="27"/>
      <c r="K22" s="14"/>
      <c r="L22" s="14">
        <f>J22*K22</f>
        <v>0</v>
      </c>
      <c r="M22" s="79" t="str">
        <f t="shared" si="1"/>
        <v>BAJO</v>
      </c>
      <c r="N22" s="3"/>
      <c r="O22" s="47">
        <f>IF(M22="BAJO",0.1,IF(M22="MEDIO",3,5))</f>
        <v>0.1</v>
      </c>
    </row>
    <row r="23" spans="1:15" s="11" customFormat="1" ht="12.75">
      <c r="A23" s="82"/>
      <c r="B23" s="25"/>
      <c r="C23" s="13"/>
      <c r="D23" s="13"/>
      <c r="E23" s="13"/>
      <c r="F23" s="41"/>
      <c r="G23" s="81"/>
      <c r="H23" s="81"/>
      <c r="I23" s="81"/>
      <c r="J23" s="14"/>
      <c r="K23" s="14"/>
      <c r="L23" s="14">
        <f t="shared" si="2"/>
        <v>0</v>
      </c>
      <c r="M23" s="79" t="str">
        <f t="shared" si="1"/>
        <v>BAJO</v>
      </c>
      <c r="N23" s="13"/>
      <c r="O23" s="47">
        <f t="shared" si="0"/>
        <v>0.1</v>
      </c>
    </row>
    <row r="24" spans="1:15" s="11" customFormat="1" ht="12.75">
      <c r="A24" s="82"/>
      <c r="B24" s="25"/>
      <c r="C24" s="13"/>
      <c r="D24" s="13"/>
      <c r="E24" s="13"/>
      <c r="F24" s="41"/>
      <c r="G24" s="81"/>
      <c r="H24" s="81"/>
      <c r="I24" s="81"/>
      <c r="J24" s="14"/>
      <c r="K24" s="14"/>
      <c r="L24" s="14">
        <f t="shared" si="2"/>
        <v>0</v>
      </c>
      <c r="M24" s="79" t="str">
        <f t="shared" si="1"/>
        <v>BAJO</v>
      </c>
      <c r="N24" s="13"/>
      <c r="O24" s="47">
        <f t="shared" si="0"/>
        <v>0.1</v>
      </c>
    </row>
    <row r="25" spans="1:15" s="11" customFormat="1" ht="12.75">
      <c r="A25" s="82"/>
      <c r="B25" s="25"/>
      <c r="C25" s="13"/>
      <c r="D25" s="13"/>
      <c r="E25" s="13"/>
      <c r="F25" s="41"/>
      <c r="G25" s="81"/>
      <c r="H25" s="81"/>
      <c r="I25" s="81"/>
      <c r="J25" s="14"/>
      <c r="K25" s="14"/>
      <c r="L25" s="14">
        <f>J25*K25</f>
        <v>0</v>
      </c>
      <c r="M25" s="79" t="str">
        <f t="shared" si="1"/>
        <v>BAJO</v>
      </c>
      <c r="N25" s="13"/>
      <c r="O25" s="47">
        <f>IF(M25="BAJO",0.1,IF(M25="MEDIO",3,5))</f>
        <v>0.1</v>
      </c>
    </row>
    <row r="26" spans="1:15" s="11" customFormat="1" ht="12.75">
      <c r="A26" s="82"/>
      <c r="B26" s="25"/>
      <c r="C26" s="13"/>
      <c r="D26" s="13"/>
      <c r="E26" s="13"/>
      <c r="F26" s="41"/>
      <c r="G26" s="81"/>
      <c r="H26" s="81"/>
      <c r="I26" s="81"/>
      <c r="J26" s="14"/>
      <c r="K26" s="14"/>
      <c r="L26" s="14">
        <f t="shared" si="2"/>
        <v>0</v>
      </c>
      <c r="M26" s="79" t="str">
        <f t="shared" si="1"/>
        <v>BAJO</v>
      </c>
      <c r="N26" s="3"/>
      <c r="O26" s="47">
        <f t="shared" si="0"/>
        <v>0.1</v>
      </c>
    </row>
    <row r="27" spans="1:15" s="11" customFormat="1" ht="12.75">
      <c r="A27" s="82"/>
      <c r="B27" s="25"/>
      <c r="C27" s="13"/>
      <c r="D27" s="13"/>
      <c r="E27" s="13"/>
      <c r="F27" s="41"/>
      <c r="G27" s="81"/>
      <c r="H27" s="81"/>
      <c r="I27" s="81"/>
      <c r="J27" s="14"/>
      <c r="K27" s="14"/>
      <c r="L27" s="14">
        <f t="shared" si="2"/>
        <v>0</v>
      </c>
      <c r="M27" s="79" t="str">
        <f t="shared" si="1"/>
        <v>BAJO</v>
      </c>
      <c r="N27" s="3"/>
      <c r="O27" s="47">
        <f t="shared" si="0"/>
        <v>0.1</v>
      </c>
    </row>
    <row r="28" spans="1:15" s="11" customFormat="1" ht="12.75">
      <c r="A28" s="82"/>
      <c r="B28" s="25"/>
      <c r="C28" s="13"/>
      <c r="D28" s="13"/>
      <c r="E28" s="13"/>
      <c r="F28" s="41"/>
      <c r="G28" s="81"/>
      <c r="H28" s="81"/>
      <c r="I28" s="81"/>
      <c r="J28" s="14"/>
      <c r="K28" s="14"/>
      <c r="L28" s="14">
        <f>J28*K28</f>
        <v>0</v>
      </c>
      <c r="M28" s="79" t="str">
        <f t="shared" si="1"/>
        <v>BAJO</v>
      </c>
      <c r="N28" s="3"/>
      <c r="O28" s="47">
        <f>IF(M28="BAJO",0.1,IF(M28="MEDIO",3,5))</f>
        <v>0.1</v>
      </c>
    </row>
    <row r="29" spans="1:15" s="11" customFormat="1" ht="12.75">
      <c r="A29" s="82"/>
      <c r="B29" s="25"/>
      <c r="C29" s="13"/>
      <c r="D29" s="26"/>
      <c r="E29" s="13"/>
      <c r="F29" s="41"/>
      <c r="G29" s="81"/>
      <c r="H29" s="81"/>
      <c r="I29" s="81"/>
      <c r="J29" s="14"/>
      <c r="K29" s="14"/>
      <c r="L29" s="14">
        <f t="shared" si="2"/>
        <v>0</v>
      </c>
      <c r="M29" s="79" t="str">
        <f t="shared" si="1"/>
        <v>BAJO</v>
      </c>
      <c r="N29" s="3"/>
      <c r="O29" s="47">
        <f t="shared" si="0"/>
        <v>0.1</v>
      </c>
    </row>
    <row r="30" spans="1:15" s="11" customFormat="1" ht="12.75">
      <c r="A30" s="82"/>
      <c r="B30" s="25"/>
      <c r="C30" s="13"/>
      <c r="D30" s="13"/>
      <c r="E30" s="13"/>
      <c r="F30" s="41"/>
      <c r="G30" s="81"/>
      <c r="H30" s="81"/>
      <c r="I30" s="81"/>
      <c r="J30" s="14"/>
      <c r="K30" s="14"/>
      <c r="L30" s="14">
        <f t="shared" si="2"/>
        <v>0</v>
      </c>
      <c r="M30" s="79" t="str">
        <f t="shared" si="1"/>
        <v>BAJO</v>
      </c>
      <c r="N30" s="3"/>
      <c r="O30" s="47">
        <f t="shared" si="0"/>
        <v>0.1</v>
      </c>
    </row>
    <row r="31" spans="1:15" s="11" customFormat="1" ht="12.75">
      <c r="A31" s="82"/>
      <c r="B31" s="25"/>
      <c r="C31" s="13"/>
      <c r="D31" s="13"/>
      <c r="E31" s="13"/>
      <c r="F31" s="41"/>
      <c r="G31" s="81"/>
      <c r="H31" s="81"/>
      <c r="I31" s="81"/>
      <c r="J31" s="14"/>
      <c r="K31" s="14"/>
      <c r="L31" s="14">
        <f>J31*K31</f>
        <v>0</v>
      </c>
      <c r="M31" s="79" t="str">
        <f t="shared" si="1"/>
        <v>BAJO</v>
      </c>
      <c r="N31" s="3"/>
      <c r="O31" s="47">
        <f>IF(M31="BAJO",0.1,IF(M31="MEDIO",3,5))</f>
        <v>0.1</v>
      </c>
    </row>
    <row r="32" spans="1:15" s="11" customFormat="1" ht="12.75">
      <c r="A32" s="82"/>
      <c r="B32" s="25"/>
      <c r="C32" s="13"/>
      <c r="D32" s="26"/>
      <c r="E32" s="13"/>
      <c r="F32" s="41"/>
      <c r="G32" s="81"/>
      <c r="H32" s="81"/>
      <c r="I32" s="81"/>
      <c r="J32" s="14"/>
      <c r="K32" s="14"/>
      <c r="L32" s="14">
        <f t="shared" si="2"/>
        <v>0</v>
      </c>
      <c r="M32" s="79" t="str">
        <f t="shared" si="1"/>
        <v>BAJO</v>
      </c>
      <c r="N32" s="3"/>
      <c r="O32" s="47">
        <f t="shared" si="0"/>
        <v>0.1</v>
      </c>
    </row>
    <row r="33" spans="1:15" s="11" customFormat="1" ht="12.75">
      <c r="A33" s="82"/>
      <c r="B33" s="25"/>
      <c r="C33" s="13"/>
      <c r="D33" s="13"/>
      <c r="E33" s="13"/>
      <c r="F33" s="41"/>
      <c r="G33" s="81"/>
      <c r="H33" s="81"/>
      <c r="I33" s="81"/>
      <c r="J33" s="14"/>
      <c r="K33" s="14"/>
      <c r="L33" s="14">
        <f t="shared" si="2"/>
        <v>0</v>
      </c>
      <c r="M33" s="79" t="str">
        <f t="shared" si="1"/>
        <v>BAJO</v>
      </c>
      <c r="N33" s="3"/>
      <c r="O33" s="47">
        <f t="shared" si="0"/>
        <v>0.1</v>
      </c>
    </row>
    <row r="34" spans="1:15" s="11" customFormat="1" ht="12.75">
      <c r="A34" s="82"/>
      <c r="B34" s="25"/>
      <c r="C34" s="13"/>
      <c r="D34" s="13"/>
      <c r="E34" s="13"/>
      <c r="F34" s="41"/>
      <c r="G34" s="81"/>
      <c r="H34" s="81"/>
      <c r="I34" s="81"/>
      <c r="J34" s="14"/>
      <c r="K34" s="14"/>
      <c r="L34" s="14">
        <f>J34*K34</f>
        <v>0</v>
      </c>
      <c r="M34" s="79" t="str">
        <f t="shared" si="1"/>
        <v>BAJO</v>
      </c>
      <c r="N34" s="3"/>
      <c r="O34" s="47">
        <f>IF(M34="BAJO",0.1,IF(M34="MEDIO",3,5))</f>
        <v>0.1</v>
      </c>
    </row>
    <row r="35" spans="1:15" s="11" customFormat="1" ht="12.75">
      <c r="A35" s="82"/>
      <c r="B35" s="45"/>
      <c r="C35" s="12"/>
      <c r="D35" s="13"/>
      <c r="E35" s="13"/>
      <c r="F35" s="41"/>
      <c r="G35" s="81"/>
      <c r="H35" s="81"/>
      <c r="I35" s="81"/>
      <c r="J35" s="14"/>
      <c r="K35" s="14"/>
      <c r="L35" s="14">
        <f t="shared" si="2"/>
        <v>0</v>
      </c>
      <c r="M35" s="79" t="str">
        <f t="shared" si="1"/>
        <v>BAJO</v>
      </c>
      <c r="N35" s="3"/>
      <c r="O35" s="47">
        <f t="shared" si="0"/>
        <v>0.1</v>
      </c>
    </row>
    <row r="36" spans="1:15" s="11" customFormat="1" ht="12.75">
      <c r="A36" s="82"/>
      <c r="B36" s="45"/>
      <c r="C36" s="13"/>
      <c r="D36" s="29"/>
      <c r="E36" s="13"/>
      <c r="F36" s="41"/>
      <c r="G36" s="81"/>
      <c r="H36" s="81"/>
      <c r="I36" s="81"/>
      <c r="J36" s="14"/>
      <c r="K36" s="14"/>
      <c r="L36" s="14">
        <f t="shared" si="2"/>
        <v>0</v>
      </c>
      <c r="M36" s="79" t="str">
        <f t="shared" si="1"/>
        <v>BAJO</v>
      </c>
      <c r="N36" s="3"/>
      <c r="O36" s="47">
        <f t="shared" si="0"/>
        <v>0.1</v>
      </c>
    </row>
    <row r="37" spans="1:15" s="11" customFormat="1" ht="12.75">
      <c r="A37" s="82"/>
      <c r="B37" s="45"/>
      <c r="C37" s="13"/>
      <c r="D37" s="26"/>
      <c r="E37" s="13"/>
      <c r="F37" s="41"/>
      <c r="G37" s="81"/>
      <c r="H37" s="81"/>
      <c r="I37" s="81"/>
      <c r="J37" s="14"/>
      <c r="K37" s="14"/>
      <c r="L37" s="14">
        <f>J37*K37</f>
        <v>0</v>
      </c>
      <c r="M37" s="79" t="str">
        <f t="shared" si="1"/>
        <v>BAJO</v>
      </c>
      <c r="N37" s="3"/>
      <c r="O37" s="47">
        <f>IF(M37="BAJO",0.1,IF(M37="MEDIO",3,5))</f>
        <v>0.1</v>
      </c>
    </row>
    <row r="38" spans="1:15" s="11" customFormat="1" ht="12.75">
      <c r="A38" s="82"/>
      <c r="B38" s="25"/>
      <c r="C38" s="15"/>
      <c r="D38" s="26"/>
      <c r="E38" s="13"/>
      <c r="F38" s="41"/>
      <c r="G38" s="81"/>
      <c r="H38" s="81"/>
      <c r="I38" s="81"/>
      <c r="J38" s="14"/>
      <c r="K38" s="14"/>
      <c r="L38" s="14">
        <f t="shared" si="2"/>
        <v>0</v>
      </c>
      <c r="M38" s="79" t="str">
        <f t="shared" si="1"/>
        <v>BAJO</v>
      </c>
      <c r="N38" s="3"/>
      <c r="O38" s="47">
        <f t="shared" si="0"/>
        <v>0.1</v>
      </c>
    </row>
    <row r="39" spans="1:15" s="11" customFormat="1" ht="12.75">
      <c r="A39" s="82"/>
      <c r="B39" s="25"/>
      <c r="C39" s="13"/>
      <c r="D39" s="13"/>
      <c r="E39" s="13"/>
      <c r="F39" s="41"/>
      <c r="G39" s="81"/>
      <c r="H39" s="81"/>
      <c r="I39" s="81"/>
      <c r="J39" s="14"/>
      <c r="K39" s="14"/>
      <c r="L39" s="14">
        <f t="shared" si="2"/>
        <v>0</v>
      </c>
      <c r="M39" s="79" t="str">
        <f t="shared" si="1"/>
        <v>BAJO</v>
      </c>
      <c r="N39" s="3"/>
      <c r="O39" s="47">
        <f t="shared" si="0"/>
        <v>0.1</v>
      </c>
    </row>
    <row r="40" spans="1:15" s="11" customFormat="1" ht="12.75">
      <c r="A40" s="82"/>
      <c r="B40" s="25"/>
      <c r="C40" s="13"/>
      <c r="D40" s="13"/>
      <c r="E40" s="13"/>
      <c r="F40" s="41"/>
      <c r="G40" s="81"/>
      <c r="H40" s="81"/>
      <c r="I40" s="81"/>
      <c r="J40" s="14"/>
      <c r="K40" s="14"/>
      <c r="L40" s="14">
        <f>J40*K40</f>
        <v>0</v>
      </c>
      <c r="M40" s="79" t="str">
        <f t="shared" si="1"/>
        <v>BAJO</v>
      </c>
      <c r="N40" s="3"/>
      <c r="O40" s="47">
        <f>IF(M40="BAJO",0.1,IF(M40="MEDIO",3,5))</f>
        <v>0.1</v>
      </c>
    </row>
    <row r="41" spans="1:15" s="11" customFormat="1" ht="12.75">
      <c r="A41" s="82"/>
      <c r="B41" s="25"/>
      <c r="C41" s="13"/>
      <c r="D41" s="26"/>
      <c r="E41" s="13"/>
      <c r="F41" s="41"/>
      <c r="G41" s="81"/>
      <c r="H41" s="81"/>
      <c r="I41" s="81"/>
      <c r="J41" s="14"/>
      <c r="K41" s="14"/>
      <c r="L41" s="14">
        <f t="shared" si="2"/>
        <v>0</v>
      </c>
      <c r="M41" s="79" t="str">
        <f t="shared" si="1"/>
        <v>BAJO</v>
      </c>
      <c r="N41" s="3"/>
      <c r="O41" s="47">
        <f t="shared" si="0"/>
        <v>0.1</v>
      </c>
    </row>
    <row r="42" spans="1:15" s="11" customFormat="1" ht="12.75">
      <c r="A42" s="82"/>
      <c r="B42" s="25"/>
      <c r="C42" s="13"/>
      <c r="D42" s="26"/>
      <c r="E42" s="13"/>
      <c r="F42" s="41"/>
      <c r="G42" s="81"/>
      <c r="H42" s="81"/>
      <c r="I42" s="81"/>
      <c r="J42" s="14"/>
      <c r="K42" s="14"/>
      <c r="L42" s="14">
        <f t="shared" si="2"/>
        <v>0</v>
      </c>
      <c r="M42" s="79" t="str">
        <f t="shared" si="1"/>
        <v>BAJO</v>
      </c>
      <c r="N42" s="3"/>
      <c r="O42" s="47">
        <f t="shared" si="0"/>
        <v>0.1</v>
      </c>
    </row>
    <row r="43" spans="1:15" s="11" customFormat="1" ht="12.75">
      <c r="A43" s="82"/>
      <c r="B43" s="25"/>
      <c r="C43" s="13"/>
      <c r="D43" s="13"/>
      <c r="E43" s="13"/>
      <c r="F43" s="41"/>
      <c r="G43" s="81"/>
      <c r="H43" s="81"/>
      <c r="I43" s="81"/>
      <c r="J43" s="14"/>
      <c r="K43" s="14"/>
      <c r="L43" s="14">
        <f>J43*K43</f>
        <v>0</v>
      </c>
      <c r="M43" s="79" t="str">
        <f t="shared" si="1"/>
        <v>BAJO</v>
      </c>
      <c r="N43" s="3"/>
      <c r="O43" s="47">
        <f>IF(M43="BAJO",0.1,IF(M43="MEDIO",3,5))</f>
        <v>0.1</v>
      </c>
    </row>
    <row r="44" spans="1:15" s="11" customFormat="1" ht="12.75">
      <c r="A44" s="82"/>
      <c r="B44" s="25"/>
      <c r="C44" s="13"/>
      <c r="D44" s="13"/>
      <c r="E44" s="13"/>
      <c r="F44" s="41"/>
      <c r="G44" s="81"/>
      <c r="H44" s="81"/>
      <c r="I44" s="81"/>
      <c r="J44" s="14"/>
      <c r="K44" s="14"/>
      <c r="L44" s="14">
        <f>J44*K44</f>
        <v>0</v>
      </c>
      <c r="M44" s="79" t="str">
        <f t="shared" si="1"/>
        <v>BAJO</v>
      </c>
      <c r="N44" s="3"/>
      <c r="O44" s="47">
        <f>IF(M44="BAJO",0.1,IF(M44="MEDIO",3,5))</f>
        <v>0.1</v>
      </c>
    </row>
    <row r="45" spans="1:15" s="11" customFormat="1" ht="12.75">
      <c r="A45" s="82"/>
      <c r="B45" s="25"/>
      <c r="C45" s="13"/>
      <c r="D45" s="26"/>
      <c r="E45" s="13"/>
      <c r="F45" s="41"/>
      <c r="G45" s="81"/>
      <c r="H45" s="81"/>
      <c r="I45" s="81"/>
      <c r="J45" s="14"/>
      <c r="K45" s="14"/>
      <c r="L45" s="14">
        <f t="shared" si="2"/>
        <v>0</v>
      </c>
      <c r="M45" s="79" t="str">
        <f t="shared" si="1"/>
        <v>BAJO</v>
      </c>
      <c r="N45" s="3"/>
      <c r="O45" s="47">
        <f t="shared" si="0"/>
        <v>0.1</v>
      </c>
    </row>
    <row r="46" spans="1:15" s="11" customFormat="1" ht="12.75">
      <c r="A46" s="82"/>
      <c r="B46" s="25"/>
      <c r="C46" s="13"/>
      <c r="D46" s="26"/>
      <c r="E46" s="13"/>
      <c r="F46" s="41"/>
      <c r="G46" s="81"/>
      <c r="H46" s="81"/>
      <c r="I46" s="81"/>
      <c r="J46" s="14"/>
      <c r="K46" s="14"/>
      <c r="L46" s="14">
        <f t="shared" si="2"/>
        <v>0</v>
      </c>
      <c r="M46" s="79" t="str">
        <f t="shared" si="1"/>
        <v>BAJO</v>
      </c>
      <c r="N46" s="3"/>
      <c r="O46" s="47">
        <f t="shared" si="0"/>
        <v>0.1</v>
      </c>
    </row>
    <row r="47" spans="1:15" s="11" customFormat="1" ht="12.75">
      <c r="A47" s="82"/>
      <c r="B47" s="25"/>
      <c r="C47" s="13"/>
      <c r="D47" s="13"/>
      <c r="E47" s="13"/>
      <c r="F47" s="41"/>
      <c r="G47" s="81"/>
      <c r="H47" s="81"/>
      <c r="I47" s="81"/>
      <c r="J47" s="14"/>
      <c r="K47" s="14"/>
      <c r="L47" s="14">
        <f>J47*K47</f>
        <v>0</v>
      </c>
      <c r="M47" s="79" t="str">
        <f t="shared" si="1"/>
        <v>BAJO</v>
      </c>
      <c r="N47" s="3"/>
      <c r="O47" s="47">
        <f>IF(M47="BAJO",0.1,IF(M47="MEDIO",3,5))</f>
        <v>0.1</v>
      </c>
    </row>
    <row r="48" spans="1:15" s="11" customFormat="1" ht="12.75">
      <c r="A48" s="82"/>
      <c r="B48" s="25"/>
      <c r="C48" s="13"/>
      <c r="D48" s="13"/>
      <c r="E48" s="13"/>
      <c r="F48" s="41"/>
      <c r="G48" s="81"/>
      <c r="H48" s="81"/>
      <c r="I48" s="81"/>
      <c r="J48" s="14"/>
      <c r="K48" s="14"/>
      <c r="L48" s="14">
        <f>J48*K48</f>
        <v>0</v>
      </c>
      <c r="M48" s="79" t="str">
        <f t="shared" si="1"/>
        <v>BAJO</v>
      </c>
      <c r="N48" s="3"/>
      <c r="O48" s="47">
        <f>IF(M48="BAJO",0.1,IF(M48="MEDIO",3,5))</f>
        <v>0.1</v>
      </c>
    </row>
    <row r="49" spans="1:15" s="11" customFormat="1" ht="12.75">
      <c r="A49" s="82"/>
      <c r="B49" s="25"/>
      <c r="C49" s="13"/>
      <c r="D49" s="26"/>
      <c r="E49" s="13"/>
      <c r="F49" s="41"/>
      <c r="G49" s="81"/>
      <c r="H49" s="81"/>
      <c r="I49" s="81"/>
      <c r="J49" s="14"/>
      <c r="K49" s="14"/>
      <c r="L49" s="14">
        <f t="shared" si="2"/>
        <v>0</v>
      </c>
      <c r="M49" s="79" t="str">
        <f t="shared" si="1"/>
        <v>BAJO</v>
      </c>
      <c r="N49" s="3"/>
      <c r="O49" s="47">
        <f t="shared" si="0"/>
        <v>0.1</v>
      </c>
    </row>
    <row r="50" spans="1:15" s="11" customFormat="1" ht="12.75">
      <c r="A50" s="82"/>
      <c r="B50" s="25"/>
      <c r="C50" s="13"/>
      <c r="D50" s="13"/>
      <c r="E50" s="13"/>
      <c r="F50" s="41"/>
      <c r="G50" s="81"/>
      <c r="H50" s="81"/>
      <c r="I50" s="81"/>
      <c r="J50" s="14"/>
      <c r="K50" s="14"/>
      <c r="L50" s="14">
        <f t="shared" si="2"/>
        <v>0</v>
      </c>
      <c r="M50" s="79" t="str">
        <f t="shared" si="1"/>
        <v>BAJO</v>
      </c>
      <c r="N50" s="3"/>
      <c r="O50" s="47">
        <f t="shared" si="0"/>
        <v>0.1</v>
      </c>
    </row>
    <row r="51" spans="1:15" s="11" customFormat="1" ht="12.75">
      <c r="A51" s="82"/>
      <c r="B51" s="25"/>
      <c r="C51" s="13"/>
      <c r="D51" s="13"/>
      <c r="E51" s="13"/>
      <c r="F51" s="41"/>
      <c r="G51" s="81"/>
      <c r="H51" s="81"/>
      <c r="I51" s="81"/>
      <c r="J51" s="14"/>
      <c r="K51" s="14"/>
      <c r="L51" s="14">
        <f>J51*K51</f>
        <v>0</v>
      </c>
      <c r="M51" s="79" t="str">
        <f t="shared" si="1"/>
        <v>BAJO</v>
      </c>
      <c r="N51" s="3"/>
      <c r="O51" s="47">
        <f>IF(M51="BAJO",0.1,IF(M51="MEDIO",3,5))</f>
        <v>0.1</v>
      </c>
    </row>
    <row r="52" spans="1:15" s="11" customFormat="1" ht="12.75">
      <c r="A52" s="82"/>
      <c r="B52" s="25"/>
      <c r="C52" s="13"/>
      <c r="D52" s="26"/>
      <c r="E52" s="13"/>
      <c r="F52" s="41"/>
      <c r="G52" s="81"/>
      <c r="H52" s="81"/>
      <c r="I52" s="81"/>
      <c r="J52" s="14"/>
      <c r="K52" s="14"/>
      <c r="L52" s="14">
        <f t="shared" si="2"/>
        <v>0</v>
      </c>
      <c r="M52" s="79" t="str">
        <f t="shared" si="1"/>
        <v>BAJO</v>
      </c>
      <c r="N52" s="3"/>
      <c r="O52" s="47">
        <f t="shared" si="0"/>
        <v>0.1</v>
      </c>
    </row>
    <row r="53" spans="1:15" s="11" customFormat="1" ht="12.75">
      <c r="A53" s="82"/>
      <c r="B53" s="25"/>
      <c r="C53" s="13"/>
      <c r="D53" s="29"/>
      <c r="E53" s="13"/>
      <c r="F53" s="41"/>
      <c r="G53" s="81"/>
      <c r="H53" s="81"/>
      <c r="I53" s="81"/>
      <c r="J53" s="14"/>
      <c r="K53" s="14"/>
      <c r="L53" s="14">
        <f t="shared" si="2"/>
        <v>0</v>
      </c>
      <c r="M53" s="79" t="str">
        <f t="shared" si="1"/>
        <v>BAJO</v>
      </c>
      <c r="N53" s="3"/>
      <c r="O53" s="47">
        <f t="shared" si="0"/>
        <v>0.1</v>
      </c>
    </row>
    <row r="54" spans="1:15" s="11" customFormat="1" ht="12.75">
      <c r="A54" s="82"/>
      <c r="B54" s="25"/>
      <c r="C54" s="13"/>
      <c r="D54" s="13"/>
      <c r="E54" s="13"/>
      <c r="F54" s="41"/>
      <c r="G54" s="35"/>
      <c r="H54" s="35"/>
      <c r="I54" s="35"/>
      <c r="J54" s="14"/>
      <c r="K54" s="14"/>
      <c r="L54" s="14">
        <f>J54*K54</f>
        <v>0</v>
      </c>
      <c r="M54" s="79" t="str">
        <f t="shared" si="1"/>
        <v>BAJO</v>
      </c>
      <c r="N54" s="3"/>
      <c r="O54" s="47">
        <f>IF(M54="BAJO",0.1,IF(M54="MEDIO",3,5))</f>
        <v>0.1</v>
      </c>
    </row>
    <row r="55" spans="1:15" s="11" customFormat="1" ht="12.75">
      <c r="A55" s="82"/>
      <c r="B55" s="25"/>
      <c r="C55" s="13"/>
      <c r="D55" s="13"/>
      <c r="E55" s="13"/>
      <c r="F55" s="41"/>
      <c r="G55" s="35"/>
      <c r="H55" s="35"/>
      <c r="I55" s="35"/>
      <c r="J55" s="14"/>
      <c r="K55" s="14"/>
      <c r="L55" s="14">
        <f>J55*K55</f>
        <v>0</v>
      </c>
      <c r="M55" s="79" t="str">
        <f t="shared" si="1"/>
        <v>BAJO</v>
      </c>
      <c r="N55" s="3"/>
      <c r="O55" s="47">
        <f>IF(M55="BAJO",0.1,IF(M55="MEDIO",3,5))</f>
        <v>0.1</v>
      </c>
    </row>
    <row r="56" spans="1:15" s="11" customFormat="1" ht="12.75">
      <c r="A56" s="82"/>
      <c r="B56" s="25"/>
      <c r="C56" s="13"/>
      <c r="D56" s="26"/>
      <c r="E56" s="13"/>
      <c r="F56" s="41"/>
      <c r="G56" s="35"/>
      <c r="H56" s="35"/>
      <c r="I56" s="35"/>
      <c r="J56" s="14"/>
      <c r="K56" s="14"/>
      <c r="L56" s="14">
        <f t="shared" si="2"/>
        <v>0</v>
      </c>
      <c r="M56" s="79" t="str">
        <f t="shared" si="1"/>
        <v>BAJO</v>
      </c>
      <c r="N56" s="3"/>
      <c r="O56" s="47">
        <f t="shared" si="0"/>
        <v>0.1</v>
      </c>
    </row>
    <row r="57" spans="1:15" s="11" customFormat="1" ht="12.75">
      <c r="A57" s="82"/>
      <c r="B57" s="25"/>
      <c r="C57" s="13"/>
      <c r="D57" s="29"/>
      <c r="E57" s="13"/>
      <c r="F57" s="41"/>
      <c r="G57" s="35"/>
      <c r="H57" s="35"/>
      <c r="I57" s="35"/>
      <c r="J57" s="14"/>
      <c r="K57" s="14"/>
      <c r="L57" s="14">
        <f t="shared" si="2"/>
        <v>0</v>
      </c>
      <c r="M57" s="79" t="str">
        <f t="shared" si="1"/>
        <v>BAJO</v>
      </c>
      <c r="N57" s="3"/>
      <c r="O57" s="47">
        <f t="shared" si="0"/>
        <v>0.1</v>
      </c>
    </row>
    <row r="58" spans="1:15" s="11" customFormat="1" ht="12.75">
      <c r="A58" s="82"/>
      <c r="B58" s="25"/>
      <c r="C58" s="13"/>
      <c r="D58" s="13"/>
      <c r="E58" s="13"/>
      <c r="F58" s="41"/>
      <c r="G58" s="35"/>
      <c r="H58" s="35"/>
      <c r="I58" s="35"/>
      <c r="J58" s="14"/>
      <c r="K58" s="14"/>
      <c r="L58" s="14">
        <f t="shared" si="2"/>
        <v>0</v>
      </c>
      <c r="M58" s="79" t="str">
        <f t="shared" si="1"/>
        <v>BAJO</v>
      </c>
      <c r="N58" s="3"/>
      <c r="O58" s="47">
        <f>IF(M58="BAJO",0.1,IF(M58="MEDIO",3,5))</f>
        <v>0.1</v>
      </c>
    </row>
    <row r="59" spans="1:15" s="22" customFormat="1" ht="12.75">
      <c r="A59" s="59"/>
      <c r="B59" s="25"/>
      <c r="C59" s="13"/>
      <c r="D59" s="15"/>
      <c r="E59" s="15"/>
      <c r="F59" s="41"/>
      <c r="G59" s="35"/>
      <c r="H59" s="35"/>
      <c r="I59" s="35"/>
      <c r="J59" s="21"/>
      <c r="K59" s="21"/>
      <c r="L59" s="21">
        <f t="shared" si="2"/>
        <v>0</v>
      </c>
      <c r="M59" s="79" t="str">
        <f t="shared" si="1"/>
        <v>BAJO</v>
      </c>
      <c r="N59" s="3"/>
      <c r="O59" s="59">
        <f>IF(M59="BAJO",0.1,IF(M59="MEDIO",3,5))</f>
        <v>0.1</v>
      </c>
    </row>
    <row r="60" spans="1:15" s="11" customFormat="1" ht="12.75">
      <c r="A60" s="82"/>
      <c r="B60" s="25"/>
      <c r="C60" s="15"/>
      <c r="D60" s="26"/>
      <c r="E60" s="16"/>
      <c r="F60" s="35"/>
      <c r="G60" s="35"/>
      <c r="H60" s="35"/>
      <c r="I60" s="35"/>
      <c r="J60" s="23"/>
      <c r="K60" s="23"/>
      <c r="L60" s="14">
        <f t="shared" si="2"/>
        <v>0</v>
      </c>
      <c r="M60" s="79" t="str">
        <f t="shared" si="1"/>
        <v>BAJO</v>
      </c>
      <c r="N60" s="3"/>
      <c r="O60" s="47">
        <f t="shared" si="0"/>
        <v>0.1</v>
      </c>
    </row>
    <row r="61" spans="1:15" s="11" customFormat="1" ht="12.75">
      <c r="A61" s="82"/>
      <c r="B61" s="25"/>
      <c r="C61" s="13"/>
      <c r="D61" s="26"/>
      <c r="E61" s="16"/>
      <c r="F61" s="35"/>
      <c r="G61" s="35"/>
      <c r="H61" s="35"/>
      <c r="I61" s="35"/>
      <c r="J61" s="23"/>
      <c r="K61" s="23"/>
      <c r="L61" s="14">
        <f t="shared" si="2"/>
        <v>0</v>
      </c>
      <c r="M61" s="79" t="str">
        <f t="shared" si="1"/>
        <v>BAJO</v>
      </c>
      <c r="N61" s="3"/>
      <c r="O61" s="47">
        <f t="shared" si="0"/>
        <v>0.1</v>
      </c>
    </row>
    <row r="62" spans="1:15" s="11" customFormat="1" ht="12.75">
      <c r="A62" s="82"/>
      <c r="B62" s="25"/>
      <c r="C62" s="13"/>
      <c r="D62" s="13"/>
      <c r="E62" s="16"/>
      <c r="F62" s="35"/>
      <c r="G62" s="42"/>
      <c r="H62" s="42"/>
      <c r="I62" s="42"/>
      <c r="J62" s="23"/>
      <c r="K62" s="23"/>
      <c r="L62" s="14">
        <f>J62*K62</f>
        <v>0</v>
      </c>
      <c r="M62" s="79" t="str">
        <f t="shared" si="1"/>
        <v>BAJO</v>
      </c>
      <c r="N62" s="3"/>
      <c r="O62" s="47">
        <f>IF(M62="BAJO",0.1,IF(M62="MEDIO",3,5))</f>
        <v>0.1</v>
      </c>
    </row>
    <row r="63" spans="1:15" s="11" customFormat="1" ht="12.75">
      <c r="A63" s="82"/>
      <c r="B63" s="25"/>
      <c r="C63" s="28"/>
      <c r="D63" s="29"/>
      <c r="E63" s="28"/>
      <c r="F63" s="35"/>
      <c r="G63" s="42"/>
      <c r="H63" s="42"/>
      <c r="I63" s="42"/>
      <c r="J63" s="14"/>
      <c r="K63" s="14"/>
      <c r="L63" s="14">
        <f t="shared" si="2"/>
        <v>0</v>
      </c>
      <c r="M63" s="79" t="str">
        <f t="shared" si="1"/>
        <v>BAJO</v>
      </c>
      <c r="N63" s="3"/>
      <c r="O63" s="47">
        <f t="shared" si="0"/>
        <v>0.1</v>
      </c>
    </row>
    <row r="64" spans="1:15" s="11" customFormat="1" ht="12.75">
      <c r="A64" s="82"/>
      <c r="B64" s="25"/>
      <c r="C64" s="28"/>
      <c r="D64" s="29"/>
      <c r="E64" s="28"/>
      <c r="F64" s="35"/>
      <c r="G64" s="35"/>
      <c r="H64" s="35"/>
      <c r="I64" s="35"/>
      <c r="J64" s="30"/>
      <c r="K64" s="14"/>
      <c r="L64" s="14">
        <f t="shared" si="2"/>
        <v>0</v>
      </c>
      <c r="M64" s="79" t="str">
        <f t="shared" si="1"/>
        <v>BAJO</v>
      </c>
      <c r="N64" s="3"/>
      <c r="O64" s="47">
        <f t="shared" si="0"/>
        <v>0.1</v>
      </c>
    </row>
    <row r="65" spans="1:17" s="11" customFormat="1" ht="12.75">
      <c r="A65" s="82"/>
      <c r="B65" s="25"/>
      <c r="C65" s="28"/>
      <c r="D65" s="29"/>
      <c r="E65" s="28"/>
      <c r="F65" s="35"/>
      <c r="G65" s="35"/>
      <c r="H65" s="35"/>
      <c r="I65" s="35"/>
      <c r="J65" s="30"/>
      <c r="K65" s="14"/>
      <c r="L65" s="14">
        <f>J65*K65</f>
        <v>0</v>
      </c>
      <c r="M65" s="79" t="str">
        <f t="shared" si="1"/>
        <v>BAJO</v>
      </c>
      <c r="N65" s="3"/>
      <c r="O65" s="47">
        <f>IF(M65="BAJO",0.1,IF(M65="MEDIO",3,5))</f>
        <v>0.1</v>
      </c>
    </row>
    <row r="66" spans="1:17" s="11" customFormat="1" ht="12.75">
      <c r="A66" s="82"/>
      <c r="B66" s="25"/>
      <c r="C66" s="28"/>
      <c r="D66" s="29"/>
      <c r="E66" s="28"/>
      <c r="F66" s="35"/>
      <c r="G66" s="35"/>
      <c r="H66" s="35"/>
      <c r="I66" s="35"/>
      <c r="J66" s="14"/>
      <c r="K66" s="14"/>
      <c r="L66" s="14">
        <f t="shared" si="2"/>
        <v>0</v>
      </c>
      <c r="M66" s="79" t="str">
        <f t="shared" si="1"/>
        <v>BAJO</v>
      </c>
      <c r="N66" s="13"/>
      <c r="O66" s="47">
        <f t="shared" si="0"/>
        <v>0.1</v>
      </c>
    </row>
    <row r="67" spans="1:17" s="11" customFormat="1" ht="12.75">
      <c r="A67" s="82"/>
      <c r="B67" s="25"/>
      <c r="C67" s="28"/>
      <c r="D67" s="29"/>
      <c r="E67" s="28"/>
      <c r="F67" s="35"/>
      <c r="G67" s="35"/>
      <c r="H67" s="35"/>
      <c r="I67" s="35"/>
      <c r="J67" s="14"/>
      <c r="K67" s="14"/>
      <c r="L67" s="14">
        <f>J67*K67</f>
        <v>0</v>
      </c>
      <c r="M67" s="79" t="str">
        <f t="shared" si="1"/>
        <v>BAJO</v>
      </c>
      <c r="N67" s="13"/>
      <c r="O67" s="47">
        <f>IF(M67="BAJO",0.1,IF(M67="MEDIO",3,5))</f>
        <v>0.1</v>
      </c>
    </row>
    <row r="68" spans="1:17" s="22" customFormat="1" ht="12.75">
      <c r="A68" s="59"/>
      <c r="B68" s="31"/>
      <c r="C68" s="32"/>
      <c r="D68" s="33"/>
      <c r="E68" s="15"/>
      <c r="F68" s="42"/>
      <c r="G68" s="35"/>
      <c r="H68" s="35"/>
      <c r="I68" s="35"/>
      <c r="J68" s="21"/>
      <c r="K68" s="21"/>
      <c r="L68" s="21">
        <f t="shared" si="2"/>
        <v>0</v>
      </c>
      <c r="M68" s="79" t="str">
        <f t="shared" si="1"/>
        <v>BAJO</v>
      </c>
      <c r="N68" s="3"/>
      <c r="O68" s="59">
        <f t="shared" si="0"/>
        <v>0.1</v>
      </c>
    </row>
    <row r="69" spans="1:17" s="22" customFormat="1" ht="12.75">
      <c r="A69" s="59"/>
      <c r="B69" s="31"/>
      <c r="C69" s="32"/>
      <c r="D69" s="29"/>
      <c r="E69" s="15"/>
      <c r="F69" s="42"/>
      <c r="G69" s="35"/>
      <c r="H69" s="35"/>
      <c r="I69" s="35"/>
      <c r="J69" s="34"/>
      <c r="K69" s="21"/>
      <c r="L69" s="21">
        <f t="shared" si="2"/>
        <v>0</v>
      </c>
      <c r="M69" s="79" t="str">
        <f t="shared" si="1"/>
        <v>BAJO</v>
      </c>
      <c r="N69" s="3"/>
      <c r="O69" s="59">
        <f t="shared" si="0"/>
        <v>0.1</v>
      </c>
    </row>
    <row r="70" spans="1:17" s="11" customFormat="1" ht="12.75">
      <c r="A70" s="82"/>
      <c r="B70" s="25"/>
      <c r="C70" s="35"/>
      <c r="D70" s="29"/>
      <c r="E70" s="28"/>
      <c r="F70" s="35"/>
      <c r="G70" s="35"/>
      <c r="H70" s="35"/>
      <c r="I70" s="35"/>
      <c r="J70" s="14"/>
      <c r="K70" s="14"/>
      <c r="L70" s="14">
        <f t="shared" si="2"/>
        <v>0</v>
      </c>
      <c r="M70" s="79" t="str">
        <f t="shared" si="1"/>
        <v>BAJO</v>
      </c>
      <c r="N70" s="13"/>
      <c r="O70" s="47">
        <f t="shared" si="0"/>
        <v>0.1</v>
      </c>
    </row>
    <row r="71" spans="1:17" s="11" customFormat="1" ht="12.75">
      <c r="A71" s="82"/>
      <c r="B71" s="25"/>
      <c r="C71" s="28"/>
      <c r="D71" s="29"/>
      <c r="E71" s="28"/>
      <c r="F71" s="35"/>
      <c r="G71" s="35"/>
      <c r="H71" s="35"/>
      <c r="I71" s="35"/>
      <c r="J71" s="14"/>
      <c r="K71" s="14"/>
      <c r="L71" s="14">
        <f t="shared" si="2"/>
        <v>0</v>
      </c>
      <c r="M71" s="79" t="str">
        <f t="shared" si="1"/>
        <v>BAJO</v>
      </c>
      <c r="N71" s="13"/>
      <c r="O71" s="47">
        <f t="shared" si="0"/>
        <v>0.1</v>
      </c>
    </row>
    <row r="72" spans="1:17" s="11" customFormat="1" ht="12.75">
      <c r="A72" s="82"/>
      <c r="B72" s="25"/>
      <c r="C72" s="28"/>
      <c r="D72" s="29"/>
      <c r="E72" s="28"/>
      <c r="F72" s="35"/>
      <c r="G72" s="35"/>
      <c r="H72" s="35"/>
      <c r="I72" s="35"/>
      <c r="J72" s="14"/>
      <c r="K72" s="14"/>
      <c r="L72" s="14">
        <f t="shared" si="2"/>
        <v>0</v>
      </c>
      <c r="M72" s="79" t="str">
        <f t="shared" ref="M72:M78" si="4">IF(L72&lt;=6,"BAJO",IF(L72&gt;=15,"ALTO","MEDIO"))</f>
        <v>BAJO</v>
      </c>
      <c r="N72" s="3"/>
      <c r="O72" s="47">
        <f t="shared" si="0"/>
        <v>0.1</v>
      </c>
    </row>
    <row r="73" spans="1:17" s="11" customFormat="1" ht="12.75">
      <c r="A73" s="82"/>
      <c r="B73" s="25"/>
      <c r="C73" s="28"/>
      <c r="D73" s="29"/>
      <c r="E73" s="28"/>
      <c r="F73" s="35"/>
      <c r="G73" s="43"/>
      <c r="H73" s="43"/>
      <c r="I73" s="43"/>
      <c r="J73" s="14"/>
      <c r="K73" s="14"/>
      <c r="L73" s="14">
        <f t="shared" si="2"/>
        <v>0</v>
      </c>
      <c r="M73" s="79" t="str">
        <f t="shared" si="4"/>
        <v>BAJO</v>
      </c>
      <c r="N73" s="3"/>
      <c r="O73" s="47">
        <f t="shared" ref="O73:O78" si="5">IF(M73="BAJO",0.1,IF(M73="MEDIO",3,5))</f>
        <v>0.1</v>
      </c>
    </row>
    <row r="74" spans="1:17" s="11" customFormat="1" ht="12.75">
      <c r="A74" s="82"/>
      <c r="B74" s="25"/>
      <c r="C74" s="28"/>
      <c r="D74" s="29"/>
      <c r="E74" s="28"/>
      <c r="F74" s="35"/>
      <c r="G74" s="43"/>
      <c r="H74" s="43"/>
      <c r="I74" s="43"/>
      <c r="J74" s="14"/>
      <c r="K74" s="14"/>
      <c r="L74" s="14">
        <f t="shared" ref="L74:L78" si="6">J74*K74</f>
        <v>0</v>
      </c>
      <c r="M74" s="79" t="str">
        <f t="shared" si="4"/>
        <v>BAJO</v>
      </c>
      <c r="N74" s="3"/>
      <c r="O74" s="47">
        <f t="shared" si="5"/>
        <v>0.1</v>
      </c>
    </row>
    <row r="75" spans="1:17" s="11" customFormat="1" ht="12.75">
      <c r="A75" s="82"/>
      <c r="B75" s="25"/>
      <c r="C75" s="28"/>
      <c r="D75" s="29"/>
      <c r="E75" s="28"/>
      <c r="F75" s="35"/>
      <c r="G75" s="43"/>
      <c r="H75" s="43"/>
      <c r="I75" s="43"/>
      <c r="J75" s="14"/>
      <c r="K75" s="14"/>
      <c r="L75" s="14">
        <f t="shared" si="6"/>
        <v>0</v>
      </c>
      <c r="M75" s="79" t="str">
        <f t="shared" si="4"/>
        <v>BAJO</v>
      </c>
      <c r="N75" s="3"/>
      <c r="O75" s="47">
        <f t="shared" si="5"/>
        <v>0.1</v>
      </c>
    </row>
    <row r="76" spans="1:17" s="11" customFormat="1">
      <c r="A76" s="82"/>
      <c r="B76" s="25"/>
      <c r="C76" s="28"/>
      <c r="D76" s="29"/>
      <c r="E76" s="28"/>
      <c r="F76" s="35"/>
      <c r="G76" s="44"/>
      <c r="H76" s="44"/>
      <c r="I76" s="44"/>
      <c r="J76" s="14"/>
      <c r="K76" s="14"/>
      <c r="L76" s="14">
        <f t="shared" si="6"/>
        <v>0</v>
      </c>
      <c r="M76" s="79" t="str">
        <f t="shared" si="4"/>
        <v>BAJO</v>
      </c>
      <c r="N76" s="3"/>
      <c r="O76" s="47">
        <f t="shared" si="5"/>
        <v>0.1</v>
      </c>
    </row>
    <row r="77" spans="1:17" s="11" customFormat="1">
      <c r="A77" s="82"/>
      <c r="B77" s="25"/>
      <c r="C77" s="28"/>
      <c r="D77" s="29"/>
      <c r="E77" s="28"/>
      <c r="F77" s="35"/>
      <c r="G77" s="44"/>
      <c r="H77" s="44"/>
      <c r="I77" s="44"/>
      <c r="J77" s="14"/>
      <c r="K77" s="14"/>
      <c r="L77" s="14">
        <f t="shared" si="6"/>
        <v>0</v>
      </c>
      <c r="M77" s="79" t="str">
        <f t="shared" si="4"/>
        <v>BAJO</v>
      </c>
      <c r="N77" s="3"/>
      <c r="O77" s="47">
        <f t="shared" si="5"/>
        <v>0.1</v>
      </c>
    </row>
    <row r="78" spans="1:17" s="11" customFormat="1">
      <c r="A78" s="82"/>
      <c r="B78" s="25"/>
      <c r="C78" s="28"/>
      <c r="D78" s="29"/>
      <c r="E78" s="28"/>
      <c r="F78" s="35"/>
      <c r="G78" s="44"/>
      <c r="H78" s="44"/>
      <c r="I78" s="44"/>
      <c r="J78" s="14"/>
      <c r="K78" s="14"/>
      <c r="L78" s="14">
        <f t="shared" si="6"/>
        <v>0</v>
      </c>
      <c r="M78" s="79" t="str">
        <f t="shared" si="4"/>
        <v>BAJO</v>
      </c>
      <c r="N78" s="3"/>
      <c r="O78" s="47">
        <f t="shared" si="5"/>
        <v>0.1</v>
      </c>
    </row>
    <row r="79" spans="1:17" s="11" customFormat="1">
      <c r="A79" s="38"/>
      <c r="C79" s="36"/>
      <c r="D79" s="37"/>
      <c r="F79" s="43"/>
      <c r="G79" s="44"/>
      <c r="H79" s="44"/>
      <c r="I79" s="44"/>
      <c r="J79" s="38"/>
      <c r="K79" s="38"/>
      <c r="P79" s="11">
        <f>SUM(O7:O78)</f>
        <v>18.800000000000026</v>
      </c>
      <c r="Q79" s="11">
        <f>COUNT(O7:O78)</f>
        <v>72</v>
      </c>
    </row>
    <row r="80" spans="1:17" s="11" customFormat="1">
      <c r="A80" s="38"/>
      <c r="D80" s="37"/>
      <c r="F80" s="43"/>
      <c r="G80" s="44"/>
      <c r="H80" s="44"/>
      <c r="I80" s="44"/>
      <c r="J80" s="38"/>
      <c r="K80" s="38"/>
    </row>
    <row r="81" spans="1:11" s="11" customFormat="1">
      <c r="A81" s="38"/>
      <c r="D81" s="37"/>
      <c r="F81" s="43"/>
      <c r="G81" s="44"/>
      <c r="H81" s="44"/>
      <c r="I81" s="44"/>
      <c r="J81" s="38"/>
      <c r="K81" s="38"/>
    </row>
  </sheetData>
  <autoFilter ref="A6:BX79" xr:uid="{3A74FFB8-D2A0-41A7-87BB-3C7801BFDD5E}"/>
  <dataConsolidate/>
  <mergeCells count="5">
    <mergeCell ref="C1:O1"/>
    <mergeCell ref="C2:O2"/>
    <mergeCell ref="A1:B2"/>
    <mergeCell ref="A4:B4"/>
    <mergeCell ref="F4:M4"/>
  </mergeCells>
  <conditionalFormatting sqref="M7:M78">
    <cfRule type="cellIs" dxfId="5" priority="1" stopIfTrue="1" operator="equal">
      <formula>"ALTO"</formula>
    </cfRule>
    <cfRule type="cellIs" dxfId="4" priority="2" stopIfTrue="1" operator="equal">
      <formula>"MEDIO"</formula>
    </cfRule>
    <cfRule type="cellIs" dxfId="3"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R81"/>
  <sheetViews>
    <sheetView workbookViewId="0">
      <selection activeCell="A3" sqref="A3"/>
    </sheetView>
  </sheetViews>
  <sheetFormatPr baseColWidth="10" defaultRowHeight="15"/>
  <cols>
    <col min="1" max="1" width="35.5703125" customWidth="1"/>
    <col min="2" max="2" width="15" customWidth="1"/>
    <col min="3" max="3" width="4.140625" customWidth="1"/>
    <col min="4" max="4" width="50.5703125" customWidth="1"/>
    <col min="5" max="5" width="15" customWidth="1"/>
    <col min="6" max="6" width="4.140625" customWidth="1"/>
    <col min="7" max="7" width="29.7109375" customWidth="1"/>
    <col min="8" max="8" width="14.42578125" customWidth="1"/>
    <col min="9" max="9" width="4.140625" customWidth="1"/>
    <col min="10" max="10" width="25.5703125" customWidth="1"/>
    <col min="11" max="11" width="14.42578125" customWidth="1"/>
    <col min="12" max="12" width="4.5703125" customWidth="1"/>
    <col min="13" max="13" width="18.85546875" customWidth="1"/>
    <col min="14" max="14" width="15" customWidth="1"/>
  </cols>
  <sheetData>
    <row r="1" spans="1:18">
      <c r="J1" s="53"/>
      <c r="K1" s="53"/>
      <c r="L1" s="53"/>
      <c r="M1" s="53"/>
      <c r="N1" s="53"/>
      <c r="O1" s="53"/>
      <c r="P1" s="53"/>
      <c r="Q1" s="53"/>
      <c r="R1" s="53"/>
    </row>
    <row r="2" spans="1:18">
      <c r="A2" s="55" t="s">
        <v>112</v>
      </c>
      <c r="B2" t="s">
        <v>138</v>
      </c>
      <c r="D2" s="50" t="s">
        <v>113</v>
      </c>
      <c r="E2" t="s">
        <v>138</v>
      </c>
      <c r="G2" s="55" t="s">
        <v>34</v>
      </c>
      <c r="H2" t="s">
        <v>23</v>
      </c>
      <c r="J2" s="53"/>
      <c r="K2" s="53"/>
      <c r="L2" s="53"/>
      <c r="M2" s="53"/>
      <c r="N2" s="53"/>
      <c r="O2" s="53"/>
      <c r="P2" s="53"/>
      <c r="Q2" s="53"/>
      <c r="R2" s="53"/>
    </row>
    <row r="3" spans="1:18">
      <c r="A3" s="1" t="s">
        <v>21</v>
      </c>
      <c r="B3" s="2">
        <v>43.2</v>
      </c>
      <c r="D3" s="1" t="s">
        <v>13</v>
      </c>
      <c r="E3" s="2">
        <v>32.300000000000004</v>
      </c>
      <c r="G3" s="1" t="s">
        <v>16</v>
      </c>
      <c r="H3" s="2">
        <v>38.100000000000016</v>
      </c>
      <c r="I3" s="2"/>
      <c r="J3" s="53"/>
      <c r="K3" s="56"/>
      <c r="L3" s="57"/>
      <c r="M3" s="53"/>
      <c r="N3" s="56"/>
      <c r="O3" s="57"/>
      <c r="P3" s="53"/>
      <c r="Q3" s="53"/>
      <c r="R3" s="53"/>
    </row>
    <row r="4" spans="1:18">
      <c r="A4" s="1" t="s">
        <v>45</v>
      </c>
      <c r="B4" s="2">
        <v>30.3</v>
      </c>
      <c r="D4" s="1" t="s">
        <v>21</v>
      </c>
      <c r="E4" s="2">
        <v>28.200000000000003</v>
      </c>
      <c r="G4" s="1" t="s">
        <v>20</v>
      </c>
      <c r="H4" s="2">
        <v>30.300000000000033</v>
      </c>
      <c r="I4" s="2"/>
      <c r="J4" s="53"/>
      <c r="K4" s="56"/>
      <c r="L4" s="57"/>
      <c r="M4" s="53"/>
      <c r="N4" s="56"/>
      <c r="O4" s="57"/>
      <c r="P4" s="53"/>
      <c r="Q4" s="53"/>
      <c r="R4" s="53"/>
    </row>
    <row r="5" spans="1:18">
      <c r="A5" s="1" t="s">
        <v>44</v>
      </c>
      <c r="B5" s="2">
        <v>30.3</v>
      </c>
      <c r="D5" s="1" t="s">
        <v>63</v>
      </c>
      <c r="E5" s="2">
        <v>18.299999999999997</v>
      </c>
      <c r="G5" s="1" t="s">
        <v>29</v>
      </c>
      <c r="H5" s="2">
        <v>30.300000000000033</v>
      </c>
      <c r="I5" s="2"/>
      <c r="J5" s="53"/>
      <c r="K5" s="56"/>
      <c r="L5" s="57"/>
      <c r="M5" s="53"/>
      <c r="N5" s="56"/>
      <c r="O5" s="57"/>
      <c r="P5" s="53"/>
      <c r="Q5" s="53"/>
      <c r="R5" s="53"/>
    </row>
    <row r="6" spans="1:18">
      <c r="A6" s="1" t="s">
        <v>43</v>
      </c>
      <c r="B6" s="2">
        <v>21.1</v>
      </c>
      <c r="D6" s="1" t="s">
        <v>62</v>
      </c>
      <c r="E6" s="2">
        <v>18.299999999999997</v>
      </c>
      <c r="G6" s="1" t="s">
        <v>30</v>
      </c>
      <c r="H6" s="2">
        <v>30.300000000000033</v>
      </c>
      <c r="I6" s="2"/>
      <c r="J6" s="53"/>
      <c r="K6" s="56"/>
      <c r="L6" s="57"/>
      <c r="M6" s="53"/>
      <c r="N6" s="56"/>
      <c r="O6" s="57"/>
      <c r="P6" s="53"/>
      <c r="Q6" s="53"/>
      <c r="R6" s="53"/>
    </row>
    <row r="7" spans="1:18">
      <c r="A7" s="1" t="s">
        <v>16</v>
      </c>
      <c r="B7" s="2">
        <v>11.1</v>
      </c>
      <c r="D7" s="1" t="s">
        <v>9</v>
      </c>
      <c r="E7" s="2">
        <v>17.3</v>
      </c>
      <c r="G7" s="1" t="s">
        <v>31</v>
      </c>
      <c r="H7" s="2">
        <v>30.300000000000033</v>
      </c>
      <c r="I7" s="2"/>
      <c r="J7" s="53"/>
      <c r="K7" s="56"/>
      <c r="L7" s="57"/>
      <c r="M7" s="53"/>
      <c r="N7" s="56"/>
      <c r="O7" s="57"/>
      <c r="P7" s="53"/>
      <c r="Q7" s="53"/>
      <c r="R7" s="53"/>
    </row>
    <row r="8" spans="1:18">
      <c r="A8" s="1" t="s">
        <v>151</v>
      </c>
      <c r="B8" s="2">
        <v>10.1</v>
      </c>
      <c r="D8" s="1" t="s">
        <v>76</v>
      </c>
      <c r="E8" s="2">
        <v>8</v>
      </c>
      <c r="G8" s="1" t="s">
        <v>28</v>
      </c>
      <c r="H8" s="2">
        <v>3.1</v>
      </c>
      <c r="I8" s="2"/>
      <c r="J8" s="53"/>
      <c r="K8" s="56"/>
      <c r="L8" s="57"/>
      <c r="M8" s="53"/>
      <c r="N8" s="56"/>
      <c r="O8" s="57"/>
      <c r="P8" s="53"/>
      <c r="Q8" s="53"/>
      <c r="R8" s="53"/>
    </row>
    <row r="9" spans="1:18">
      <c r="A9" s="1" t="s">
        <v>48</v>
      </c>
      <c r="B9" s="2">
        <v>8.1999999999999993</v>
      </c>
      <c r="D9" s="1" t="s">
        <v>8</v>
      </c>
      <c r="E9" s="2">
        <v>6.1</v>
      </c>
      <c r="G9" s="1" t="s">
        <v>42</v>
      </c>
      <c r="H9" s="2">
        <v>0.2</v>
      </c>
      <c r="I9" s="2"/>
      <c r="J9" s="53"/>
      <c r="K9" s="56"/>
      <c r="L9" s="57"/>
      <c r="M9" s="53"/>
      <c r="N9" s="56"/>
      <c r="O9" s="57"/>
      <c r="P9" s="53"/>
      <c r="Q9" s="53"/>
      <c r="R9" s="53"/>
    </row>
    <row r="10" spans="1:18">
      <c r="A10" s="1" t="s">
        <v>29</v>
      </c>
      <c r="B10" s="2">
        <v>8.1</v>
      </c>
      <c r="D10" s="1" t="s">
        <v>94</v>
      </c>
      <c r="E10" s="2">
        <v>6.1</v>
      </c>
      <c r="G10" s="1" t="s">
        <v>21</v>
      </c>
      <c r="H10" s="2">
        <v>0.1</v>
      </c>
      <c r="I10" s="2"/>
      <c r="J10" s="53"/>
      <c r="K10" s="56"/>
      <c r="L10" s="57"/>
      <c r="M10" s="53"/>
      <c r="N10" s="56"/>
      <c r="O10" s="57"/>
      <c r="P10" s="53"/>
      <c r="Q10" s="53"/>
      <c r="R10" s="53"/>
    </row>
    <row r="11" spans="1:18">
      <c r="A11" s="1" t="s">
        <v>11</v>
      </c>
      <c r="B11" s="2">
        <v>6</v>
      </c>
      <c r="D11" s="1" t="s">
        <v>95</v>
      </c>
      <c r="E11" s="2">
        <v>6.1</v>
      </c>
      <c r="G11" s="1" t="s">
        <v>22</v>
      </c>
      <c r="H11" s="2">
        <v>162.70000000000013</v>
      </c>
      <c r="I11" s="2"/>
      <c r="J11" s="53"/>
      <c r="K11" s="56"/>
      <c r="L11" s="57"/>
      <c r="M11" s="53"/>
      <c r="N11" s="56"/>
      <c r="O11" s="57"/>
      <c r="P11" s="53"/>
      <c r="Q11" s="53"/>
      <c r="R11" s="53"/>
    </row>
    <row r="12" spans="1:18">
      <c r="A12" s="1" t="s">
        <v>28</v>
      </c>
      <c r="B12" s="2">
        <v>5</v>
      </c>
      <c r="D12" s="1" t="s">
        <v>106</v>
      </c>
      <c r="E12" s="2">
        <v>5</v>
      </c>
      <c r="I12" s="2"/>
      <c r="J12" s="53"/>
      <c r="K12" s="56"/>
      <c r="L12" s="57"/>
      <c r="M12" s="53"/>
      <c r="N12" s="53"/>
      <c r="O12" s="53"/>
      <c r="P12" s="53"/>
      <c r="Q12" s="53"/>
      <c r="R12" s="53"/>
    </row>
    <row r="13" spans="1:18">
      <c r="A13" s="1" t="s">
        <v>49</v>
      </c>
      <c r="B13" s="2">
        <v>3.1</v>
      </c>
      <c r="D13" s="1" t="s">
        <v>144</v>
      </c>
      <c r="E13" s="2">
        <v>5</v>
      </c>
      <c r="I13" s="2"/>
      <c r="J13" s="53"/>
      <c r="K13" s="56"/>
      <c r="L13" s="57"/>
      <c r="M13" s="53"/>
      <c r="N13" s="53"/>
      <c r="O13" s="53"/>
      <c r="P13" s="53"/>
      <c r="Q13" s="53"/>
      <c r="R13" s="53"/>
    </row>
    <row r="14" spans="1:18">
      <c r="A14" s="1" t="s">
        <v>84</v>
      </c>
      <c r="B14" s="2">
        <v>3</v>
      </c>
      <c r="D14" s="1" t="s">
        <v>80</v>
      </c>
      <c r="E14" s="2">
        <v>3.4000000000000004</v>
      </c>
      <c r="I14" s="2"/>
      <c r="J14" s="53"/>
      <c r="K14" s="56"/>
      <c r="L14" s="57"/>
      <c r="M14" s="53"/>
      <c r="N14" s="53"/>
      <c r="O14" s="53"/>
      <c r="P14" s="53"/>
      <c r="Q14" s="53"/>
      <c r="R14" s="53"/>
    </row>
    <row r="15" spans="1:18">
      <c r="A15" s="1" t="s">
        <v>50</v>
      </c>
      <c r="B15" s="2">
        <v>0.1</v>
      </c>
      <c r="D15" s="1" t="s">
        <v>81</v>
      </c>
      <c r="E15" s="2">
        <v>3.4000000000000004</v>
      </c>
      <c r="F15" s="2"/>
      <c r="G15" s="2"/>
      <c r="H15" s="2"/>
      <c r="I15" s="2"/>
      <c r="J15" s="53"/>
      <c r="K15" s="56"/>
      <c r="L15" s="57"/>
      <c r="M15" s="53"/>
      <c r="N15" s="53"/>
      <c r="O15" s="53"/>
      <c r="P15" s="53"/>
      <c r="Q15" s="53"/>
      <c r="R15" s="53"/>
    </row>
    <row r="16" spans="1:18">
      <c r="A16" s="1" t="s">
        <v>46</v>
      </c>
      <c r="B16" s="2">
        <v>0.1</v>
      </c>
      <c r="D16" s="1" t="s">
        <v>82</v>
      </c>
      <c r="E16" s="2">
        <v>3.2</v>
      </c>
      <c r="F16" s="2"/>
      <c r="G16" s="2"/>
      <c r="H16" s="2"/>
      <c r="I16" s="2"/>
      <c r="J16" s="53"/>
      <c r="K16" s="56"/>
      <c r="L16" s="57"/>
      <c r="M16" s="53"/>
      <c r="N16" s="53"/>
      <c r="O16" s="53"/>
      <c r="P16" s="53"/>
      <c r="Q16" s="53"/>
      <c r="R16" s="53"/>
    </row>
    <row r="17" spans="1:18">
      <c r="A17" s="1" t="s">
        <v>47</v>
      </c>
      <c r="B17" s="2">
        <v>0.1</v>
      </c>
      <c r="D17" s="1" t="s">
        <v>83</v>
      </c>
      <c r="E17" s="2">
        <v>3.2</v>
      </c>
      <c r="F17" s="2"/>
      <c r="G17" s="2"/>
      <c r="H17" s="2"/>
      <c r="I17" s="2"/>
      <c r="J17" s="53"/>
      <c r="K17" s="56"/>
      <c r="L17" s="57"/>
      <c r="M17" s="53"/>
      <c r="N17" s="53"/>
      <c r="O17" s="53"/>
      <c r="P17" s="53"/>
      <c r="Q17" s="53"/>
      <c r="R17" s="53"/>
    </row>
    <row r="18" spans="1:18">
      <c r="A18" s="1" t="s">
        <v>22</v>
      </c>
      <c r="B18" s="2">
        <v>179.79999999999998</v>
      </c>
      <c r="D18" s="1" t="s">
        <v>143</v>
      </c>
      <c r="E18" s="2">
        <v>3.1</v>
      </c>
      <c r="F18" s="2"/>
      <c r="G18" s="2"/>
      <c r="H18" s="2"/>
      <c r="I18" s="2"/>
      <c r="J18" s="53"/>
      <c r="K18" s="56"/>
      <c r="L18" s="57"/>
      <c r="M18" s="53"/>
      <c r="N18" s="53"/>
      <c r="O18" s="53"/>
      <c r="P18" s="53"/>
      <c r="Q18" s="53"/>
      <c r="R18" s="53"/>
    </row>
    <row r="19" spans="1:18">
      <c r="D19" s="1" t="s">
        <v>79</v>
      </c>
      <c r="E19" s="2">
        <v>3.1</v>
      </c>
      <c r="F19" s="2"/>
      <c r="G19" s="2"/>
      <c r="H19" s="2"/>
      <c r="I19" s="2"/>
      <c r="J19" s="53"/>
      <c r="K19" s="53"/>
      <c r="L19" s="53"/>
      <c r="M19" s="53"/>
      <c r="N19" s="53"/>
      <c r="O19" s="53"/>
      <c r="P19" s="53"/>
      <c r="Q19" s="53"/>
      <c r="R19" s="53"/>
    </row>
    <row r="20" spans="1:18">
      <c r="D20" s="1" t="s">
        <v>78</v>
      </c>
      <c r="E20" s="2">
        <v>3.1</v>
      </c>
      <c r="J20" s="53"/>
      <c r="K20" s="53"/>
      <c r="L20" s="53"/>
      <c r="M20" s="53"/>
      <c r="N20" s="53"/>
      <c r="O20" s="53"/>
      <c r="P20" s="53"/>
      <c r="Q20" s="53"/>
      <c r="R20" s="53"/>
    </row>
    <row r="21" spans="1:18">
      <c r="D21" s="1" t="s">
        <v>75</v>
      </c>
      <c r="E21" s="2">
        <v>3</v>
      </c>
      <c r="J21" s="53"/>
      <c r="K21" s="53"/>
      <c r="L21" s="53"/>
      <c r="M21" s="53"/>
      <c r="N21" s="53"/>
      <c r="O21" s="53"/>
      <c r="P21" s="53"/>
      <c r="Q21" s="53"/>
      <c r="R21" s="53"/>
    </row>
    <row r="22" spans="1:18">
      <c r="D22" s="1" t="s">
        <v>32</v>
      </c>
      <c r="E22" s="2">
        <v>0.1</v>
      </c>
      <c r="J22" s="53"/>
      <c r="K22" s="53"/>
      <c r="L22" s="53"/>
      <c r="M22" s="53"/>
      <c r="N22" s="53"/>
      <c r="O22" s="53"/>
      <c r="P22" s="53"/>
      <c r="Q22" s="53"/>
      <c r="R22" s="53"/>
    </row>
    <row r="23" spans="1:18">
      <c r="D23" s="1" t="s">
        <v>96</v>
      </c>
      <c r="E23" s="2">
        <v>0.1</v>
      </c>
      <c r="J23" s="53"/>
      <c r="K23" s="53"/>
      <c r="L23" s="53"/>
      <c r="M23" s="53"/>
      <c r="N23" s="53"/>
      <c r="O23" s="53"/>
      <c r="P23" s="53"/>
      <c r="Q23" s="53"/>
      <c r="R23" s="53"/>
    </row>
    <row r="24" spans="1:18">
      <c r="D24" s="1" t="s">
        <v>77</v>
      </c>
      <c r="E24" s="2">
        <v>0.1</v>
      </c>
      <c r="J24" s="53"/>
      <c r="K24" s="53"/>
      <c r="L24" s="53"/>
      <c r="M24" s="53"/>
      <c r="N24" s="53"/>
      <c r="O24" s="53"/>
      <c r="P24" s="53"/>
      <c r="Q24" s="53"/>
      <c r="R24" s="53"/>
    </row>
    <row r="25" spans="1:18">
      <c r="D25" s="1" t="s">
        <v>22</v>
      </c>
      <c r="E25" s="2">
        <v>176.5</v>
      </c>
    </row>
    <row r="27" spans="1:18">
      <c r="A27" s="51" t="s">
        <v>139</v>
      </c>
      <c r="B27" t="s">
        <v>138</v>
      </c>
      <c r="D27" s="51" t="s">
        <v>12</v>
      </c>
      <c r="E27" t="s">
        <v>138</v>
      </c>
      <c r="G27" s="51" t="s">
        <v>140</v>
      </c>
      <c r="H27" t="s">
        <v>138</v>
      </c>
      <c r="J27" s="51" t="s">
        <v>116</v>
      </c>
      <c r="K27" t="s">
        <v>138</v>
      </c>
      <c r="M27" s="51" t="s">
        <v>105</v>
      </c>
      <c r="N27" t="s">
        <v>138</v>
      </c>
    </row>
    <row r="28" spans="1:18">
      <c r="A28" s="1" t="s">
        <v>32</v>
      </c>
      <c r="B28" s="2">
        <v>16.600000000000001</v>
      </c>
      <c r="D28" s="1" t="s">
        <v>27</v>
      </c>
      <c r="E28" s="2">
        <v>20.8</v>
      </c>
      <c r="G28" s="1" t="s">
        <v>145</v>
      </c>
      <c r="H28" s="2">
        <v>21.700000000000003</v>
      </c>
      <c r="J28" s="52" t="s">
        <v>66</v>
      </c>
      <c r="K28" s="2">
        <v>9.1999999999999993</v>
      </c>
      <c r="M28" s="1" t="s">
        <v>15</v>
      </c>
      <c r="N28" s="2">
        <v>12.399999999999999</v>
      </c>
    </row>
    <row r="29" spans="1:18">
      <c r="A29" s="1" t="s">
        <v>21</v>
      </c>
      <c r="B29" s="2">
        <v>15.999999999999998</v>
      </c>
      <c r="D29" s="1" t="s">
        <v>16</v>
      </c>
      <c r="E29" s="2">
        <v>18.5</v>
      </c>
      <c r="G29" s="1" t="s">
        <v>101</v>
      </c>
      <c r="H29" s="2">
        <v>21.700000000000003</v>
      </c>
      <c r="J29" s="52" t="s">
        <v>73</v>
      </c>
      <c r="K29" s="2">
        <v>9.1</v>
      </c>
      <c r="M29" s="1" t="s">
        <v>32</v>
      </c>
      <c r="N29" s="2">
        <v>18.700000000000006</v>
      </c>
    </row>
    <row r="30" spans="1:18">
      <c r="A30" s="1" t="s">
        <v>16</v>
      </c>
      <c r="B30" s="2">
        <v>15.9</v>
      </c>
      <c r="D30" s="1" t="s">
        <v>28</v>
      </c>
      <c r="E30" s="2">
        <v>15.499999999999998</v>
      </c>
      <c r="G30" s="1" t="s">
        <v>66</v>
      </c>
      <c r="H30" s="2">
        <v>21.6</v>
      </c>
      <c r="J30" s="52" t="s">
        <v>74</v>
      </c>
      <c r="K30" s="2">
        <v>9.1</v>
      </c>
      <c r="M30" s="1" t="s">
        <v>97</v>
      </c>
      <c r="N30" s="2">
        <v>6.2</v>
      </c>
    </row>
    <row r="31" spans="1:18">
      <c r="A31" s="1" t="s">
        <v>33</v>
      </c>
      <c r="B31" s="2">
        <v>12.7</v>
      </c>
      <c r="D31" s="1" t="s">
        <v>33</v>
      </c>
      <c r="E31" s="2">
        <v>12.1</v>
      </c>
      <c r="G31" s="1" t="s">
        <v>100</v>
      </c>
      <c r="H31" s="2">
        <v>12.7</v>
      </c>
      <c r="J31" s="52" t="s">
        <v>72</v>
      </c>
      <c r="K31" s="2">
        <v>9.1</v>
      </c>
      <c r="M31" s="1" t="s">
        <v>98</v>
      </c>
      <c r="N31" s="2">
        <v>0.1</v>
      </c>
    </row>
    <row r="32" spans="1:18">
      <c r="A32" s="1" t="s">
        <v>18</v>
      </c>
      <c r="B32" s="2">
        <v>12.7</v>
      </c>
      <c r="D32" s="1" t="s">
        <v>24</v>
      </c>
      <c r="E32" s="2">
        <v>11</v>
      </c>
      <c r="G32" s="1" t="s">
        <v>99</v>
      </c>
      <c r="H32" s="2">
        <v>12.7</v>
      </c>
      <c r="J32" s="52" t="s">
        <v>33</v>
      </c>
      <c r="K32" s="2">
        <v>6.1999999999999993</v>
      </c>
      <c r="M32" s="1" t="s">
        <v>22</v>
      </c>
      <c r="N32" s="2">
        <v>37.400000000000006</v>
      </c>
    </row>
    <row r="33" spans="1:14">
      <c r="A33" s="1" t="s">
        <v>20</v>
      </c>
      <c r="B33" s="2">
        <v>12.7</v>
      </c>
      <c r="D33" s="1" t="s">
        <v>26</v>
      </c>
      <c r="E33" s="2">
        <v>8.3999999999999986</v>
      </c>
      <c r="G33" s="1" t="s">
        <v>21</v>
      </c>
      <c r="H33" s="2">
        <v>3</v>
      </c>
      <c r="J33" s="52" t="s">
        <v>65</v>
      </c>
      <c r="K33" s="2">
        <v>3.2</v>
      </c>
    </row>
    <row r="34" spans="1:14">
      <c r="A34" s="1" t="s">
        <v>19</v>
      </c>
      <c r="B34" s="2">
        <v>12.7</v>
      </c>
      <c r="D34" s="1" t="s">
        <v>14</v>
      </c>
      <c r="E34" s="2">
        <v>6</v>
      </c>
      <c r="G34" s="1" t="s">
        <v>22</v>
      </c>
      <c r="H34" s="2">
        <v>93.4</v>
      </c>
      <c r="J34" s="52" t="s">
        <v>104</v>
      </c>
      <c r="K34" s="2">
        <v>3</v>
      </c>
    </row>
    <row r="35" spans="1:14">
      <c r="A35" s="1" t="s">
        <v>28</v>
      </c>
      <c r="B35" s="2">
        <v>12.5</v>
      </c>
      <c r="D35" s="1" t="s">
        <v>17</v>
      </c>
      <c r="E35" s="2">
        <v>6</v>
      </c>
      <c r="J35" s="52" t="s">
        <v>103</v>
      </c>
      <c r="K35" s="2">
        <v>3</v>
      </c>
    </row>
    <row r="36" spans="1:14">
      <c r="A36" s="1" t="s">
        <v>15</v>
      </c>
      <c r="B36" s="2">
        <v>3.3000000000000003</v>
      </c>
      <c r="D36" s="1" t="s">
        <v>25</v>
      </c>
      <c r="E36" s="2">
        <v>5</v>
      </c>
      <c r="J36" s="52" t="s">
        <v>102</v>
      </c>
      <c r="K36" s="2">
        <v>3</v>
      </c>
    </row>
    <row r="37" spans="1:14">
      <c r="A37" s="1" t="s">
        <v>22</v>
      </c>
      <c r="B37" s="2">
        <v>115.10000000000001</v>
      </c>
      <c r="D37" s="1" t="s">
        <v>21</v>
      </c>
      <c r="E37" s="2">
        <v>3</v>
      </c>
      <c r="J37" s="52" t="s">
        <v>69</v>
      </c>
      <c r="K37" s="2">
        <v>0.2</v>
      </c>
    </row>
    <row r="38" spans="1:14">
      <c r="D38" s="1" t="s">
        <v>22</v>
      </c>
      <c r="E38" s="2">
        <v>106.3</v>
      </c>
      <c r="J38" s="52" t="s">
        <v>70</v>
      </c>
      <c r="K38" s="2">
        <v>0.2</v>
      </c>
    </row>
    <row r="39" spans="1:14">
      <c r="J39" s="52" t="s">
        <v>71</v>
      </c>
      <c r="K39" s="2">
        <v>0.1</v>
      </c>
    </row>
    <row r="40" spans="1:14">
      <c r="J40" s="52" t="s">
        <v>67</v>
      </c>
      <c r="K40" s="2">
        <v>0.1</v>
      </c>
    </row>
    <row r="41" spans="1:14">
      <c r="J41" s="52" t="s">
        <v>68</v>
      </c>
      <c r="K41" s="2">
        <v>0.1</v>
      </c>
    </row>
    <row r="42" spans="1:14">
      <c r="J42" s="52" t="s">
        <v>22</v>
      </c>
      <c r="K42" s="2">
        <v>55.6</v>
      </c>
    </row>
    <row r="44" spans="1:14">
      <c r="A44" s="54" t="s">
        <v>117</v>
      </c>
      <c r="B44" t="s">
        <v>23</v>
      </c>
      <c r="D44" s="54" t="s">
        <v>115</v>
      </c>
      <c r="E44" t="s">
        <v>138</v>
      </c>
      <c r="G44" s="54" t="s">
        <v>141</v>
      </c>
      <c r="H44" t="s">
        <v>138</v>
      </c>
      <c r="J44" s="54" t="s">
        <v>142</v>
      </c>
      <c r="K44" t="s">
        <v>23</v>
      </c>
      <c r="M44" s="54" t="s">
        <v>119</v>
      </c>
      <c r="N44" t="s">
        <v>138</v>
      </c>
    </row>
    <row r="45" spans="1:14">
      <c r="A45" s="1" t="s">
        <v>32</v>
      </c>
      <c r="B45" s="2">
        <v>12</v>
      </c>
      <c r="D45" s="1" t="s">
        <v>55</v>
      </c>
      <c r="E45" s="2">
        <v>6.4999999999999982</v>
      </c>
      <c r="G45" s="1" t="s">
        <v>122</v>
      </c>
      <c r="H45" s="2">
        <v>6.2</v>
      </c>
      <c r="J45" s="1" t="s">
        <v>32</v>
      </c>
      <c r="K45" s="2">
        <v>7</v>
      </c>
      <c r="M45" s="1" t="s">
        <v>146</v>
      </c>
      <c r="N45" s="2">
        <v>3</v>
      </c>
    </row>
    <row r="46" spans="1:14">
      <c r="A46" s="1" t="s">
        <v>124</v>
      </c>
      <c r="B46" s="2">
        <v>6</v>
      </c>
      <c r="D46" s="1" t="s">
        <v>53</v>
      </c>
      <c r="E46" s="2">
        <v>6</v>
      </c>
      <c r="G46" s="1" t="s">
        <v>28</v>
      </c>
      <c r="H46" s="2">
        <v>6</v>
      </c>
      <c r="J46" s="1" t="s">
        <v>28</v>
      </c>
      <c r="K46" s="2">
        <v>3.2</v>
      </c>
      <c r="M46" s="1" t="s">
        <v>60</v>
      </c>
      <c r="N46" s="2">
        <v>3</v>
      </c>
    </row>
    <row r="47" spans="1:14">
      <c r="A47" s="1" t="s">
        <v>125</v>
      </c>
      <c r="B47" s="2">
        <v>6</v>
      </c>
      <c r="D47" s="1" t="s">
        <v>32</v>
      </c>
      <c r="E47" s="2">
        <v>2.4000000000000008</v>
      </c>
      <c r="G47" s="1" t="s">
        <v>16</v>
      </c>
      <c r="H47" s="2">
        <v>0.2</v>
      </c>
      <c r="J47" s="1" t="s">
        <v>15</v>
      </c>
      <c r="K47" s="2">
        <v>0.6</v>
      </c>
      <c r="M47" s="1" t="s">
        <v>61</v>
      </c>
      <c r="N47" s="2">
        <v>3</v>
      </c>
    </row>
    <row r="48" spans="1:14">
      <c r="A48" s="1" t="s">
        <v>21</v>
      </c>
      <c r="B48" s="2">
        <v>0.2</v>
      </c>
      <c r="D48" s="1" t="s">
        <v>21</v>
      </c>
      <c r="E48" s="2">
        <v>1.2</v>
      </c>
      <c r="G48" s="1" t="s">
        <v>22</v>
      </c>
      <c r="H48" s="2">
        <v>12.4</v>
      </c>
      <c r="J48" s="1" t="s">
        <v>86</v>
      </c>
      <c r="K48" s="2">
        <v>0.2</v>
      </c>
      <c r="M48" s="1" t="s">
        <v>21</v>
      </c>
      <c r="N48" s="2">
        <v>0.5</v>
      </c>
    </row>
    <row r="49" spans="1:14">
      <c r="A49" s="1" t="s">
        <v>22</v>
      </c>
      <c r="B49" s="2">
        <v>24.2</v>
      </c>
      <c r="D49" s="1" t="s">
        <v>56</v>
      </c>
      <c r="E49" s="2">
        <v>0.6</v>
      </c>
      <c r="J49" s="1" t="s">
        <v>21</v>
      </c>
      <c r="K49" s="2">
        <v>0.2</v>
      </c>
      <c r="M49" s="1" t="s">
        <v>16</v>
      </c>
      <c r="N49" s="2">
        <v>0.5</v>
      </c>
    </row>
    <row r="50" spans="1:14">
      <c r="D50" s="1" t="s">
        <v>57</v>
      </c>
      <c r="E50" s="2">
        <v>0.4</v>
      </c>
      <c r="J50" s="1" t="s">
        <v>129</v>
      </c>
      <c r="K50" s="2">
        <v>0.1</v>
      </c>
      <c r="M50" s="1" t="s">
        <v>10</v>
      </c>
      <c r="N50" s="2">
        <v>0.2</v>
      </c>
    </row>
    <row r="51" spans="1:14">
      <c r="D51" s="1" t="s">
        <v>54</v>
      </c>
      <c r="E51" s="2">
        <v>0.1</v>
      </c>
      <c r="J51" s="1" t="s">
        <v>16</v>
      </c>
      <c r="K51" s="2">
        <v>0.1</v>
      </c>
      <c r="M51" s="1" t="s">
        <v>121</v>
      </c>
      <c r="N51" s="2">
        <v>0.1</v>
      </c>
    </row>
    <row r="52" spans="1:14">
      <c r="D52" s="1" t="s">
        <v>14</v>
      </c>
      <c r="E52" s="2">
        <v>0.1</v>
      </c>
      <c r="J52" s="1" t="s">
        <v>85</v>
      </c>
      <c r="K52" s="2">
        <v>0.1</v>
      </c>
      <c r="M52" s="1" t="s">
        <v>32</v>
      </c>
      <c r="N52" s="2">
        <v>0.1</v>
      </c>
    </row>
    <row r="53" spans="1:14">
      <c r="D53" s="1" t="s">
        <v>22</v>
      </c>
      <c r="E53" s="2">
        <v>17.299999999999997</v>
      </c>
      <c r="J53" s="1" t="s">
        <v>22</v>
      </c>
      <c r="K53" s="2">
        <v>11.499999999999996</v>
      </c>
      <c r="M53" s="1" t="s">
        <v>43</v>
      </c>
      <c r="N53" s="2">
        <v>0.1</v>
      </c>
    </row>
    <row r="54" spans="1:14">
      <c r="M54" s="1" t="s">
        <v>58</v>
      </c>
      <c r="N54" s="2">
        <v>0.1</v>
      </c>
    </row>
    <row r="55" spans="1:14">
      <c r="M55" s="1" t="s">
        <v>59</v>
      </c>
      <c r="N55" s="2">
        <v>0.1</v>
      </c>
    </row>
    <row r="56" spans="1:14">
      <c r="M56" s="1" t="s">
        <v>22</v>
      </c>
      <c r="N56" s="2">
        <v>10.7</v>
      </c>
    </row>
    <row r="58" spans="1:14">
      <c r="A58" s="54" t="s">
        <v>118</v>
      </c>
      <c r="B58" t="s">
        <v>23</v>
      </c>
      <c r="D58" s="54" t="s">
        <v>114</v>
      </c>
      <c r="E58" t="s">
        <v>23</v>
      </c>
      <c r="G58" s="54" t="s">
        <v>147</v>
      </c>
      <c r="H58" t="s">
        <v>23</v>
      </c>
      <c r="J58" s="54" t="s">
        <v>39</v>
      </c>
      <c r="K58" t="s">
        <v>148</v>
      </c>
      <c r="M58" s="54" t="s">
        <v>149</v>
      </c>
      <c r="N58" t="s">
        <v>23</v>
      </c>
    </row>
    <row r="59" spans="1:14">
      <c r="A59" s="1" t="s">
        <v>134</v>
      </c>
      <c r="B59" s="2">
        <v>3</v>
      </c>
      <c r="D59" s="1" t="s">
        <v>21</v>
      </c>
      <c r="E59" s="2">
        <v>3.3000000000000003</v>
      </c>
      <c r="G59" s="1" t="s">
        <v>21</v>
      </c>
      <c r="H59" s="2">
        <v>3</v>
      </c>
      <c r="J59" s="1" t="s">
        <v>36</v>
      </c>
      <c r="K59" s="2">
        <v>3.4</v>
      </c>
      <c r="M59" s="1" t="s">
        <v>32</v>
      </c>
      <c r="N59" s="2">
        <v>3</v>
      </c>
    </row>
    <row r="60" spans="1:14">
      <c r="A60" s="1" t="s">
        <v>137</v>
      </c>
      <c r="B60" s="2">
        <v>3</v>
      </c>
      <c r="D60" s="1" t="s">
        <v>32</v>
      </c>
      <c r="E60" s="2">
        <v>1.2</v>
      </c>
      <c r="G60" s="1" t="s">
        <v>90</v>
      </c>
      <c r="H60" s="2">
        <v>0.4</v>
      </c>
      <c r="J60" s="1" t="s">
        <v>37</v>
      </c>
      <c r="K60" s="2">
        <v>0.1</v>
      </c>
      <c r="M60" s="1" t="s">
        <v>52</v>
      </c>
      <c r="N60" s="2">
        <v>0.1</v>
      </c>
    </row>
    <row r="61" spans="1:14">
      <c r="A61" s="1" t="s">
        <v>89</v>
      </c>
      <c r="B61" s="2">
        <v>3</v>
      </c>
      <c r="D61" s="1" t="s">
        <v>51</v>
      </c>
      <c r="E61" s="2">
        <v>0.5</v>
      </c>
      <c r="G61" s="1" t="s">
        <v>66</v>
      </c>
      <c r="H61" s="2">
        <v>0.2</v>
      </c>
      <c r="J61" s="1" t="s">
        <v>123</v>
      </c>
      <c r="K61" s="2">
        <v>0.1</v>
      </c>
      <c r="M61" s="1" t="s">
        <v>22</v>
      </c>
      <c r="N61" s="2">
        <v>3.1</v>
      </c>
    </row>
    <row r="62" spans="1:14">
      <c r="A62" s="1" t="s">
        <v>32</v>
      </c>
      <c r="B62" s="2">
        <v>0.2</v>
      </c>
      <c r="D62" s="1" t="s">
        <v>16</v>
      </c>
      <c r="E62" s="2">
        <v>0.4</v>
      </c>
      <c r="G62" s="1" t="s">
        <v>32</v>
      </c>
      <c r="H62" s="2">
        <v>0.2</v>
      </c>
      <c r="J62" s="1" t="s">
        <v>35</v>
      </c>
      <c r="K62" s="2">
        <v>0.1</v>
      </c>
    </row>
    <row r="63" spans="1:14">
      <c r="A63" s="1" t="s">
        <v>130</v>
      </c>
      <c r="B63" s="2">
        <v>0.2</v>
      </c>
      <c r="D63" s="1" t="s">
        <v>126</v>
      </c>
      <c r="E63" s="2">
        <v>0.2</v>
      </c>
      <c r="G63" s="1" t="s">
        <v>27</v>
      </c>
      <c r="H63" s="2">
        <v>0.1</v>
      </c>
      <c r="J63" s="1" t="s">
        <v>38</v>
      </c>
      <c r="K63" s="2">
        <v>0.1</v>
      </c>
    </row>
    <row r="64" spans="1:14">
      <c r="A64" s="1" t="s">
        <v>87</v>
      </c>
      <c r="B64" s="2">
        <v>0.2</v>
      </c>
      <c r="D64" s="1" t="s">
        <v>15</v>
      </c>
      <c r="E64" s="2">
        <v>0.1</v>
      </c>
      <c r="G64" s="1" t="s">
        <v>91</v>
      </c>
      <c r="H64" s="2">
        <v>0.1</v>
      </c>
      <c r="J64" s="1" t="s">
        <v>32</v>
      </c>
      <c r="K64" s="2">
        <v>0.1</v>
      </c>
    </row>
    <row r="65" spans="1:11">
      <c r="A65" s="1" t="s">
        <v>133</v>
      </c>
      <c r="B65" s="2">
        <v>0.1</v>
      </c>
      <c r="D65" s="1" t="s">
        <v>127</v>
      </c>
      <c r="E65" s="2">
        <v>0.1</v>
      </c>
      <c r="G65" s="1" t="s">
        <v>92</v>
      </c>
      <c r="H65" s="2">
        <v>0.1</v>
      </c>
      <c r="J65" s="1" t="s">
        <v>16</v>
      </c>
      <c r="K65" s="2">
        <v>0.1</v>
      </c>
    </row>
    <row r="66" spans="1:11">
      <c r="A66" s="1" t="s">
        <v>135</v>
      </c>
      <c r="B66" s="2">
        <v>0.1</v>
      </c>
      <c r="D66" s="1" t="s">
        <v>97</v>
      </c>
      <c r="E66" s="2">
        <v>0.1</v>
      </c>
      <c r="G66" s="1" t="s">
        <v>22</v>
      </c>
      <c r="H66" s="2">
        <v>4.0999999999999996</v>
      </c>
      <c r="J66" s="1" t="s">
        <v>22</v>
      </c>
      <c r="K66" s="2">
        <v>4</v>
      </c>
    </row>
    <row r="67" spans="1:11">
      <c r="A67" s="1" t="s">
        <v>131</v>
      </c>
      <c r="B67" s="2">
        <v>0.1</v>
      </c>
      <c r="D67" s="1" t="s">
        <v>128</v>
      </c>
      <c r="E67" s="2">
        <v>0.1</v>
      </c>
    </row>
    <row r="68" spans="1:11">
      <c r="A68" s="1" t="s">
        <v>132</v>
      </c>
      <c r="B68" s="2">
        <v>0.1</v>
      </c>
      <c r="D68" s="1" t="s">
        <v>22</v>
      </c>
      <c r="E68" s="2">
        <v>6.0000000000000009</v>
      </c>
    </row>
    <row r="69" spans="1:11">
      <c r="A69" s="1" t="s">
        <v>88</v>
      </c>
      <c r="B69" s="2">
        <v>0.1</v>
      </c>
    </row>
    <row r="70" spans="1:11">
      <c r="A70" s="1" t="s">
        <v>136</v>
      </c>
      <c r="B70" s="2">
        <v>0.1</v>
      </c>
    </row>
    <row r="71" spans="1:11">
      <c r="A71" s="1" t="s">
        <v>22</v>
      </c>
      <c r="B71" s="2">
        <v>10.199999999999999</v>
      </c>
    </row>
    <row r="73" spans="1:11">
      <c r="A73" s="54" t="s">
        <v>41</v>
      </c>
      <c r="B73" t="s">
        <v>148</v>
      </c>
      <c r="D73" s="54" t="s">
        <v>150</v>
      </c>
      <c r="E73" t="s">
        <v>23</v>
      </c>
      <c r="G73" s="54" t="s">
        <v>7</v>
      </c>
      <c r="H73" t="s">
        <v>23</v>
      </c>
    </row>
    <row r="74" spans="1:11">
      <c r="A74" s="1" t="s">
        <v>40</v>
      </c>
      <c r="B74" s="2">
        <v>0.1</v>
      </c>
      <c r="D74" s="1" t="s">
        <v>32</v>
      </c>
      <c r="E74" s="2">
        <v>0.2</v>
      </c>
      <c r="G74" s="1" t="s">
        <v>32</v>
      </c>
      <c r="H74" s="2">
        <v>0.1</v>
      </c>
    </row>
    <row r="75" spans="1:11">
      <c r="A75" s="1" t="s">
        <v>64</v>
      </c>
      <c r="B75" s="2">
        <v>0.1</v>
      </c>
      <c r="D75" s="1" t="s">
        <v>93</v>
      </c>
      <c r="E75" s="2">
        <v>0.2</v>
      </c>
      <c r="G75" s="1" t="s">
        <v>22</v>
      </c>
      <c r="H75" s="2">
        <v>0.1</v>
      </c>
    </row>
    <row r="76" spans="1:11">
      <c r="A76" s="1" t="s">
        <v>32</v>
      </c>
      <c r="B76" s="2">
        <v>0.6</v>
      </c>
      <c r="D76" s="1" t="s">
        <v>22</v>
      </c>
      <c r="E76" s="2">
        <v>0.4</v>
      </c>
    </row>
    <row r="77" spans="1:11">
      <c r="A77" s="1" t="s">
        <v>16</v>
      </c>
      <c r="B77" s="2">
        <v>0.30000000000000004</v>
      </c>
    </row>
    <row r="78" spans="1:11">
      <c r="A78" s="1" t="s">
        <v>28</v>
      </c>
      <c r="B78" s="2">
        <v>0.2</v>
      </c>
    </row>
    <row r="79" spans="1:11">
      <c r="A79" s="1" t="s">
        <v>27</v>
      </c>
      <c r="B79" s="2">
        <v>0.2</v>
      </c>
    </row>
    <row r="80" spans="1:11">
      <c r="A80" s="1" t="s">
        <v>21</v>
      </c>
      <c r="B80" s="2">
        <v>0.1</v>
      </c>
    </row>
    <row r="81" spans="1:2">
      <c r="A81" s="1" t="s">
        <v>22</v>
      </c>
      <c r="B81" s="2">
        <v>1.6</v>
      </c>
    </row>
  </sheetData>
  <conditionalFormatting pivot="1" sqref="B28:B36">
    <cfRule type="colorScale" priority="26">
      <colorScale>
        <cfvo type="num" val="1"/>
        <cfvo type="num" val="5"/>
        <cfvo type="num" val="10"/>
        <color rgb="FF63BE7B"/>
        <color rgb="FFFFEB84"/>
        <color rgb="FFF8696B"/>
      </colorScale>
    </cfRule>
  </conditionalFormatting>
  <conditionalFormatting pivot="1" sqref="E28:E37">
    <cfRule type="colorScale" priority="25">
      <colorScale>
        <cfvo type="num" val="1"/>
        <cfvo type="num" val="5"/>
        <cfvo type="num" val="10"/>
        <color rgb="FF63BE7B"/>
        <color rgb="FFFFEB84"/>
        <color rgb="FFF8696B"/>
      </colorScale>
    </cfRule>
  </conditionalFormatting>
  <conditionalFormatting pivot="1" sqref="H29:H33">
    <cfRule type="colorScale" priority="24">
      <colorScale>
        <cfvo type="num" val="1"/>
        <cfvo type="num" val="5"/>
        <cfvo type="num" val="10"/>
        <color rgb="FF63BE7B"/>
        <color rgb="FFFFEB84"/>
        <color rgb="FFF8696B"/>
      </colorScale>
    </cfRule>
  </conditionalFormatting>
  <conditionalFormatting sqref="J28:J42">
    <cfRule type="colorScale" priority="23">
      <colorScale>
        <cfvo type="num" val="1"/>
        <cfvo type="num" val="5"/>
        <cfvo type="num" val="10"/>
        <color rgb="FF63BE7B"/>
        <color rgb="FFFFEB84"/>
        <color rgb="FFF8696B"/>
      </colorScale>
    </cfRule>
  </conditionalFormatting>
  <conditionalFormatting pivot="1" sqref="K28:K41">
    <cfRule type="colorScale" priority="22">
      <colorScale>
        <cfvo type="num" val="1"/>
        <cfvo type="num" val="5"/>
        <cfvo type="num" val="10"/>
        <color rgb="FF63BE7B"/>
        <color rgb="FFFFEB84"/>
        <color rgb="FFF8696B"/>
      </colorScale>
    </cfRule>
  </conditionalFormatting>
  <conditionalFormatting pivot="1" sqref="B45:B48">
    <cfRule type="colorScale" priority="20">
      <colorScale>
        <cfvo type="num" val="1"/>
        <cfvo type="num" val="5"/>
        <cfvo type="num" val="10"/>
        <color rgb="FF63BE7B"/>
        <color rgb="FFFFEB84"/>
        <color rgb="FFF8696B"/>
      </colorScale>
    </cfRule>
  </conditionalFormatting>
  <conditionalFormatting pivot="1" sqref="E45:E52">
    <cfRule type="colorScale" priority="19">
      <colorScale>
        <cfvo type="num" val="1"/>
        <cfvo type="num" val="5"/>
        <cfvo type="num" val="10"/>
        <color rgb="FF63BE7B"/>
        <color rgb="FFFFEB84"/>
        <color rgb="FFF8696B"/>
      </colorScale>
    </cfRule>
  </conditionalFormatting>
  <conditionalFormatting pivot="1" sqref="H45:H47">
    <cfRule type="colorScale" priority="18">
      <colorScale>
        <cfvo type="num" val="1"/>
        <cfvo type="num" val="5"/>
        <cfvo type="num" val="10"/>
        <color rgb="FF63BE7B"/>
        <color rgb="FFFFEB84"/>
        <color rgb="FFF8696B"/>
      </colorScale>
    </cfRule>
  </conditionalFormatting>
  <conditionalFormatting pivot="1" sqref="K45:K52">
    <cfRule type="colorScale" priority="17">
      <colorScale>
        <cfvo type="num" val="1"/>
        <cfvo type="num" val="5"/>
        <cfvo type="num" val="10"/>
        <color rgb="FF63BE7B"/>
        <color rgb="FFFFEB84"/>
        <color rgb="FFF8696B"/>
      </colorScale>
    </cfRule>
  </conditionalFormatting>
  <conditionalFormatting pivot="1" sqref="N55">
    <cfRule type="colorScale" priority="16">
      <colorScale>
        <cfvo type="num" val="1"/>
        <cfvo type="num" val="5"/>
        <cfvo type="num" val="10"/>
        <color rgb="FF63BE7B"/>
        <color rgb="FFFFEB84"/>
        <color rgb="FFF8696B"/>
      </colorScale>
    </cfRule>
  </conditionalFormatting>
  <conditionalFormatting pivot="1" sqref="B59:B70">
    <cfRule type="colorScale" priority="15">
      <colorScale>
        <cfvo type="num" val="1"/>
        <cfvo type="num" val="5"/>
        <cfvo type="num" val="10"/>
        <color rgb="FF63BE7B"/>
        <color rgb="FFFFEB84"/>
        <color rgb="FFF8696B"/>
      </colorScale>
    </cfRule>
  </conditionalFormatting>
  <conditionalFormatting pivot="1" sqref="E59:E67">
    <cfRule type="colorScale" priority="14">
      <colorScale>
        <cfvo type="num" val="1"/>
        <cfvo type="num" val="5"/>
        <cfvo type="num" val="10"/>
        <color rgb="FF63BE7B"/>
        <color rgb="FFFFEB84"/>
        <color rgb="FFF8696B"/>
      </colorScale>
    </cfRule>
  </conditionalFormatting>
  <conditionalFormatting pivot="1" sqref="H59:H65">
    <cfRule type="colorScale" priority="13">
      <colorScale>
        <cfvo type="num" val="1"/>
        <cfvo type="num" val="5"/>
        <cfvo type="num" val="10"/>
        <color rgb="FF63BE7B"/>
        <color rgb="FFFFEB84"/>
        <color rgb="FFF8696B"/>
      </colorScale>
    </cfRule>
  </conditionalFormatting>
  <conditionalFormatting pivot="1" sqref="K59:K65">
    <cfRule type="colorScale" priority="12">
      <colorScale>
        <cfvo type="num" val="1"/>
        <cfvo type="num" val="5"/>
        <cfvo type="num" val="10"/>
        <color rgb="FF63BE7B"/>
        <color rgb="FFFFEB84"/>
        <color rgb="FFF8696B"/>
      </colorScale>
    </cfRule>
  </conditionalFormatting>
  <conditionalFormatting pivot="1" sqref="N59:N60">
    <cfRule type="colorScale" priority="11">
      <colorScale>
        <cfvo type="num" val="1"/>
        <cfvo type="num" val="5"/>
        <cfvo type="num" val="10"/>
        <color rgb="FF63BE7B"/>
        <color rgb="FFFFEB84"/>
        <color rgb="FFF8696B"/>
      </colorScale>
    </cfRule>
  </conditionalFormatting>
  <conditionalFormatting pivot="1" sqref="B74:B80">
    <cfRule type="colorScale" priority="10">
      <colorScale>
        <cfvo type="num" val="1"/>
        <cfvo type="num" val="5"/>
        <cfvo type="num" val="10"/>
        <color rgb="FF63BE7B"/>
        <color rgb="FFFFEB84"/>
        <color rgb="FFF8696B"/>
      </colorScale>
    </cfRule>
  </conditionalFormatting>
  <conditionalFormatting pivot="1" sqref="E74:E75">
    <cfRule type="colorScale" priority="9">
      <colorScale>
        <cfvo type="num" val="1"/>
        <cfvo type="num" val="5"/>
        <cfvo type="num" val="10"/>
        <color rgb="FF63BE7B"/>
        <color rgb="FFFFEB84"/>
        <color rgb="FFF8696B"/>
      </colorScale>
    </cfRule>
  </conditionalFormatting>
  <conditionalFormatting pivot="1" sqref="E3:E12 E14:E17 E19:E24">
    <cfRule type="colorScale" priority="8">
      <colorScale>
        <cfvo type="num" val="1"/>
        <cfvo type="num" val="5"/>
        <cfvo type="num" val="10"/>
        <color rgb="FF63BE7B"/>
        <color rgb="FFFFEB84"/>
        <color rgb="FFF8696B"/>
      </colorScale>
    </cfRule>
  </conditionalFormatting>
  <conditionalFormatting pivot="1" sqref="B3:B7 B9:B17">
    <cfRule type="colorScale" priority="5">
      <colorScale>
        <cfvo type="num" val="1"/>
        <cfvo type="num" val="5"/>
        <cfvo type="num" val="10"/>
        <color rgb="FF63BE7B"/>
        <color rgb="FFFFEB84"/>
        <color rgb="FFF8696B"/>
      </colorScale>
    </cfRule>
  </conditionalFormatting>
  <conditionalFormatting pivot="1" sqref="H3:H10">
    <cfRule type="colorScale" priority="4">
      <colorScale>
        <cfvo type="num" val="1"/>
        <cfvo type="num" val="5"/>
        <cfvo type="num" val="10"/>
        <color rgb="FF63BE7B"/>
        <color rgb="FFFFEB84"/>
        <color rgb="FFF8696B"/>
      </colorScale>
    </cfRule>
  </conditionalFormatting>
  <conditionalFormatting pivot="1" sqref="N28:N31">
    <cfRule type="colorScale" priority="3">
      <colorScale>
        <cfvo type="num" val="1"/>
        <cfvo type="num" val="5"/>
        <cfvo type="num" val="10"/>
        <color rgb="FF63BE7B"/>
        <color rgb="FFFFEB84"/>
        <color rgb="FFF8696B"/>
      </colorScale>
    </cfRule>
  </conditionalFormatting>
  <conditionalFormatting pivot="1" sqref="H74">
    <cfRule type="colorScale" priority="2">
      <colorScale>
        <cfvo type="num" val="1"/>
        <cfvo type="num" val="5"/>
        <cfvo type="num" val="10"/>
        <color rgb="FF63BE7B"/>
        <color rgb="FFFFEB84"/>
        <color rgb="FFF8696B"/>
      </colorScale>
    </cfRule>
  </conditionalFormatting>
  <conditionalFormatting pivot="1" sqref="N45:N54">
    <cfRule type="colorScale" priority="1">
      <colorScale>
        <cfvo type="num" val="1"/>
        <cfvo type="num" val="5"/>
        <cfvo type="num" val="10"/>
        <color rgb="FF63BE7B"/>
        <color rgb="FFFFEB84"/>
        <color rgb="FFF8696B"/>
      </colorScale>
    </cfRule>
  </conditionalFormatting>
  <pageMargins left="0.7" right="0.7" top="0.75" bottom="0.75" header="0.3" footer="0.3"/>
  <pageSetup orientation="portrait" r:id="rId2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92D050"/>
  </sheetPr>
  <dimension ref="A1:BX78"/>
  <sheetViews>
    <sheetView view="pageBreakPreview" zoomScale="70" zoomScaleNormal="70" zoomScaleSheetLayoutView="70" workbookViewId="0">
      <selection sqref="A1:B2"/>
    </sheetView>
  </sheetViews>
  <sheetFormatPr baseColWidth="10" defaultColWidth="11.42578125" defaultRowHeight="18"/>
  <cols>
    <col min="1" max="1" width="5.28515625" style="194"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4.5" customHeight="1">
      <c r="A1" s="330"/>
      <c r="B1" s="330"/>
      <c r="C1" s="328" t="s">
        <v>449</v>
      </c>
      <c r="D1" s="328"/>
      <c r="E1" s="328"/>
      <c r="F1" s="328"/>
      <c r="G1" s="328"/>
      <c r="H1" s="328"/>
      <c r="I1" s="328"/>
      <c r="J1" s="328"/>
      <c r="K1" s="328"/>
      <c r="L1" s="328"/>
      <c r="M1" s="328"/>
      <c r="N1" s="328"/>
      <c r="O1" s="328"/>
    </row>
    <row r="2" spans="1:76" ht="34.5"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701</v>
      </c>
      <c r="D4" s="184"/>
      <c r="E4" s="24" t="s">
        <v>617</v>
      </c>
      <c r="F4" s="332" t="s">
        <v>633</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153">
      <c r="A7" s="82">
        <v>1</v>
      </c>
      <c r="B7" s="45" t="s">
        <v>702</v>
      </c>
      <c r="C7" s="158" t="s">
        <v>703</v>
      </c>
      <c r="D7" s="88" t="s">
        <v>704</v>
      </c>
      <c r="E7" s="88" t="s">
        <v>261</v>
      </c>
      <c r="F7" s="170" t="s">
        <v>705</v>
      </c>
      <c r="G7" s="103" t="s">
        <v>706</v>
      </c>
      <c r="H7" s="103" t="s">
        <v>707</v>
      </c>
      <c r="I7" s="103" t="s">
        <v>708</v>
      </c>
      <c r="J7" s="14">
        <v>2</v>
      </c>
      <c r="K7" s="14">
        <v>3</v>
      </c>
      <c r="L7" s="14">
        <f>J7*K7</f>
        <v>6</v>
      </c>
      <c r="M7" s="79" t="str">
        <f>IF(L7&lt;=6,"BAJO",IF(L7&gt;=15,"ALTO","MEDIO"))</f>
        <v>BAJO</v>
      </c>
      <c r="N7" s="95" t="s">
        <v>596</v>
      </c>
      <c r="O7" s="47">
        <f t="shared" ref="O7:O69" si="0">IF(M7="BAJO",0.1,IF(M7="MEDIO",3,5))</f>
        <v>0.1</v>
      </c>
      <c r="BW7" s="11">
        <v>1</v>
      </c>
      <c r="BX7" s="11">
        <v>1</v>
      </c>
    </row>
    <row r="8" spans="1:76" s="11" customFormat="1" ht="38.25">
      <c r="A8" s="82">
        <v>2</v>
      </c>
      <c r="B8" s="45" t="s">
        <v>702</v>
      </c>
      <c r="C8" s="158" t="s">
        <v>577</v>
      </c>
      <c r="D8" s="91" t="s">
        <v>260</v>
      </c>
      <c r="E8" s="88" t="s">
        <v>261</v>
      </c>
      <c r="F8" s="168" t="s">
        <v>1038</v>
      </c>
      <c r="G8" s="81" t="s">
        <v>709</v>
      </c>
      <c r="H8" s="103" t="s">
        <v>707</v>
      </c>
      <c r="I8" s="81" t="s">
        <v>1096</v>
      </c>
      <c r="J8" s="14">
        <v>2</v>
      </c>
      <c r="K8" s="14">
        <v>3</v>
      </c>
      <c r="L8" s="14">
        <f t="shared" ref="L8:L70" si="1">J8*K8</f>
        <v>6</v>
      </c>
      <c r="M8" s="79" t="str">
        <f t="shared" ref="M8:M71" si="2">IF(L8&lt;=6,"BAJO",IF(L8&gt;=15,"ALTO","MEDIO"))</f>
        <v>BAJO</v>
      </c>
      <c r="N8" s="95" t="s">
        <v>596</v>
      </c>
      <c r="O8" s="47">
        <f t="shared" si="0"/>
        <v>0.1</v>
      </c>
      <c r="BW8" s="11">
        <v>2</v>
      </c>
      <c r="BX8" s="11">
        <v>2</v>
      </c>
    </row>
    <row r="9" spans="1:76" s="11" customFormat="1" ht="89.25">
      <c r="A9" s="82">
        <v>3</v>
      </c>
      <c r="B9" s="45" t="s">
        <v>702</v>
      </c>
      <c r="C9" s="85" t="s">
        <v>710</v>
      </c>
      <c r="D9" s="69" t="s">
        <v>704</v>
      </c>
      <c r="E9" s="69" t="s">
        <v>261</v>
      </c>
      <c r="F9" s="168" t="s">
        <v>1039</v>
      </c>
      <c r="G9" s="81" t="s">
        <v>704</v>
      </c>
      <c r="H9" s="103" t="s">
        <v>707</v>
      </c>
      <c r="I9" s="81" t="s">
        <v>1094</v>
      </c>
      <c r="J9" s="14">
        <v>2</v>
      </c>
      <c r="K9" s="14">
        <v>3</v>
      </c>
      <c r="L9" s="14">
        <f t="shared" si="1"/>
        <v>6</v>
      </c>
      <c r="M9" s="79" t="str">
        <f t="shared" si="2"/>
        <v>BAJO</v>
      </c>
      <c r="N9" s="95" t="s">
        <v>596</v>
      </c>
      <c r="O9" s="47">
        <f t="shared" si="0"/>
        <v>0.1</v>
      </c>
    </row>
    <row r="10" spans="1:76" s="11" customFormat="1" ht="140.25">
      <c r="A10" s="82">
        <v>4</v>
      </c>
      <c r="B10" s="45" t="s">
        <v>702</v>
      </c>
      <c r="C10" s="85" t="s">
        <v>370</v>
      </c>
      <c r="D10" s="98" t="s">
        <v>371</v>
      </c>
      <c r="E10" s="69" t="s">
        <v>261</v>
      </c>
      <c r="F10" s="168" t="s">
        <v>1040</v>
      </c>
      <c r="G10" s="81" t="s">
        <v>711</v>
      </c>
      <c r="H10" s="103" t="s">
        <v>707</v>
      </c>
      <c r="I10" s="81" t="s">
        <v>1095</v>
      </c>
      <c r="J10" s="14">
        <v>2</v>
      </c>
      <c r="K10" s="14">
        <v>3</v>
      </c>
      <c r="L10" s="14">
        <f t="shared" si="1"/>
        <v>6</v>
      </c>
      <c r="M10" s="79" t="str">
        <f t="shared" si="2"/>
        <v>BAJO</v>
      </c>
      <c r="N10" s="95" t="s">
        <v>596</v>
      </c>
      <c r="O10" s="47">
        <f t="shared" si="0"/>
        <v>0.1</v>
      </c>
    </row>
    <row r="11" spans="1:76" s="11" customFormat="1" ht="12.75">
      <c r="A11" s="82"/>
      <c r="B11" s="25"/>
      <c r="C11" s="13"/>
      <c r="D11" s="26"/>
      <c r="E11" s="13"/>
      <c r="F11" s="41"/>
      <c r="G11" s="81"/>
      <c r="H11" s="81"/>
      <c r="I11" s="81"/>
      <c r="J11" s="14"/>
      <c r="K11" s="14"/>
      <c r="L11" s="14">
        <f>J11*K11</f>
        <v>0</v>
      </c>
      <c r="M11" s="79" t="str">
        <f t="shared" si="2"/>
        <v>BAJO</v>
      </c>
      <c r="N11" s="13"/>
      <c r="O11" s="47">
        <f>IF(M11="BAJO",0.1,IF(M11="MEDIO",3,5))</f>
        <v>0.1</v>
      </c>
    </row>
    <row r="12" spans="1:76" s="11" customFormat="1" ht="12.75">
      <c r="A12" s="82"/>
      <c r="B12" s="25"/>
      <c r="C12" s="13"/>
      <c r="D12" s="26"/>
      <c r="E12" s="13"/>
      <c r="F12" s="41"/>
      <c r="G12" s="103"/>
      <c r="H12" s="103"/>
      <c r="I12" s="103"/>
      <c r="J12" s="14"/>
      <c r="K12" s="14"/>
      <c r="L12" s="14">
        <f>J12*K12</f>
        <v>0</v>
      </c>
      <c r="M12" s="79" t="str">
        <f t="shared" si="2"/>
        <v>BAJO</v>
      </c>
      <c r="N12" s="13"/>
      <c r="O12" s="47">
        <f>IF(M12="BAJO",0.1,IF(M12="MEDIO",3,5))</f>
        <v>0.1</v>
      </c>
    </row>
    <row r="13" spans="1:76" s="11" customFormat="1" ht="12.75">
      <c r="A13" s="82"/>
      <c r="B13" s="25"/>
      <c r="C13" s="13"/>
      <c r="D13" s="26"/>
      <c r="E13" s="13"/>
      <c r="F13" s="41"/>
      <c r="G13" s="81"/>
      <c r="H13" s="81"/>
      <c r="I13" s="81"/>
      <c r="J13" s="14"/>
      <c r="K13" s="14"/>
      <c r="L13" s="14">
        <f>J13*K13</f>
        <v>0</v>
      </c>
      <c r="M13" s="79" t="str">
        <f t="shared" si="2"/>
        <v>BAJO</v>
      </c>
      <c r="N13" s="13"/>
      <c r="O13" s="47">
        <f>IF(M13="BAJO",0.1,IF(M13="MEDIO",3,5))</f>
        <v>0.1</v>
      </c>
    </row>
    <row r="14" spans="1:76" s="11" customFormat="1" ht="12.75">
      <c r="A14" s="82"/>
      <c r="B14" s="25"/>
      <c r="C14" s="13"/>
      <c r="D14" s="13"/>
      <c r="E14" s="13"/>
      <c r="F14" s="41"/>
      <c r="G14" s="81"/>
      <c r="H14" s="81"/>
      <c r="I14" s="81"/>
      <c r="J14" s="14"/>
      <c r="K14" s="14"/>
      <c r="L14" s="14">
        <f t="shared" si="1"/>
        <v>0</v>
      </c>
      <c r="M14" s="79" t="str">
        <f t="shared" si="2"/>
        <v>BAJO</v>
      </c>
      <c r="N14" s="13"/>
      <c r="O14" s="47">
        <f t="shared" si="0"/>
        <v>0.1</v>
      </c>
    </row>
    <row r="15" spans="1:76" s="11" customFormat="1" ht="12.75">
      <c r="A15" s="82"/>
      <c r="B15" s="25"/>
      <c r="C15" s="13"/>
      <c r="D15" s="26"/>
      <c r="E15" s="13"/>
      <c r="F15" s="41"/>
      <c r="G15" s="81"/>
      <c r="H15" s="81"/>
      <c r="I15" s="81"/>
      <c r="J15" s="14"/>
      <c r="K15" s="14"/>
      <c r="L15" s="14">
        <f t="shared" si="1"/>
        <v>0</v>
      </c>
      <c r="M15" s="79" t="str">
        <f t="shared" si="2"/>
        <v>BAJO</v>
      </c>
      <c r="N15" s="13"/>
      <c r="O15" s="47">
        <f t="shared" si="0"/>
        <v>0.1</v>
      </c>
    </row>
    <row r="16" spans="1:76" s="11" customFormat="1" ht="12.75">
      <c r="A16" s="82"/>
      <c r="B16" s="25"/>
      <c r="C16" s="13"/>
      <c r="D16" s="26"/>
      <c r="E16" s="13"/>
      <c r="F16" s="41"/>
      <c r="G16" s="81"/>
      <c r="H16" s="81"/>
      <c r="I16" s="81"/>
      <c r="J16" s="14"/>
      <c r="K16" s="14"/>
      <c r="L16" s="14">
        <f>J16*K16</f>
        <v>0</v>
      </c>
      <c r="M16" s="79" t="str">
        <f t="shared" si="2"/>
        <v>BAJO</v>
      </c>
      <c r="N16" s="13"/>
      <c r="O16" s="47">
        <f>IF(M16="BAJO",0.1,IF(M16="MEDIO",3,5))</f>
        <v>0.1</v>
      </c>
    </row>
    <row r="17" spans="1:15" s="11" customFormat="1" ht="12.75">
      <c r="A17" s="82"/>
      <c r="B17" s="25"/>
      <c r="C17" s="13"/>
      <c r="D17" s="13"/>
      <c r="E17" s="13"/>
      <c r="F17" s="41"/>
      <c r="G17" s="81"/>
      <c r="H17" s="81"/>
      <c r="I17" s="81"/>
      <c r="J17" s="27"/>
      <c r="K17" s="14"/>
      <c r="L17" s="14">
        <f t="shared" si="1"/>
        <v>0</v>
      </c>
      <c r="M17" s="79" t="str">
        <f t="shared" si="2"/>
        <v>BAJO</v>
      </c>
      <c r="N17" s="3"/>
      <c r="O17" s="47">
        <f t="shared" si="0"/>
        <v>0.1</v>
      </c>
    </row>
    <row r="18" spans="1:15" s="11" customFormat="1" ht="12.75">
      <c r="A18" s="82"/>
      <c r="B18" s="25"/>
      <c r="C18" s="13"/>
      <c r="D18" s="26"/>
      <c r="E18" s="13"/>
      <c r="F18" s="41"/>
      <c r="G18" s="81"/>
      <c r="H18" s="81"/>
      <c r="I18" s="81"/>
      <c r="J18" s="27"/>
      <c r="K18" s="14"/>
      <c r="L18" s="14">
        <f t="shared" si="1"/>
        <v>0</v>
      </c>
      <c r="M18" s="79" t="str">
        <f t="shared" si="2"/>
        <v>BAJO</v>
      </c>
      <c r="N18" s="3"/>
      <c r="O18" s="47">
        <f t="shared" si="0"/>
        <v>0.1</v>
      </c>
    </row>
    <row r="19" spans="1:15" s="11" customFormat="1" ht="12.75">
      <c r="A19" s="82"/>
      <c r="B19" s="25"/>
      <c r="C19" s="13"/>
      <c r="D19" s="26"/>
      <c r="E19" s="13"/>
      <c r="F19" s="41"/>
      <c r="G19" s="81"/>
      <c r="H19" s="81"/>
      <c r="I19" s="81"/>
      <c r="J19" s="27"/>
      <c r="K19" s="14"/>
      <c r="L19" s="14">
        <f>J19*K19</f>
        <v>0</v>
      </c>
      <c r="M19" s="79" t="str">
        <f t="shared" si="2"/>
        <v>BAJO</v>
      </c>
      <c r="N19" s="3"/>
      <c r="O19" s="47">
        <f>IF(M19="BAJO",0.1,IF(M19="MEDIO",3,5))</f>
        <v>0.1</v>
      </c>
    </row>
    <row r="20" spans="1:15" s="11" customFormat="1" ht="12.75">
      <c r="A20" s="82"/>
      <c r="B20" s="25"/>
      <c r="C20" s="13"/>
      <c r="D20" s="13"/>
      <c r="E20" s="13"/>
      <c r="F20" s="41"/>
      <c r="G20" s="81"/>
      <c r="H20" s="81"/>
      <c r="I20" s="81"/>
      <c r="J20" s="14"/>
      <c r="K20" s="14"/>
      <c r="L20" s="14">
        <f t="shared" si="1"/>
        <v>0</v>
      </c>
      <c r="M20" s="79" t="str">
        <f t="shared" si="2"/>
        <v>BAJO</v>
      </c>
      <c r="N20" s="13"/>
      <c r="O20" s="47">
        <f t="shared" si="0"/>
        <v>0.1</v>
      </c>
    </row>
    <row r="21" spans="1:15" s="11" customFormat="1" ht="12.75">
      <c r="A21" s="82"/>
      <c r="B21" s="25"/>
      <c r="C21" s="13"/>
      <c r="D21" s="13"/>
      <c r="E21" s="13"/>
      <c r="F21" s="41"/>
      <c r="G21" s="81"/>
      <c r="H21" s="81"/>
      <c r="I21" s="81"/>
      <c r="J21" s="14"/>
      <c r="K21" s="14"/>
      <c r="L21" s="14">
        <f t="shared" si="1"/>
        <v>0</v>
      </c>
      <c r="M21" s="79" t="str">
        <f t="shared" si="2"/>
        <v>BAJO</v>
      </c>
      <c r="N21" s="13"/>
      <c r="O21" s="47">
        <f t="shared" si="0"/>
        <v>0.1</v>
      </c>
    </row>
    <row r="22" spans="1:15" s="11" customFormat="1" ht="12.75">
      <c r="A22" s="82"/>
      <c r="B22" s="25"/>
      <c r="C22" s="13"/>
      <c r="D22" s="13"/>
      <c r="E22" s="13"/>
      <c r="F22" s="41"/>
      <c r="G22" s="81"/>
      <c r="H22" s="81"/>
      <c r="I22" s="81"/>
      <c r="J22" s="14"/>
      <c r="K22" s="14"/>
      <c r="L22" s="14">
        <f>J22*K22</f>
        <v>0</v>
      </c>
      <c r="M22" s="79" t="str">
        <f t="shared" si="2"/>
        <v>BAJO</v>
      </c>
      <c r="N22" s="13"/>
      <c r="O22" s="47">
        <f>IF(M22="BAJO",0.1,IF(M22="MEDIO",3,5))</f>
        <v>0.1</v>
      </c>
    </row>
    <row r="23" spans="1:15" s="11" customFormat="1" ht="12.75">
      <c r="A23" s="82"/>
      <c r="B23" s="25"/>
      <c r="C23" s="13"/>
      <c r="D23" s="13"/>
      <c r="E23" s="13"/>
      <c r="F23" s="41"/>
      <c r="G23" s="81"/>
      <c r="H23" s="81"/>
      <c r="I23" s="81"/>
      <c r="J23" s="14"/>
      <c r="K23" s="14"/>
      <c r="L23" s="14">
        <f t="shared" si="1"/>
        <v>0</v>
      </c>
      <c r="M23" s="79" t="str">
        <f t="shared" si="2"/>
        <v>BAJO</v>
      </c>
      <c r="N23" s="3"/>
      <c r="O23" s="47">
        <f t="shared" si="0"/>
        <v>0.1</v>
      </c>
    </row>
    <row r="24" spans="1:15" s="11" customFormat="1" ht="12.75">
      <c r="A24" s="82"/>
      <c r="B24" s="25"/>
      <c r="C24" s="13"/>
      <c r="D24" s="13"/>
      <c r="E24" s="13"/>
      <c r="F24" s="41"/>
      <c r="G24" s="81"/>
      <c r="H24" s="81"/>
      <c r="I24" s="81"/>
      <c r="J24" s="14"/>
      <c r="K24" s="14"/>
      <c r="L24" s="14">
        <f t="shared" si="1"/>
        <v>0</v>
      </c>
      <c r="M24" s="79" t="str">
        <f t="shared" si="2"/>
        <v>BAJO</v>
      </c>
      <c r="N24" s="3"/>
      <c r="O24" s="47">
        <f t="shared" si="0"/>
        <v>0.1</v>
      </c>
    </row>
    <row r="25" spans="1:15" s="11" customFormat="1" ht="12.75">
      <c r="A25" s="82"/>
      <c r="B25" s="25"/>
      <c r="C25" s="13"/>
      <c r="D25" s="13"/>
      <c r="E25" s="13"/>
      <c r="F25" s="41"/>
      <c r="G25" s="81"/>
      <c r="H25" s="81"/>
      <c r="I25" s="81"/>
      <c r="J25" s="14"/>
      <c r="K25" s="14"/>
      <c r="L25" s="14">
        <f>J25*K25</f>
        <v>0</v>
      </c>
      <c r="M25" s="79" t="str">
        <f t="shared" si="2"/>
        <v>BAJO</v>
      </c>
      <c r="N25" s="3"/>
      <c r="O25" s="47">
        <f>IF(M25="BAJO",0.1,IF(M25="MEDIO",3,5))</f>
        <v>0.1</v>
      </c>
    </row>
    <row r="26" spans="1:15" s="11" customFormat="1" ht="12.75">
      <c r="A26" s="82"/>
      <c r="B26" s="25"/>
      <c r="C26" s="13"/>
      <c r="D26" s="26"/>
      <c r="E26" s="13"/>
      <c r="F26" s="41"/>
      <c r="G26" s="81"/>
      <c r="H26" s="81"/>
      <c r="I26" s="81"/>
      <c r="J26" s="14"/>
      <c r="K26" s="14"/>
      <c r="L26" s="14">
        <f t="shared" si="1"/>
        <v>0</v>
      </c>
      <c r="M26" s="79" t="str">
        <f t="shared" si="2"/>
        <v>BAJO</v>
      </c>
      <c r="N26" s="3"/>
      <c r="O26" s="47">
        <f t="shared" si="0"/>
        <v>0.1</v>
      </c>
    </row>
    <row r="27" spans="1:15" s="11" customFormat="1" ht="12.75">
      <c r="A27" s="82"/>
      <c r="B27" s="25"/>
      <c r="C27" s="13"/>
      <c r="D27" s="13"/>
      <c r="E27" s="13"/>
      <c r="F27" s="41"/>
      <c r="G27" s="81"/>
      <c r="H27" s="81"/>
      <c r="I27" s="81"/>
      <c r="J27" s="14"/>
      <c r="K27" s="14"/>
      <c r="L27" s="14">
        <f t="shared" si="1"/>
        <v>0</v>
      </c>
      <c r="M27" s="79" t="str">
        <f t="shared" si="2"/>
        <v>BAJO</v>
      </c>
      <c r="N27" s="3"/>
      <c r="O27" s="47">
        <f t="shared" si="0"/>
        <v>0.1</v>
      </c>
    </row>
    <row r="28" spans="1:15" s="11" customFormat="1" ht="12.75">
      <c r="A28" s="82"/>
      <c r="B28" s="25"/>
      <c r="C28" s="13"/>
      <c r="D28" s="13"/>
      <c r="E28" s="13"/>
      <c r="F28" s="41"/>
      <c r="G28" s="81"/>
      <c r="H28" s="81"/>
      <c r="I28" s="81"/>
      <c r="J28" s="14"/>
      <c r="K28" s="14"/>
      <c r="L28" s="14">
        <f>J28*K28</f>
        <v>0</v>
      </c>
      <c r="M28" s="79" t="str">
        <f t="shared" si="2"/>
        <v>BAJO</v>
      </c>
      <c r="N28" s="3"/>
      <c r="O28" s="47">
        <f>IF(M28="BAJO",0.1,IF(M28="MEDIO",3,5))</f>
        <v>0.1</v>
      </c>
    </row>
    <row r="29" spans="1:15" s="11" customFormat="1" ht="12.75">
      <c r="A29" s="82"/>
      <c r="B29" s="25"/>
      <c r="C29" s="13"/>
      <c r="D29" s="26"/>
      <c r="E29" s="13"/>
      <c r="F29" s="41"/>
      <c r="G29" s="81"/>
      <c r="H29" s="81"/>
      <c r="I29" s="81"/>
      <c r="J29" s="14"/>
      <c r="K29" s="14"/>
      <c r="L29" s="14">
        <f t="shared" si="1"/>
        <v>0</v>
      </c>
      <c r="M29" s="79" t="str">
        <f t="shared" si="2"/>
        <v>BAJO</v>
      </c>
      <c r="N29" s="3"/>
      <c r="O29" s="47">
        <f t="shared" si="0"/>
        <v>0.1</v>
      </c>
    </row>
    <row r="30" spans="1:15" s="11" customFormat="1" ht="12.75">
      <c r="A30" s="82"/>
      <c r="B30" s="25"/>
      <c r="C30" s="13"/>
      <c r="D30" s="13"/>
      <c r="E30" s="13"/>
      <c r="F30" s="41"/>
      <c r="G30" s="81"/>
      <c r="H30" s="81"/>
      <c r="I30" s="81"/>
      <c r="J30" s="14"/>
      <c r="K30" s="14"/>
      <c r="L30" s="14">
        <f t="shared" si="1"/>
        <v>0</v>
      </c>
      <c r="M30" s="79" t="str">
        <f t="shared" si="2"/>
        <v>BAJO</v>
      </c>
      <c r="N30" s="3"/>
      <c r="O30" s="47">
        <f t="shared" si="0"/>
        <v>0.1</v>
      </c>
    </row>
    <row r="31" spans="1:15" s="11" customFormat="1" ht="12.75">
      <c r="A31" s="82"/>
      <c r="B31" s="25"/>
      <c r="C31" s="13"/>
      <c r="D31" s="13"/>
      <c r="E31" s="13"/>
      <c r="F31" s="41"/>
      <c r="G31" s="81"/>
      <c r="H31" s="81"/>
      <c r="I31" s="81"/>
      <c r="J31" s="14"/>
      <c r="K31" s="14"/>
      <c r="L31" s="14">
        <f>J31*K31</f>
        <v>0</v>
      </c>
      <c r="M31" s="79" t="str">
        <f t="shared" si="2"/>
        <v>BAJO</v>
      </c>
      <c r="N31" s="3"/>
      <c r="O31" s="47">
        <f>IF(M31="BAJO",0.1,IF(M31="MEDIO",3,5))</f>
        <v>0.1</v>
      </c>
    </row>
    <row r="32" spans="1:15" s="11" customFormat="1" ht="12.75">
      <c r="A32" s="82"/>
      <c r="B32" s="45"/>
      <c r="C32" s="12"/>
      <c r="D32" s="13"/>
      <c r="E32" s="13"/>
      <c r="F32" s="41"/>
      <c r="G32" s="81"/>
      <c r="H32" s="81"/>
      <c r="I32" s="81"/>
      <c r="J32" s="14"/>
      <c r="K32" s="14"/>
      <c r="L32" s="14">
        <f t="shared" si="1"/>
        <v>0</v>
      </c>
      <c r="M32" s="79" t="str">
        <f t="shared" si="2"/>
        <v>BAJO</v>
      </c>
      <c r="N32" s="3"/>
      <c r="O32" s="47">
        <f t="shared" si="0"/>
        <v>0.1</v>
      </c>
    </row>
    <row r="33" spans="1:15" s="11" customFormat="1" ht="12.75">
      <c r="A33" s="82"/>
      <c r="B33" s="45"/>
      <c r="C33" s="13"/>
      <c r="D33" s="29"/>
      <c r="E33" s="13"/>
      <c r="F33" s="41"/>
      <c r="G33" s="81"/>
      <c r="H33" s="81"/>
      <c r="I33" s="81"/>
      <c r="J33" s="14"/>
      <c r="K33" s="14"/>
      <c r="L33" s="14">
        <f t="shared" si="1"/>
        <v>0</v>
      </c>
      <c r="M33" s="79" t="str">
        <f t="shared" si="2"/>
        <v>BAJO</v>
      </c>
      <c r="N33" s="3"/>
      <c r="O33" s="47">
        <f t="shared" si="0"/>
        <v>0.1</v>
      </c>
    </row>
    <row r="34" spans="1:15" s="11" customFormat="1" ht="12.75">
      <c r="A34" s="82"/>
      <c r="B34" s="45"/>
      <c r="C34" s="13"/>
      <c r="D34" s="26"/>
      <c r="E34" s="13"/>
      <c r="F34" s="41"/>
      <c r="G34" s="81"/>
      <c r="H34" s="81"/>
      <c r="I34" s="81"/>
      <c r="J34" s="14"/>
      <c r="K34" s="14"/>
      <c r="L34" s="14">
        <f>J34*K34</f>
        <v>0</v>
      </c>
      <c r="M34" s="79" t="str">
        <f t="shared" si="2"/>
        <v>BAJO</v>
      </c>
      <c r="N34" s="3"/>
      <c r="O34" s="47">
        <f>IF(M34="BAJO",0.1,IF(M34="MEDIO",3,5))</f>
        <v>0.1</v>
      </c>
    </row>
    <row r="35" spans="1:15" s="11" customFormat="1" ht="12.75">
      <c r="A35" s="82"/>
      <c r="B35" s="25"/>
      <c r="C35" s="15"/>
      <c r="D35" s="26"/>
      <c r="E35" s="13"/>
      <c r="F35" s="41"/>
      <c r="G35" s="81"/>
      <c r="H35" s="81"/>
      <c r="I35" s="81"/>
      <c r="J35" s="14"/>
      <c r="K35" s="14"/>
      <c r="L35" s="14">
        <f t="shared" si="1"/>
        <v>0</v>
      </c>
      <c r="M35" s="79" t="str">
        <f t="shared" si="2"/>
        <v>BAJO</v>
      </c>
      <c r="N35" s="3"/>
      <c r="O35" s="47">
        <f t="shared" si="0"/>
        <v>0.1</v>
      </c>
    </row>
    <row r="36" spans="1:15" s="11" customFormat="1" ht="12.75">
      <c r="A36" s="82"/>
      <c r="B36" s="25"/>
      <c r="C36" s="13"/>
      <c r="D36" s="13"/>
      <c r="E36" s="13"/>
      <c r="F36" s="41"/>
      <c r="G36" s="81"/>
      <c r="H36" s="81"/>
      <c r="I36" s="81"/>
      <c r="J36" s="14"/>
      <c r="K36" s="14"/>
      <c r="L36" s="14">
        <f t="shared" si="1"/>
        <v>0</v>
      </c>
      <c r="M36" s="79" t="str">
        <f t="shared" si="2"/>
        <v>BAJO</v>
      </c>
      <c r="N36" s="3"/>
      <c r="O36" s="47">
        <f t="shared" si="0"/>
        <v>0.1</v>
      </c>
    </row>
    <row r="37" spans="1:15" s="11" customFormat="1" ht="12.75">
      <c r="A37" s="82"/>
      <c r="B37" s="25"/>
      <c r="C37" s="13"/>
      <c r="D37" s="13"/>
      <c r="E37" s="13"/>
      <c r="F37" s="41"/>
      <c r="G37" s="81"/>
      <c r="H37" s="81"/>
      <c r="I37" s="81"/>
      <c r="J37" s="14"/>
      <c r="K37" s="14"/>
      <c r="L37" s="14">
        <f>J37*K37</f>
        <v>0</v>
      </c>
      <c r="M37" s="79" t="str">
        <f t="shared" si="2"/>
        <v>BAJO</v>
      </c>
      <c r="N37" s="3"/>
      <c r="O37" s="47">
        <f>IF(M37="BAJO",0.1,IF(M37="MEDIO",3,5))</f>
        <v>0.1</v>
      </c>
    </row>
    <row r="38" spans="1:15" s="11" customFormat="1" ht="12.75">
      <c r="A38" s="82"/>
      <c r="B38" s="25"/>
      <c r="C38" s="13"/>
      <c r="D38" s="26"/>
      <c r="E38" s="13"/>
      <c r="F38" s="41"/>
      <c r="G38" s="81"/>
      <c r="H38" s="81"/>
      <c r="I38" s="81"/>
      <c r="J38" s="14"/>
      <c r="K38" s="14"/>
      <c r="L38" s="14">
        <f t="shared" si="1"/>
        <v>0</v>
      </c>
      <c r="M38" s="79" t="str">
        <f t="shared" si="2"/>
        <v>BAJO</v>
      </c>
      <c r="N38" s="3"/>
      <c r="O38" s="47">
        <f t="shared" si="0"/>
        <v>0.1</v>
      </c>
    </row>
    <row r="39" spans="1:15" s="11" customFormat="1" ht="12.75">
      <c r="A39" s="82"/>
      <c r="B39" s="25"/>
      <c r="C39" s="13"/>
      <c r="D39" s="26"/>
      <c r="E39" s="13"/>
      <c r="F39" s="41"/>
      <c r="G39" s="81"/>
      <c r="H39" s="81"/>
      <c r="I39" s="81"/>
      <c r="J39" s="14"/>
      <c r="K39" s="14"/>
      <c r="L39" s="14">
        <f t="shared" si="1"/>
        <v>0</v>
      </c>
      <c r="M39" s="79" t="str">
        <f t="shared" si="2"/>
        <v>BAJO</v>
      </c>
      <c r="N39" s="3"/>
      <c r="O39" s="47">
        <f t="shared" si="0"/>
        <v>0.1</v>
      </c>
    </row>
    <row r="40" spans="1:15" s="11" customFormat="1" ht="12.75">
      <c r="A40" s="82"/>
      <c r="B40" s="25"/>
      <c r="C40" s="13"/>
      <c r="D40" s="13"/>
      <c r="E40" s="13"/>
      <c r="F40" s="41"/>
      <c r="G40" s="81"/>
      <c r="H40" s="81"/>
      <c r="I40" s="81"/>
      <c r="J40" s="14"/>
      <c r="K40" s="14"/>
      <c r="L40" s="14">
        <f>J40*K40</f>
        <v>0</v>
      </c>
      <c r="M40" s="79" t="str">
        <f t="shared" si="2"/>
        <v>BAJO</v>
      </c>
      <c r="N40" s="3"/>
      <c r="O40" s="47">
        <f>IF(M40="BAJO",0.1,IF(M40="MEDIO",3,5))</f>
        <v>0.1</v>
      </c>
    </row>
    <row r="41" spans="1:15" s="11" customFormat="1" ht="12.75">
      <c r="A41" s="82"/>
      <c r="B41" s="25"/>
      <c r="C41" s="13"/>
      <c r="D41" s="13"/>
      <c r="E41" s="13"/>
      <c r="F41" s="41"/>
      <c r="G41" s="81"/>
      <c r="H41" s="81"/>
      <c r="I41" s="81"/>
      <c r="J41" s="14"/>
      <c r="K41" s="14"/>
      <c r="L41" s="14">
        <f>J41*K41</f>
        <v>0</v>
      </c>
      <c r="M41" s="79" t="str">
        <f t="shared" si="2"/>
        <v>BAJO</v>
      </c>
      <c r="N41" s="3"/>
      <c r="O41" s="47">
        <f>IF(M41="BAJO",0.1,IF(M41="MEDIO",3,5))</f>
        <v>0.1</v>
      </c>
    </row>
    <row r="42" spans="1:15" s="11" customFormat="1" ht="12.75">
      <c r="A42" s="82"/>
      <c r="B42" s="25"/>
      <c r="C42" s="13"/>
      <c r="D42" s="26"/>
      <c r="E42" s="13"/>
      <c r="F42" s="41"/>
      <c r="G42" s="81"/>
      <c r="H42" s="81"/>
      <c r="I42" s="81"/>
      <c r="J42" s="14"/>
      <c r="K42" s="14"/>
      <c r="L42" s="14">
        <f t="shared" si="1"/>
        <v>0</v>
      </c>
      <c r="M42" s="79" t="str">
        <f t="shared" si="2"/>
        <v>BAJO</v>
      </c>
      <c r="N42" s="3"/>
      <c r="O42" s="47">
        <f t="shared" si="0"/>
        <v>0.1</v>
      </c>
    </row>
    <row r="43" spans="1:15" s="11" customFormat="1" ht="12.75">
      <c r="A43" s="82"/>
      <c r="B43" s="25"/>
      <c r="C43" s="13"/>
      <c r="D43" s="26"/>
      <c r="E43" s="13"/>
      <c r="F43" s="41"/>
      <c r="G43" s="81"/>
      <c r="H43" s="81"/>
      <c r="I43" s="81"/>
      <c r="J43" s="14"/>
      <c r="K43" s="14"/>
      <c r="L43" s="14">
        <f t="shared" si="1"/>
        <v>0</v>
      </c>
      <c r="M43" s="79" t="str">
        <f t="shared" si="2"/>
        <v>BAJO</v>
      </c>
      <c r="N43" s="3"/>
      <c r="O43" s="47">
        <f t="shared" si="0"/>
        <v>0.1</v>
      </c>
    </row>
    <row r="44" spans="1:15" s="11" customFormat="1" ht="12.75">
      <c r="A44" s="82"/>
      <c r="B44" s="25"/>
      <c r="C44" s="13"/>
      <c r="D44" s="13"/>
      <c r="E44" s="13"/>
      <c r="F44" s="41"/>
      <c r="G44" s="81"/>
      <c r="H44" s="81"/>
      <c r="I44" s="81"/>
      <c r="J44" s="14"/>
      <c r="K44" s="14"/>
      <c r="L44" s="14">
        <f>J44*K44</f>
        <v>0</v>
      </c>
      <c r="M44" s="79" t="str">
        <f t="shared" si="2"/>
        <v>BAJO</v>
      </c>
      <c r="N44" s="3"/>
      <c r="O44" s="47">
        <f>IF(M44="BAJO",0.1,IF(M44="MEDIO",3,5))</f>
        <v>0.1</v>
      </c>
    </row>
    <row r="45" spans="1:15" s="11" customFormat="1" ht="12.75">
      <c r="A45" s="82"/>
      <c r="B45" s="25"/>
      <c r="C45" s="13"/>
      <c r="D45" s="13"/>
      <c r="E45" s="13"/>
      <c r="F45" s="41"/>
      <c r="G45" s="81"/>
      <c r="H45" s="81"/>
      <c r="I45" s="81"/>
      <c r="J45" s="14"/>
      <c r="K45" s="14"/>
      <c r="L45" s="14">
        <f>J45*K45</f>
        <v>0</v>
      </c>
      <c r="M45" s="79" t="str">
        <f t="shared" si="2"/>
        <v>BAJO</v>
      </c>
      <c r="N45" s="3"/>
      <c r="O45" s="47">
        <f>IF(M45="BAJO",0.1,IF(M45="MEDIO",3,5))</f>
        <v>0.1</v>
      </c>
    </row>
    <row r="46" spans="1:15" s="11" customFormat="1" ht="12.75">
      <c r="A46" s="82"/>
      <c r="B46" s="25"/>
      <c r="C46" s="13"/>
      <c r="D46" s="26"/>
      <c r="E46" s="13"/>
      <c r="F46" s="41"/>
      <c r="G46" s="81"/>
      <c r="H46" s="81"/>
      <c r="I46" s="81"/>
      <c r="J46" s="14"/>
      <c r="K46" s="14"/>
      <c r="L46" s="14">
        <f t="shared" si="1"/>
        <v>0</v>
      </c>
      <c r="M46" s="79" t="str">
        <f t="shared" si="2"/>
        <v>BAJO</v>
      </c>
      <c r="N46" s="3"/>
      <c r="O46" s="47">
        <f t="shared" si="0"/>
        <v>0.1</v>
      </c>
    </row>
    <row r="47" spans="1:15" s="11" customFormat="1" ht="12.75">
      <c r="A47" s="82"/>
      <c r="B47" s="25"/>
      <c r="C47" s="13"/>
      <c r="D47" s="13"/>
      <c r="E47" s="13"/>
      <c r="F47" s="41"/>
      <c r="G47" s="81"/>
      <c r="H47" s="81"/>
      <c r="I47" s="81"/>
      <c r="J47" s="14"/>
      <c r="K47" s="14"/>
      <c r="L47" s="14">
        <f t="shared" si="1"/>
        <v>0</v>
      </c>
      <c r="M47" s="79" t="str">
        <f t="shared" si="2"/>
        <v>BAJO</v>
      </c>
      <c r="N47" s="3"/>
      <c r="O47" s="47">
        <f t="shared" si="0"/>
        <v>0.1</v>
      </c>
    </row>
    <row r="48" spans="1:15" s="11" customFormat="1" ht="12.75">
      <c r="A48" s="82"/>
      <c r="B48" s="25"/>
      <c r="C48" s="13"/>
      <c r="D48" s="13"/>
      <c r="E48" s="13"/>
      <c r="F48" s="41"/>
      <c r="G48" s="81"/>
      <c r="H48" s="81"/>
      <c r="I48" s="81"/>
      <c r="J48" s="14"/>
      <c r="K48" s="14"/>
      <c r="L48" s="14">
        <f>J48*K48</f>
        <v>0</v>
      </c>
      <c r="M48" s="79" t="str">
        <f t="shared" si="2"/>
        <v>BAJO</v>
      </c>
      <c r="N48" s="3"/>
      <c r="O48" s="47">
        <f>IF(M48="BAJO",0.1,IF(M48="MEDIO",3,5))</f>
        <v>0.1</v>
      </c>
    </row>
    <row r="49" spans="1:15" s="11" customFormat="1" ht="12.75">
      <c r="A49" s="82"/>
      <c r="B49" s="25"/>
      <c r="C49" s="13"/>
      <c r="D49" s="26"/>
      <c r="E49" s="13"/>
      <c r="F49" s="41"/>
      <c r="G49" s="81"/>
      <c r="H49" s="81"/>
      <c r="I49" s="81"/>
      <c r="J49" s="14"/>
      <c r="K49" s="14"/>
      <c r="L49" s="14">
        <f t="shared" si="1"/>
        <v>0</v>
      </c>
      <c r="M49" s="79" t="str">
        <f t="shared" si="2"/>
        <v>BAJO</v>
      </c>
      <c r="N49" s="3"/>
      <c r="O49" s="47">
        <f t="shared" si="0"/>
        <v>0.1</v>
      </c>
    </row>
    <row r="50" spans="1:15" s="11" customFormat="1" ht="12.75">
      <c r="A50" s="82"/>
      <c r="B50" s="25"/>
      <c r="C50" s="13"/>
      <c r="D50" s="29"/>
      <c r="E50" s="13"/>
      <c r="F50" s="41"/>
      <c r="G50" s="81"/>
      <c r="H50" s="81"/>
      <c r="I50" s="81"/>
      <c r="J50" s="14"/>
      <c r="K50" s="14"/>
      <c r="L50" s="14">
        <f t="shared" si="1"/>
        <v>0</v>
      </c>
      <c r="M50" s="79" t="str">
        <f t="shared" si="2"/>
        <v>BAJO</v>
      </c>
      <c r="N50" s="3"/>
      <c r="O50" s="47">
        <f t="shared" si="0"/>
        <v>0.1</v>
      </c>
    </row>
    <row r="51" spans="1:15" s="11" customFormat="1" ht="12.75">
      <c r="A51" s="82"/>
      <c r="B51" s="25"/>
      <c r="C51" s="13"/>
      <c r="D51" s="13"/>
      <c r="E51" s="13"/>
      <c r="F51" s="41"/>
      <c r="G51" s="81"/>
      <c r="H51" s="81"/>
      <c r="I51" s="81"/>
      <c r="J51" s="14"/>
      <c r="K51" s="14"/>
      <c r="L51" s="14">
        <f>J51*K51</f>
        <v>0</v>
      </c>
      <c r="M51" s="79" t="str">
        <f t="shared" si="2"/>
        <v>BAJO</v>
      </c>
      <c r="N51" s="3"/>
      <c r="O51" s="47">
        <f>IF(M51="BAJO",0.1,IF(M51="MEDIO",3,5))</f>
        <v>0.1</v>
      </c>
    </row>
    <row r="52" spans="1:15" s="11" customFormat="1" ht="12.75">
      <c r="A52" s="82"/>
      <c r="B52" s="25"/>
      <c r="C52" s="13"/>
      <c r="D52" s="13"/>
      <c r="E52" s="13"/>
      <c r="F52" s="41"/>
      <c r="G52" s="81"/>
      <c r="H52" s="81"/>
      <c r="I52" s="81"/>
      <c r="J52" s="14"/>
      <c r="K52" s="14"/>
      <c r="L52" s="14">
        <f>J52*K52</f>
        <v>0</v>
      </c>
      <c r="M52" s="79" t="str">
        <f t="shared" si="2"/>
        <v>BAJO</v>
      </c>
      <c r="N52" s="3"/>
      <c r="O52" s="47">
        <f>IF(M52="BAJO",0.1,IF(M52="MEDIO",3,5))</f>
        <v>0.1</v>
      </c>
    </row>
    <row r="53" spans="1:15" s="11" customFormat="1" ht="12.75">
      <c r="A53" s="82"/>
      <c r="B53" s="25"/>
      <c r="C53" s="13"/>
      <c r="D53" s="26"/>
      <c r="E53" s="13"/>
      <c r="F53" s="41"/>
      <c r="G53" s="81"/>
      <c r="H53" s="81"/>
      <c r="I53" s="81"/>
      <c r="J53" s="14"/>
      <c r="K53" s="14"/>
      <c r="L53" s="14">
        <f t="shared" si="1"/>
        <v>0</v>
      </c>
      <c r="M53" s="79" t="str">
        <f t="shared" si="2"/>
        <v>BAJO</v>
      </c>
      <c r="N53" s="3"/>
      <c r="O53" s="47">
        <f t="shared" si="0"/>
        <v>0.1</v>
      </c>
    </row>
    <row r="54" spans="1:15" s="11" customFormat="1" ht="12.75">
      <c r="A54" s="82"/>
      <c r="B54" s="25"/>
      <c r="C54" s="13"/>
      <c r="D54" s="29"/>
      <c r="E54" s="13"/>
      <c r="F54" s="41"/>
      <c r="G54" s="35"/>
      <c r="H54" s="35"/>
      <c r="I54" s="35"/>
      <c r="J54" s="14"/>
      <c r="K54" s="14"/>
      <c r="L54" s="14">
        <f t="shared" si="1"/>
        <v>0</v>
      </c>
      <c r="M54" s="79" t="str">
        <f t="shared" si="2"/>
        <v>BAJO</v>
      </c>
      <c r="N54" s="3"/>
      <c r="O54" s="47">
        <f t="shared" si="0"/>
        <v>0.1</v>
      </c>
    </row>
    <row r="55" spans="1:15" s="11" customFormat="1" ht="12.75">
      <c r="A55" s="82"/>
      <c r="B55" s="25"/>
      <c r="C55" s="13"/>
      <c r="D55" s="13"/>
      <c r="E55" s="13"/>
      <c r="F55" s="41"/>
      <c r="G55" s="35"/>
      <c r="H55" s="35"/>
      <c r="I55" s="35"/>
      <c r="J55" s="14"/>
      <c r="K55" s="14"/>
      <c r="L55" s="14">
        <f t="shared" si="1"/>
        <v>0</v>
      </c>
      <c r="M55" s="79" t="str">
        <f t="shared" si="2"/>
        <v>BAJO</v>
      </c>
      <c r="N55" s="3"/>
      <c r="O55" s="47">
        <f>IF(M55="BAJO",0.1,IF(M55="MEDIO",3,5))</f>
        <v>0.1</v>
      </c>
    </row>
    <row r="56" spans="1:15" s="22" customFormat="1" ht="12.75">
      <c r="A56" s="59"/>
      <c r="B56" s="25"/>
      <c r="C56" s="13"/>
      <c r="D56" s="15"/>
      <c r="E56" s="15"/>
      <c r="F56" s="41"/>
      <c r="G56" s="35"/>
      <c r="H56" s="35"/>
      <c r="I56" s="35"/>
      <c r="J56" s="21"/>
      <c r="K56" s="21"/>
      <c r="L56" s="21">
        <f t="shared" si="1"/>
        <v>0</v>
      </c>
      <c r="M56" s="79" t="str">
        <f t="shared" si="2"/>
        <v>BAJO</v>
      </c>
      <c r="N56" s="3"/>
      <c r="O56" s="59">
        <f>IF(M56="BAJO",0.1,IF(M56="MEDIO",3,5))</f>
        <v>0.1</v>
      </c>
    </row>
    <row r="57" spans="1:15" s="11" customFormat="1" ht="12.75">
      <c r="A57" s="82"/>
      <c r="B57" s="25"/>
      <c r="C57" s="15"/>
      <c r="D57" s="26"/>
      <c r="E57" s="16"/>
      <c r="F57" s="35"/>
      <c r="G57" s="35"/>
      <c r="H57" s="35"/>
      <c r="I57" s="35"/>
      <c r="J57" s="23"/>
      <c r="K57" s="23"/>
      <c r="L57" s="14">
        <f t="shared" si="1"/>
        <v>0</v>
      </c>
      <c r="M57" s="79" t="str">
        <f t="shared" si="2"/>
        <v>BAJO</v>
      </c>
      <c r="N57" s="3"/>
      <c r="O57" s="47">
        <f t="shared" si="0"/>
        <v>0.1</v>
      </c>
    </row>
    <row r="58" spans="1:15" s="11" customFormat="1" ht="12.75">
      <c r="A58" s="82"/>
      <c r="B58" s="25"/>
      <c r="C58" s="13"/>
      <c r="D58" s="26"/>
      <c r="E58" s="16"/>
      <c r="F58" s="35"/>
      <c r="G58" s="35"/>
      <c r="H58" s="35"/>
      <c r="I58" s="35"/>
      <c r="J58" s="23"/>
      <c r="K58" s="23"/>
      <c r="L58" s="14">
        <f t="shared" si="1"/>
        <v>0</v>
      </c>
      <c r="M58" s="79" t="str">
        <f t="shared" si="2"/>
        <v>BAJO</v>
      </c>
      <c r="N58" s="3"/>
      <c r="O58" s="47">
        <f t="shared" si="0"/>
        <v>0.1</v>
      </c>
    </row>
    <row r="59" spans="1:15" s="11" customFormat="1" ht="12.75">
      <c r="A59" s="82"/>
      <c r="B59" s="25"/>
      <c r="C59" s="13"/>
      <c r="D59" s="13"/>
      <c r="E59" s="16"/>
      <c r="F59" s="35"/>
      <c r="G59" s="35"/>
      <c r="H59" s="35"/>
      <c r="I59" s="35"/>
      <c r="J59" s="23"/>
      <c r="K59" s="23"/>
      <c r="L59" s="14">
        <f>J59*K59</f>
        <v>0</v>
      </c>
      <c r="M59" s="79" t="str">
        <f t="shared" si="2"/>
        <v>BAJO</v>
      </c>
      <c r="N59" s="3"/>
      <c r="O59" s="47">
        <f>IF(M59="BAJO",0.1,IF(M59="MEDIO",3,5))</f>
        <v>0.1</v>
      </c>
    </row>
    <row r="60" spans="1:15" s="11" customFormat="1" ht="12.75">
      <c r="A60" s="82"/>
      <c r="B60" s="25"/>
      <c r="C60" s="28"/>
      <c r="D60" s="29"/>
      <c r="E60" s="28"/>
      <c r="F60" s="35"/>
      <c r="G60" s="35"/>
      <c r="H60" s="35"/>
      <c r="I60" s="35"/>
      <c r="J60" s="14"/>
      <c r="K60" s="14"/>
      <c r="L60" s="14">
        <f t="shared" si="1"/>
        <v>0</v>
      </c>
      <c r="M60" s="79" t="str">
        <f t="shared" si="2"/>
        <v>BAJO</v>
      </c>
      <c r="N60" s="3"/>
      <c r="O60" s="47">
        <f t="shared" si="0"/>
        <v>0.1</v>
      </c>
    </row>
    <row r="61" spans="1:15" s="11" customFormat="1" ht="12.75">
      <c r="A61" s="82"/>
      <c r="B61" s="25"/>
      <c r="C61" s="28"/>
      <c r="D61" s="29"/>
      <c r="E61" s="28"/>
      <c r="F61" s="35"/>
      <c r="G61" s="35"/>
      <c r="H61" s="35"/>
      <c r="I61" s="35"/>
      <c r="J61" s="30"/>
      <c r="K61" s="14"/>
      <c r="L61" s="14">
        <f t="shared" si="1"/>
        <v>0</v>
      </c>
      <c r="M61" s="79" t="str">
        <f t="shared" si="2"/>
        <v>BAJO</v>
      </c>
      <c r="N61" s="3"/>
      <c r="O61" s="47">
        <f t="shared" si="0"/>
        <v>0.1</v>
      </c>
    </row>
    <row r="62" spans="1:15" s="11" customFormat="1" ht="12.75">
      <c r="A62" s="82"/>
      <c r="B62" s="25"/>
      <c r="C62" s="28"/>
      <c r="D62" s="29"/>
      <c r="E62" s="28"/>
      <c r="F62" s="35"/>
      <c r="G62" s="42"/>
      <c r="H62" s="42"/>
      <c r="I62" s="42"/>
      <c r="J62" s="30"/>
      <c r="K62" s="14"/>
      <c r="L62" s="14">
        <f>J62*K62</f>
        <v>0</v>
      </c>
      <c r="M62" s="79" t="str">
        <f t="shared" si="2"/>
        <v>BAJO</v>
      </c>
      <c r="N62" s="3"/>
      <c r="O62" s="47">
        <f>IF(M62="BAJO",0.1,IF(M62="MEDIO",3,5))</f>
        <v>0.1</v>
      </c>
    </row>
    <row r="63" spans="1:15" s="11" customFormat="1" ht="12.75">
      <c r="A63" s="82"/>
      <c r="B63" s="25"/>
      <c r="C63" s="28"/>
      <c r="D63" s="29"/>
      <c r="E63" s="28"/>
      <c r="F63" s="35"/>
      <c r="G63" s="42"/>
      <c r="H63" s="42"/>
      <c r="I63" s="42"/>
      <c r="J63" s="14"/>
      <c r="K63" s="14"/>
      <c r="L63" s="14">
        <f t="shared" si="1"/>
        <v>0</v>
      </c>
      <c r="M63" s="79" t="str">
        <f t="shared" si="2"/>
        <v>BAJO</v>
      </c>
      <c r="N63" s="13"/>
      <c r="O63" s="47">
        <f t="shared" si="0"/>
        <v>0.1</v>
      </c>
    </row>
    <row r="64" spans="1:15" s="11" customFormat="1" ht="12.75">
      <c r="A64" s="82"/>
      <c r="B64" s="25"/>
      <c r="C64" s="28"/>
      <c r="D64" s="29"/>
      <c r="E64" s="28"/>
      <c r="F64" s="35"/>
      <c r="G64" s="35"/>
      <c r="H64" s="35"/>
      <c r="I64" s="35"/>
      <c r="J64" s="14"/>
      <c r="K64" s="14"/>
      <c r="L64" s="14">
        <f>J64*K64</f>
        <v>0</v>
      </c>
      <c r="M64" s="79" t="str">
        <f t="shared" si="2"/>
        <v>BAJO</v>
      </c>
      <c r="N64" s="13"/>
      <c r="O64" s="47">
        <f>IF(M64="BAJO",0.1,IF(M64="MEDIO",3,5))</f>
        <v>0.1</v>
      </c>
    </row>
    <row r="65" spans="1:17" s="22" customFormat="1" ht="12.75">
      <c r="A65" s="59"/>
      <c r="B65" s="31"/>
      <c r="C65" s="32"/>
      <c r="D65" s="33"/>
      <c r="E65" s="15"/>
      <c r="F65" s="42"/>
      <c r="G65" s="35"/>
      <c r="H65" s="35"/>
      <c r="I65" s="35"/>
      <c r="J65" s="21"/>
      <c r="K65" s="21"/>
      <c r="L65" s="21">
        <f t="shared" si="1"/>
        <v>0</v>
      </c>
      <c r="M65" s="79" t="str">
        <f t="shared" si="2"/>
        <v>BAJO</v>
      </c>
      <c r="N65" s="3"/>
      <c r="O65" s="59">
        <f t="shared" si="0"/>
        <v>0.1</v>
      </c>
    </row>
    <row r="66" spans="1:17" s="22" customFormat="1" ht="12.75">
      <c r="A66" s="59"/>
      <c r="B66" s="31"/>
      <c r="C66" s="32"/>
      <c r="D66" s="29"/>
      <c r="E66" s="15"/>
      <c r="F66" s="42"/>
      <c r="G66" s="35"/>
      <c r="H66" s="35"/>
      <c r="I66" s="35"/>
      <c r="J66" s="34"/>
      <c r="K66" s="21"/>
      <c r="L66" s="21">
        <f t="shared" si="1"/>
        <v>0</v>
      </c>
      <c r="M66" s="79" t="str">
        <f t="shared" si="2"/>
        <v>BAJO</v>
      </c>
      <c r="N66" s="3"/>
      <c r="O66" s="59">
        <f t="shared" si="0"/>
        <v>0.1</v>
      </c>
    </row>
    <row r="67" spans="1:17" s="11" customFormat="1" ht="12.75">
      <c r="A67" s="82"/>
      <c r="B67" s="25"/>
      <c r="C67" s="35"/>
      <c r="D67" s="29"/>
      <c r="E67" s="28"/>
      <c r="F67" s="35"/>
      <c r="G67" s="35"/>
      <c r="H67" s="35"/>
      <c r="I67" s="35"/>
      <c r="J67" s="14"/>
      <c r="K67" s="14"/>
      <c r="L67" s="14">
        <f t="shared" si="1"/>
        <v>0</v>
      </c>
      <c r="M67" s="79" t="str">
        <f t="shared" si="2"/>
        <v>BAJO</v>
      </c>
      <c r="N67" s="13"/>
      <c r="O67" s="47">
        <f t="shared" si="0"/>
        <v>0.1</v>
      </c>
    </row>
    <row r="68" spans="1:17" s="11" customFormat="1" ht="12.75">
      <c r="A68" s="82"/>
      <c r="B68" s="25"/>
      <c r="C68" s="28"/>
      <c r="D68" s="29"/>
      <c r="E68" s="28"/>
      <c r="F68" s="35"/>
      <c r="G68" s="35"/>
      <c r="H68" s="35"/>
      <c r="I68" s="35"/>
      <c r="J68" s="14"/>
      <c r="K68" s="14"/>
      <c r="L68" s="14">
        <f t="shared" si="1"/>
        <v>0</v>
      </c>
      <c r="M68" s="79" t="str">
        <f t="shared" si="2"/>
        <v>BAJO</v>
      </c>
      <c r="N68" s="13"/>
      <c r="O68" s="47">
        <f t="shared" si="0"/>
        <v>0.1</v>
      </c>
    </row>
    <row r="69" spans="1:17" s="11" customFormat="1" ht="12.75">
      <c r="A69" s="82"/>
      <c r="B69" s="25"/>
      <c r="C69" s="28"/>
      <c r="D69" s="29"/>
      <c r="E69" s="28"/>
      <c r="F69" s="35"/>
      <c r="G69" s="35"/>
      <c r="H69" s="35"/>
      <c r="I69" s="35"/>
      <c r="J69" s="14"/>
      <c r="K69" s="14"/>
      <c r="L69" s="14">
        <f t="shared" si="1"/>
        <v>0</v>
      </c>
      <c r="M69" s="79" t="str">
        <f t="shared" si="2"/>
        <v>BAJO</v>
      </c>
      <c r="N69" s="3"/>
      <c r="O69" s="47">
        <f t="shared" si="0"/>
        <v>0.1</v>
      </c>
    </row>
    <row r="70" spans="1:17" s="11" customFormat="1" ht="12.75">
      <c r="A70" s="82"/>
      <c r="B70" s="25"/>
      <c r="C70" s="28"/>
      <c r="D70" s="29"/>
      <c r="E70" s="28"/>
      <c r="F70" s="35"/>
      <c r="G70" s="35"/>
      <c r="H70" s="35"/>
      <c r="I70" s="35"/>
      <c r="J70" s="14"/>
      <c r="K70" s="14"/>
      <c r="L70" s="14">
        <f t="shared" si="1"/>
        <v>0</v>
      </c>
      <c r="M70" s="79" t="str">
        <f t="shared" si="2"/>
        <v>BAJO</v>
      </c>
      <c r="N70" s="3"/>
      <c r="O70" s="47">
        <f t="shared" ref="O70:O75" si="3">IF(M70="BAJO",0.1,IF(M70="MEDIO",3,5))</f>
        <v>0.1</v>
      </c>
    </row>
    <row r="71" spans="1:17" s="11" customFormat="1" ht="12.75">
      <c r="A71" s="82"/>
      <c r="B71" s="25"/>
      <c r="C71" s="28"/>
      <c r="D71" s="29"/>
      <c r="E71" s="28"/>
      <c r="F71" s="35"/>
      <c r="G71" s="35"/>
      <c r="H71" s="35"/>
      <c r="I71" s="35"/>
      <c r="J71" s="14"/>
      <c r="K71" s="14"/>
      <c r="L71" s="14">
        <f t="shared" ref="L71:L75" si="4">J71*K71</f>
        <v>0</v>
      </c>
      <c r="M71" s="79" t="str">
        <f t="shared" si="2"/>
        <v>BAJO</v>
      </c>
      <c r="N71" s="3"/>
      <c r="O71" s="47">
        <f t="shared" si="3"/>
        <v>0.1</v>
      </c>
    </row>
    <row r="72" spans="1:17" s="11" customFormat="1" ht="12.75">
      <c r="A72" s="82"/>
      <c r="B72" s="25"/>
      <c r="C72" s="28"/>
      <c r="D72" s="29"/>
      <c r="E72" s="28"/>
      <c r="F72" s="35"/>
      <c r="G72" s="35"/>
      <c r="H72" s="35"/>
      <c r="I72" s="35"/>
      <c r="J72" s="14"/>
      <c r="K72" s="14"/>
      <c r="L72" s="14">
        <f t="shared" si="4"/>
        <v>0</v>
      </c>
      <c r="M72" s="79" t="str">
        <f t="shared" ref="M72:M75" si="5">IF(L72&lt;=6,"BAJO",IF(L72&gt;=15,"ALTO","MEDIO"))</f>
        <v>BAJO</v>
      </c>
      <c r="N72" s="3"/>
      <c r="O72" s="47">
        <f t="shared" si="3"/>
        <v>0.1</v>
      </c>
    </row>
    <row r="73" spans="1:17" s="11" customFormat="1" ht="12.75">
      <c r="A73" s="82"/>
      <c r="B73" s="25"/>
      <c r="C73" s="28"/>
      <c r="D73" s="29"/>
      <c r="E73" s="28"/>
      <c r="F73" s="35"/>
      <c r="G73" s="43"/>
      <c r="H73" s="43"/>
      <c r="I73" s="43"/>
      <c r="J73" s="14"/>
      <c r="K73" s="14"/>
      <c r="L73" s="14">
        <f t="shared" si="4"/>
        <v>0</v>
      </c>
      <c r="M73" s="79" t="str">
        <f t="shared" si="5"/>
        <v>BAJO</v>
      </c>
      <c r="N73" s="3"/>
      <c r="O73" s="47">
        <f t="shared" si="3"/>
        <v>0.1</v>
      </c>
    </row>
    <row r="74" spans="1:17" s="11" customFormat="1" ht="12.75">
      <c r="A74" s="82"/>
      <c r="B74" s="25"/>
      <c r="C74" s="28"/>
      <c r="D74" s="29"/>
      <c r="E74" s="28"/>
      <c r="F74" s="35"/>
      <c r="G74" s="43"/>
      <c r="H74" s="43"/>
      <c r="I74" s="43"/>
      <c r="J74" s="14"/>
      <c r="K74" s="14"/>
      <c r="L74" s="14">
        <f t="shared" si="4"/>
        <v>0</v>
      </c>
      <c r="M74" s="79" t="str">
        <f t="shared" si="5"/>
        <v>BAJO</v>
      </c>
      <c r="N74" s="3"/>
      <c r="O74" s="47">
        <f t="shared" si="3"/>
        <v>0.1</v>
      </c>
    </row>
    <row r="75" spans="1:17" s="11" customFormat="1" ht="12.75">
      <c r="A75" s="82"/>
      <c r="B75" s="25"/>
      <c r="C75" s="28"/>
      <c r="D75" s="29"/>
      <c r="E75" s="28"/>
      <c r="F75" s="35"/>
      <c r="G75" s="43"/>
      <c r="H75" s="43"/>
      <c r="I75" s="43"/>
      <c r="J75" s="14"/>
      <c r="K75" s="14"/>
      <c r="L75" s="14">
        <f t="shared" si="4"/>
        <v>0</v>
      </c>
      <c r="M75" s="79" t="str">
        <f t="shared" si="5"/>
        <v>BAJO</v>
      </c>
      <c r="N75" s="3"/>
      <c r="O75" s="47">
        <f t="shared" si="3"/>
        <v>0.1</v>
      </c>
    </row>
    <row r="76" spans="1:17" s="11" customFormat="1">
      <c r="A76" s="38"/>
      <c r="C76" s="36"/>
      <c r="D76" s="37"/>
      <c r="F76" s="43"/>
      <c r="G76" s="44"/>
      <c r="H76" s="44"/>
      <c r="I76" s="44"/>
      <c r="J76" s="38"/>
      <c r="K76" s="38"/>
      <c r="P76" s="11">
        <f>SUM(O7:O75)</f>
        <v>6.8999999999999915</v>
      </c>
      <c r="Q76" s="11">
        <f>COUNT(O7:O75)</f>
        <v>69</v>
      </c>
    </row>
    <row r="77" spans="1:17" s="11" customFormat="1">
      <c r="A77" s="38"/>
      <c r="D77" s="37"/>
      <c r="F77" s="43"/>
      <c r="G77" s="44"/>
      <c r="H77" s="44"/>
      <c r="I77" s="44"/>
      <c r="J77" s="38"/>
      <c r="K77" s="38"/>
    </row>
    <row r="78" spans="1:17" s="11" customFormat="1">
      <c r="A78" s="38"/>
      <c r="D78" s="37"/>
      <c r="F78" s="43"/>
      <c r="G78" s="44"/>
      <c r="H78" s="44"/>
      <c r="I78" s="44"/>
      <c r="J78" s="38"/>
      <c r="K78" s="38"/>
    </row>
  </sheetData>
  <autoFilter ref="A6:BX76" xr:uid="{0F36F083-0FED-40CA-9DBB-43014EDD8FB2}"/>
  <dataConsolidate/>
  <mergeCells count="5">
    <mergeCell ref="C1:O1"/>
    <mergeCell ref="C2:O2"/>
    <mergeCell ref="A1:B2"/>
    <mergeCell ref="A4:B4"/>
    <mergeCell ref="F4:M4"/>
  </mergeCells>
  <conditionalFormatting sqref="M7:M75">
    <cfRule type="cellIs" dxfId="2" priority="1" stopIfTrue="1" operator="equal">
      <formula>"ALTO"</formula>
    </cfRule>
    <cfRule type="cellIs" dxfId="1" priority="2" stopIfTrue="1" operator="equal">
      <formula>"MEDIO"</formula>
    </cfRule>
    <cfRule type="cellIs" dxfId="0"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7B3C47-54C3-4FD4-BDD3-07EB8D212638}">
  <sheetPr>
    <tabColor theme="8" tint="-0.249977111117893"/>
  </sheetPr>
  <dimension ref="A1:S55"/>
  <sheetViews>
    <sheetView zoomScale="70" zoomScaleNormal="70" workbookViewId="0">
      <selection sqref="A1:B2"/>
    </sheetView>
  </sheetViews>
  <sheetFormatPr baseColWidth="10" defaultColWidth="9.140625" defaultRowHeight="24" customHeight="1"/>
  <cols>
    <col min="1" max="1" width="9.140625" style="107"/>
    <col min="2" max="2" width="12.140625" style="107" customWidth="1"/>
    <col min="3" max="3" width="14.42578125" style="107" customWidth="1"/>
    <col min="4" max="4" width="11.85546875" style="107" customWidth="1"/>
    <col min="5" max="5" width="2.5703125" style="107" customWidth="1"/>
    <col min="6" max="6" width="6" style="107" customWidth="1"/>
    <col min="7" max="7" width="14" style="107" customWidth="1"/>
    <col min="8" max="8" width="16.42578125" style="107" customWidth="1"/>
    <col min="9" max="9" width="8.5703125" style="107" customWidth="1"/>
    <col min="10" max="10" width="9.140625" style="107" customWidth="1"/>
    <col min="11" max="11" width="21.7109375" style="107" customWidth="1"/>
    <col min="12" max="12" width="2.5703125" style="107" customWidth="1"/>
    <col min="13" max="14" width="5.7109375" style="107" customWidth="1"/>
    <col min="15" max="15" width="11.85546875" style="107" customWidth="1"/>
    <col min="16" max="16" width="54.85546875" style="107" customWidth="1"/>
    <col min="17" max="17" width="24" style="107" customWidth="1"/>
    <col min="18" max="19" width="10" style="107" customWidth="1"/>
    <col min="20" max="16384" width="9.140625" style="107"/>
  </cols>
  <sheetData>
    <row r="1" spans="1:19" ht="38.25" customHeight="1">
      <c r="A1" s="360"/>
      <c r="B1" s="360"/>
      <c r="C1" s="361" t="s">
        <v>407</v>
      </c>
      <c r="D1" s="361"/>
      <c r="E1" s="361"/>
      <c r="F1" s="361"/>
      <c r="G1" s="361"/>
      <c r="H1" s="361"/>
      <c r="I1" s="361"/>
      <c r="J1" s="361"/>
      <c r="K1" s="361"/>
      <c r="L1" s="361"/>
      <c r="M1" s="361"/>
      <c r="N1" s="361"/>
      <c r="O1" s="361"/>
      <c r="P1" s="361"/>
      <c r="Q1" s="361"/>
      <c r="R1" s="361"/>
      <c r="S1" s="361"/>
    </row>
    <row r="2" spans="1:19" ht="38.25" customHeight="1">
      <c r="A2" s="360"/>
      <c r="B2" s="360"/>
      <c r="C2" s="362" t="s">
        <v>450</v>
      </c>
      <c r="D2" s="362"/>
      <c r="E2" s="362"/>
      <c r="F2" s="362"/>
      <c r="G2" s="362"/>
      <c r="H2" s="362"/>
      <c r="I2" s="362"/>
      <c r="J2" s="362"/>
      <c r="K2" s="362"/>
      <c r="L2" s="362"/>
      <c r="M2" s="362"/>
      <c r="N2" s="362"/>
      <c r="O2" s="362"/>
      <c r="P2" s="362"/>
      <c r="Q2" s="362"/>
      <c r="R2" s="362"/>
      <c r="S2" s="362"/>
    </row>
    <row r="3" spans="1:19" ht="24" customHeight="1">
      <c r="A3" s="104"/>
      <c r="B3" s="260"/>
      <c r="C3" s="260"/>
      <c r="D3" s="260"/>
      <c r="E3" s="260"/>
      <c r="F3" s="260"/>
      <c r="G3" s="260"/>
      <c r="H3" s="260"/>
      <c r="I3" s="260"/>
      <c r="J3" s="260"/>
      <c r="K3" s="260"/>
      <c r="L3" s="260"/>
      <c r="M3" s="260"/>
      <c r="N3" s="260"/>
      <c r="O3" s="260"/>
      <c r="P3" s="260"/>
      <c r="Q3" s="260"/>
      <c r="R3" s="260"/>
      <c r="S3" s="260"/>
    </row>
    <row r="4" spans="1:19" ht="88.5" customHeight="1">
      <c r="A4" s="357" t="s">
        <v>408</v>
      </c>
      <c r="B4" s="357"/>
      <c r="C4" s="363" t="s">
        <v>475</v>
      </c>
      <c r="D4" s="364"/>
      <c r="E4" s="261"/>
      <c r="F4" s="261"/>
      <c r="G4" s="262"/>
      <c r="H4" s="357" t="s">
        <v>409</v>
      </c>
      <c r="I4" s="357"/>
      <c r="J4" s="357"/>
      <c r="K4" s="105">
        <v>44986</v>
      </c>
      <c r="L4" s="106"/>
      <c r="M4" s="263"/>
      <c r="N4" s="263"/>
      <c r="O4" s="263"/>
      <c r="P4" s="263"/>
      <c r="Q4" s="263"/>
      <c r="R4" s="263"/>
      <c r="S4" s="263"/>
    </row>
    <row r="5" spans="1:19" ht="12" customHeight="1" thickBot="1">
      <c r="A5" s="108"/>
      <c r="B5" s="347"/>
      <c r="C5" s="347"/>
      <c r="D5" s="347"/>
      <c r="E5" s="347"/>
      <c r="F5" s="347"/>
      <c r="G5" s="347"/>
      <c r="H5" s="347"/>
      <c r="I5" s="347"/>
      <c r="L5" s="260"/>
      <c r="M5" s="260"/>
      <c r="N5" s="260"/>
      <c r="O5" s="260"/>
      <c r="P5" s="260"/>
      <c r="Q5" s="260"/>
      <c r="R5" s="260"/>
      <c r="S5" s="260"/>
    </row>
    <row r="6" spans="1:19" ht="45.75" customHeight="1" thickBot="1">
      <c r="A6" s="108"/>
      <c r="B6" s="264"/>
      <c r="C6" s="264"/>
      <c r="D6" s="264"/>
      <c r="E6" s="264"/>
      <c r="F6" s="264"/>
      <c r="G6" s="264"/>
      <c r="H6" s="264"/>
      <c r="I6" s="264"/>
      <c r="L6" s="260"/>
      <c r="M6" s="348" t="s">
        <v>410</v>
      </c>
      <c r="N6" s="349"/>
      <c r="O6" s="349"/>
      <c r="P6" s="350"/>
      <c r="Q6" s="351" t="s">
        <v>1305</v>
      </c>
      <c r="R6" s="352"/>
      <c r="S6" s="353"/>
    </row>
    <row r="7" spans="1:19" ht="43.5" customHeight="1">
      <c r="A7" s="354" t="s">
        <v>411</v>
      </c>
      <c r="B7" s="355"/>
      <c r="C7" s="355"/>
      <c r="D7" s="355"/>
      <c r="E7" s="355"/>
      <c r="F7" s="356"/>
      <c r="G7" s="342" t="s">
        <v>412</v>
      </c>
      <c r="H7" s="342"/>
      <c r="I7" s="342" t="s">
        <v>413</v>
      </c>
      <c r="J7" s="342"/>
      <c r="K7" s="343" t="s">
        <v>414</v>
      </c>
      <c r="L7" s="260"/>
      <c r="M7" s="359" t="s">
        <v>415</v>
      </c>
      <c r="N7" s="342"/>
      <c r="O7" s="342"/>
      <c r="P7" s="342" t="s">
        <v>416</v>
      </c>
      <c r="Q7" s="342" t="s">
        <v>417</v>
      </c>
      <c r="R7" s="342" t="s">
        <v>418</v>
      </c>
      <c r="S7" s="343"/>
    </row>
    <row r="8" spans="1:19" ht="41.25" customHeight="1">
      <c r="A8" s="109" t="s">
        <v>419</v>
      </c>
      <c r="B8" s="344" t="s">
        <v>420</v>
      </c>
      <c r="C8" s="345"/>
      <c r="D8" s="345"/>
      <c r="E8" s="345"/>
      <c r="F8" s="346"/>
      <c r="G8" s="258" t="s">
        <v>421</v>
      </c>
      <c r="H8" s="258" t="s">
        <v>422</v>
      </c>
      <c r="I8" s="357"/>
      <c r="J8" s="357"/>
      <c r="K8" s="358"/>
      <c r="L8" s="260"/>
      <c r="M8" s="110" t="s">
        <v>423</v>
      </c>
      <c r="N8" s="258" t="s">
        <v>424</v>
      </c>
      <c r="O8" s="258" t="s">
        <v>425</v>
      </c>
      <c r="P8" s="357"/>
      <c r="Q8" s="357"/>
      <c r="R8" s="258" t="s">
        <v>423</v>
      </c>
      <c r="S8" s="259" t="s">
        <v>424</v>
      </c>
    </row>
    <row r="9" spans="1:19" ht="124.5" customHeight="1">
      <c r="A9" s="111">
        <v>1</v>
      </c>
      <c r="B9" s="338" t="s">
        <v>589</v>
      </c>
      <c r="C9" s="339"/>
      <c r="D9" s="339"/>
      <c r="E9" s="339"/>
      <c r="F9" s="340"/>
      <c r="G9" s="112">
        <v>44986</v>
      </c>
      <c r="H9" s="112">
        <v>45351</v>
      </c>
      <c r="I9" s="341" t="s">
        <v>590</v>
      </c>
      <c r="J9" s="341"/>
      <c r="K9" s="113" t="s">
        <v>591</v>
      </c>
      <c r="L9" s="260"/>
      <c r="M9" s="111" t="s">
        <v>1306</v>
      </c>
      <c r="N9" s="257"/>
      <c r="O9" s="114">
        <v>1</v>
      </c>
      <c r="P9" s="257" t="s">
        <v>1307</v>
      </c>
      <c r="Q9" s="257" t="s">
        <v>1308</v>
      </c>
      <c r="R9" s="257" t="s">
        <v>1306</v>
      </c>
      <c r="S9" s="115"/>
    </row>
    <row r="10" spans="1:19" ht="145.5" customHeight="1">
      <c r="A10" s="111">
        <v>2</v>
      </c>
      <c r="B10" s="338" t="s">
        <v>592</v>
      </c>
      <c r="C10" s="339"/>
      <c r="D10" s="339"/>
      <c r="E10" s="339"/>
      <c r="F10" s="340"/>
      <c r="G10" s="112">
        <v>44986</v>
      </c>
      <c r="H10" s="112">
        <v>45351</v>
      </c>
      <c r="I10" s="341" t="s">
        <v>593</v>
      </c>
      <c r="J10" s="341"/>
      <c r="K10" s="113" t="s">
        <v>594</v>
      </c>
      <c r="L10" s="260"/>
      <c r="M10" s="111" t="s">
        <v>1306</v>
      </c>
      <c r="N10" s="257"/>
      <c r="O10" s="114">
        <v>0.3</v>
      </c>
      <c r="P10" s="257" t="s">
        <v>1309</v>
      </c>
      <c r="Q10" s="257" t="s">
        <v>1310</v>
      </c>
      <c r="R10" s="257" t="s">
        <v>1306</v>
      </c>
      <c r="S10" s="115"/>
    </row>
    <row r="11" spans="1:19" ht="126.75" customHeight="1">
      <c r="A11" s="111">
        <v>3</v>
      </c>
      <c r="B11" s="338" t="s">
        <v>697</v>
      </c>
      <c r="C11" s="339"/>
      <c r="D11" s="339"/>
      <c r="E11" s="339"/>
      <c r="F11" s="340"/>
      <c r="G11" s="112">
        <v>44986</v>
      </c>
      <c r="H11" s="112">
        <v>45351</v>
      </c>
      <c r="I11" s="341" t="s">
        <v>590</v>
      </c>
      <c r="J11" s="341"/>
      <c r="K11" s="113" t="s">
        <v>594</v>
      </c>
      <c r="L11" s="260"/>
      <c r="M11" s="111" t="s">
        <v>1306</v>
      </c>
      <c r="N11" s="257"/>
      <c r="O11" s="114">
        <v>0.5</v>
      </c>
      <c r="P11" s="257" t="s">
        <v>1311</v>
      </c>
      <c r="Q11" s="257" t="s">
        <v>1312</v>
      </c>
      <c r="R11" s="257" t="s">
        <v>1306</v>
      </c>
      <c r="S11" s="115"/>
    </row>
    <row r="12" spans="1:19" ht="210.75" customHeight="1">
      <c r="A12" s="206">
        <v>4</v>
      </c>
      <c r="B12" s="338" t="s">
        <v>1174</v>
      </c>
      <c r="C12" s="339"/>
      <c r="D12" s="339"/>
      <c r="E12" s="339"/>
      <c r="F12" s="340"/>
      <c r="G12" s="112">
        <v>44986</v>
      </c>
      <c r="H12" s="112">
        <v>45351</v>
      </c>
      <c r="I12" s="341" t="s">
        <v>590</v>
      </c>
      <c r="J12" s="341"/>
      <c r="K12" s="113" t="s">
        <v>595</v>
      </c>
      <c r="L12" s="260"/>
      <c r="M12" s="206" t="s">
        <v>1306</v>
      </c>
      <c r="N12" s="207"/>
      <c r="O12" s="208">
        <v>1</v>
      </c>
      <c r="P12" s="257" t="s">
        <v>1313</v>
      </c>
      <c r="Q12" s="257" t="s">
        <v>1314</v>
      </c>
      <c r="R12" s="257" t="s">
        <v>1306</v>
      </c>
      <c r="S12" s="209"/>
    </row>
    <row r="13" spans="1:19" ht="295.5" customHeight="1">
      <c r="A13" s="206">
        <v>5</v>
      </c>
      <c r="B13" s="338" t="s">
        <v>684</v>
      </c>
      <c r="C13" s="339"/>
      <c r="D13" s="339"/>
      <c r="E13" s="339"/>
      <c r="F13" s="340"/>
      <c r="G13" s="112">
        <v>44986</v>
      </c>
      <c r="H13" s="112">
        <v>45351</v>
      </c>
      <c r="I13" s="341" t="s">
        <v>590</v>
      </c>
      <c r="J13" s="341"/>
      <c r="K13" s="113" t="s">
        <v>595</v>
      </c>
      <c r="L13" s="260"/>
      <c r="M13" s="206" t="s">
        <v>1306</v>
      </c>
      <c r="N13" s="207"/>
      <c r="O13" s="208">
        <v>1</v>
      </c>
      <c r="P13" s="265" t="s">
        <v>1315</v>
      </c>
      <c r="Q13" s="265" t="s">
        <v>1316</v>
      </c>
      <c r="R13" s="265" t="s">
        <v>1306</v>
      </c>
      <c r="S13" s="209"/>
    </row>
    <row r="14" spans="1:19" ht="158.25" thickBot="1">
      <c r="A14" s="116">
        <v>6</v>
      </c>
      <c r="B14" s="334" t="s">
        <v>1173</v>
      </c>
      <c r="C14" s="335"/>
      <c r="D14" s="335"/>
      <c r="E14" s="335"/>
      <c r="F14" s="336"/>
      <c r="G14" s="117">
        <v>44986</v>
      </c>
      <c r="H14" s="117">
        <v>45351</v>
      </c>
      <c r="I14" s="337" t="s">
        <v>590</v>
      </c>
      <c r="J14" s="337"/>
      <c r="K14" s="118" t="s">
        <v>1175</v>
      </c>
      <c r="L14" s="260"/>
      <c r="M14" s="116" t="s">
        <v>1306</v>
      </c>
      <c r="N14" s="256"/>
      <c r="O14" s="119">
        <v>0.5</v>
      </c>
      <c r="P14" s="256" t="s">
        <v>1317</v>
      </c>
      <c r="Q14" s="256" t="s">
        <v>1318</v>
      </c>
      <c r="R14" s="256" t="s">
        <v>1306</v>
      </c>
      <c r="S14" s="120"/>
    </row>
    <row r="15" spans="1:19" ht="6" customHeight="1">
      <c r="A15" s="121"/>
      <c r="B15" s="266"/>
      <c r="C15" s="266"/>
      <c r="D15" s="266"/>
      <c r="E15" s="266"/>
      <c r="F15" s="266"/>
      <c r="G15" s="267"/>
      <c r="H15" s="267"/>
      <c r="I15" s="268"/>
      <c r="J15" s="268"/>
      <c r="K15" s="269"/>
      <c r="L15" s="260"/>
      <c r="M15" s="268"/>
      <c r="N15" s="268"/>
      <c r="O15" s="268"/>
      <c r="P15" s="268"/>
      <c r="Q15" s="268"/>
      <c r="R15" s="268"/>
      <c r="S15" s="268"/>
    </row>
    <row r="16" spans="1:19" ht="24" customHeight="1">
      <c r="A16" s="270"/>
      <c r="B16" s="271"/>
      <c r="C16" s="271"/>
      <c r="D16" s="271"/>
      <c r="E16" s="271"/>
      <c r="F16" s="271"/>
      <c r="G16" s="271"/>
      <c r="H16" s="271"/>
      <c r="I16" s="271"/>
      <c r="J16" s="271"/>
      <c r="K16" s="271"/>
    </row>
    <row r="17" spans="1:19" ht="24" customHeight="1">
      <c r="A17" s="271"/>
      <c r="B17" s="271"/>
      <c r="C17" s="271"/>
      <c r="D17" s="271"/>
      <c r="E17" s="271"/>
      <c r="F17" s="271"/>
      <c r="G17" s="271"/>
      <c r="H17" s="271"/>
      <c r="I17" s="271"/>
      <c r="J17" s="271"/>
      <c r="K17" s="271"/>
    </row>
    <row r="18" spans="1:19" ht="24" customHeight="1">
      <c r="A18" s="272"/>
      <c r="B18" s="271"/>
      <c r="C18" s="271"/>
      <c r="D18" s="271"/>
      <c r="E18" s="271"/>
      <c r="F18" s="271"/>
      <c r="G18" s="271"/>
      <c r="H18" s="271"/>
      <c r="I18" s="271"/>
      <c r="J18" s="271"/>
      <c r="K18" s="271"/>
    </row>
    <row r="19" spans="1:19" ht="24" customHeight="1">
      <c r="A19" s="272"/>
      <c r="B19" s="271"/>
      <c r="C19" s="271"/>
      <c r="D19" s="271"/>
      <c r="E19" s="271"/>
      <c r="F19" s="271"/>
      <c r="G19" s="271"/>
      <c r="H19" s="271"/>
      <c r="I19" s="271"/>
      <c r="J19" s="271"/>
      <c r="K19" s="271"/>
    </row>
    <row r="20" spans="1:19" ht="24" customHeight="1">
      <c r="A20" s="272"/>
      <c r="B20" s="271"/>
      <c r="C20" s="271"/>
      <c r="D20" s="271"/>
      <c r="E20" s="271"/>
      <c r="F20" s="271"/>
      <c r="G20" s="271"/>
      <c r="H20" s="271"/>
      <c r="I20" s="271"/>
      <c r="J20" s="271"/>
      <c r="K20" s="271"/>
    </row>
    <row r="21" spans="1:19" ht="24" customHeight="1">
      <c r="A21" s="272"/>
      <c r="B21" s="271"/>
      <c r="C21" s="271"/>
      <c r="D21" s="271"/>
      <c r="E21" s="271"/>
      <c r="F21" s="271"/>
      <c r="G21" s="271"/>
      <c r="H21" s="271"/>
      <c r="I21" s="271"/>
      <c r="J21" s="271"/>
      <c r="K21" s="271"/>
    </row>
    <row r="22" spans="1:19" ht="24" customHeight="1">
      <c r="A22" s="169"/>
    </row>
    <row r="23" spans="1:19" ht="24" customHeight="1">
      <c r="A23" s="272"/>
      <c r="B23" s="271"/>
      <c r="C23" s="271"/>
      <c r="D23" s="271"/>
      <c r="E23" s="271"/>
      <c r="F23" s="271"/>
      <c r="G23" s="271"/>
      <c r="H23" s="271"/>
      <c r="I23" s="271"/>
      <c r="J23" s="271"/>
      <c r="K23" s="271"/>
      <c r="L23" s="271"/>
      <c r="M23" s="271"/>
      <c r="N23" s="271"/>
      <c r="O23" s="271"/>
      <c r="P23" s="271"/>
      <c r="Q23" s="271"/>
      <c r="R23" s="271"/>
      <c r="S23" s="271"/>
    </row>
    <row r="24" spans="1:19" ht="24" customHeight="1">
      <c r="A24" s="272"/>
      <c r="B24" s="271"/>
      <c r="C24" s="271"/>
      <c r="D24" s="271"/>
      <c r="E24" s="271"/>
      <c r="F24" s="271"/>
      <c r="G24" s="271"/>
      <c r="H24" s="271"/>
      <c r="I24" s="271"/>
      <c r="J24" s="271"/>
      <c r="K24" s="271"/>
    </row>
    <row r="25" spans="1:19" ht="24" customHeight="1">
      <c r="A25" s="272"/>
      <c r="B25" s="271"/>
      <c r="C25" s="271"/>
      <c r="D25" s="271"/>
      <c r="E25" s="271"/>
      <c r="F25" s="271"/>
      <c r="G25" s="271"/>
      <c r="H25" s="271"/>
      <c r="I25" s="271"/>
      <c r="J25" s="271"/>
      <c r="K25" s="271"/>
    </row>
    <row r="26" spans="1:19" ht="24" customHeight="1">
      <c r="A26" s="272"/>
      <c r="B26" s="271"/>
      <c r="C26" s="271"/>
      <c r="D26" s="271"/>
      <c r="E26" s="271"/>
      <c r="F26" s="271"/>
      <c r="G26" s="271"/>
      <c r="H26" s="271"/>
      <c r="I26" s="271"/>
      <c r="J26" s="271"/>
      <c r="K26" s="271"/>
    </row>
    <row r="27" spans="1:19" ht="24" customHeight="1">
      <c r="A27" s="272"/>
      <c r="B27" s="271"/>
      <c r="C27" s="271"/>
      <c r="D27" s="271"/>
      <c r="E27" s="271"/>
      <c r="F27" s="271"/>
      <c r="G27" s="271"/>
      <c r="H27" s="271"/>
      <c r="I27" s="271"/>
      <c r="J27" s="271"/>
      <c r="K27" s="271"/>
    </row>
    <row r="28" spans="1:19" ht="24" customHeight="1">
      <c r="A28" s="272"/>
      <c r="B28" s="271"/>
      <c r="C28" s="271"/>
      <c r="D28" s="271"/>
      <c r="E28" s="271"/>
      <c r="F28" s="271"/>
      <c r="G28" s="271"/>
      <c r="H28" s="271"/>
      <c r="I28" s="271"/>
      <c r="J28" s="271"/>
      <c r="K28" s="271"/>
    </row>
    <row r="29" spans="1:19" ht="24" customHeight="1">
      <c r="A29" s="272"/>
      <c r="B29" s="271"/>
      <c r="C29" s="271"/>
      <c r="D29" s="271"/>
      <c r="E29" s="271"/>
      <c r="F29" s="271"/>
      <c r="G29" s="271"/>
      <c r="H29" s="271"/>
      <c r="I29" s="271"/>
      <c r="J29" s="271"/>
      <c r="K29" s="271"/>
    </row>
    <row r="30" spans="1:19" ht="24" customHeight="1">
      <c r="A30" s="272"/>
      <c r="B30" s="271"/>
      <c r="C30" s="271"/>
      <c r="D30" s="271"/>
      <c r="E30" s="271"/>
      <c r="F30" s="271"/>
      <c r="G30" s="271"/>
      <c r="H30" s="271"/>
      <c r="I30" s="271"/>
      <c r="J30" s="271"/>
      <c r="K30" s="271"/>
    </row>
    <row r="31" spans="1:19" ht="24" customHeight="1">
      <c r="A31" s="272"/>
      <c r="B31" s="271"/>
      <c r="C31" s="271"/>
      <c r="D31" s="271"/>
      <c r="E31" s="271"/>
      <c r="F31" s="271"/>
      <c r="G31" s="271"/>
      <c r="H31" s="271"/>
      <c r="I31" s="271"/>
      <c r="J31" s="271"/>
      <c r="K31" s="271"/>
    </row>
    <row r="32" spans="1:19" ht="24" customHeight="1">
      <c r="A32" s="272"/>
      <c r="B32" s="271"/>
      <c r="C32" s="271"/>
      <c r="D32" s="271"/>
      <c r="E32" s="271"/>
      <c r="F32" s="271"/>
      <c r="G32" s="271"/>
      <c r="H32" s="271"/>
      <c r="I32" s="271"/>
      <c r="J32" s="271"/>
      <c r="K32" s="271"/>
    </row>
    <row r="33" spans="1:19" ht="24" customHeight="1">
      <c r="A33" s="272"/>
      <c r="B33" s="271"/>
      <c r="C33" s="271"/>
      <c r="D33" s="271"/>
      <c r="E33" s="271"/>
      <c r="F33" s="271"/>
      <c r="G33" s="271"/>
      <c r="H33" s="271"/>
      <c r="I33" s="271"/>
      <c r="J33" s="271"/>
      <c r="K33" s="271"/>
    </row>
    <row r="34" spans="1:19" ht="24" customHeight="1">
      <c r="A34" s="169"/>
    </row>
    <row r="35" spans="1:19" ht="24" customHeight="1">
      <c r="A35" s="272"/>
      <c r="B35" s="271"/>
      <c r="C35" s="271"/>
      <c r="D35" s="271"/>
      <c r="E35" s="271"/>
      <c r="F35" s="271"/>
      <c r="G35" s="271"/>
      <c r="H35" s="271"/>
      <c r="I35" s="271"/>
      <c r="J35" s="271"/>
      <c r="K35" s="271"/>
      <c r="L35" s="271"/>
      <c r="M35" s="271"/>
      <c r="N35" s="271"/>
      <c r="O35" s="271"/>
      <c r="P35" s="271"/>
      <c r="Q35" s="271"/>
      <c r="R35" s="271"/>
      <c r="S35" s="271"/>
    </row>
    <row r="36" spans="1:19" ht="24" customHeight="1">
      <c r="A36" s="272"/>
      <c r="B36" s="271"/>
      <c r="C36" s="271"/>
      <c r="D36" s="271"/>
      <c r="E36" s="271"/>
      <c r="F36" s="271"/>
      <c r="G36" s="271"/>
      <c r="H36" s="271"/>
      <c r="I36" s="271"/>
      <c r="J36" s="271"/>
      <c r="K36" s="271"/>
    </row>
    <row r="37" spans="1:19" ht="24" customHeight="1">
      <c r="A37" s="272"/>
      <c r="B37" s="271"/>
      <c r="C37" s="271"/>
      <c r="D37" s="271"/>
      <c r="E37" s="271"/>
      <c r="F37" s="271"/>
      <c r="G37" s="271"/>
      <c r="H37" s="271"/>
      <c r="I37" s="271"/>
      <c r="J37" s="271"/>
      <c r="K37" s="271"/>
    </row>
    <row r="38" spans="1:19" ht="24" customHeight="1">
      <c r="A38" s="272"/>
      <c r="B38" s="271"/>
      <c r="C38" s="271"/>
      <c r="D38" s="271"/>
      <c r="E38" s="271"/>
      <c r="F38" s="271"/>
      <c r="G38" s="271"/>
      <c r="H38" s="271"/>
      <c r="I38" s="271"/>
      <c r="J38" s="271"/>
      <c r="K38" s="271"/>
    </row>
    <row r="39" spans="1:19" ht="24" customHeight="1">
      <c r="A39" s="272"/>
      <c r="B39" s="271"/>
      <c r="C39" s="271"/>
      <c r="D39" s="271"/>
      <c r="E39" s="271"/>
      <c r="F39" s="271"/>
      <c r="G39" s="271"/>
      <c r="H39" s="271"/>
      <c r="I39" s="271"/>
      <c r="J39" s="271"/>
      <c r="K39" s="271"/>
    </row>
    <row r="40" spans="1:19" ht="24" customHeight="1">
      <c r="A40" s="272"/>
      <c r="B40" s="271"/>
      <c r="C40" s="271"/>
      <c r="D40" s="271"/>
      <c r="E40" s="271"/>
      <c r="F40" s="271"/>
      <c r="G40" s="271"/>
      <c r="H40" s="271"/>
      <c r="I40" s="271"/>
      <c r="J40" s="271"/>
      <c r="K40" s="271"/>
    </row>
    <row r="41" spans="1:19" ht="24" customHeight="1">
      <c r="A41" s="272"/>
      <c r="B41" s="271"/>
      <c r="C41" s="271"/>
      <c r="D41" s="271"/>
      <c r="E41" s="271"/>
      <c r="F41" s="271"/>
      <c r="G41" s="271"/>
      <c r="H41" s="271"/>
      <c r="I41" s="271"/>
      <c r="J41" s="271"/>
      <c r="K41" s="271"/>
    </row>
    <row r="42" spans="1:19" ht="24" customHeight="1">
      <c r="A42" s="272"/>
      <c r="B42" s="271"/>
      <c r="C42" s="271"/>
      <c r="D42" s="271"/>
      <c r="E42" s="271"/>
      <c r="F42" s="271"/>
      <c r="G42" s="271"/>
      <c r="H42" s="271"/>
      <c r="I42" s="271"/>
      <c r="J42" s="271"/>
      <c r="K42" s="271"/>
    </row>
    <row r="43" spans="1:19" ht="24" customHeight="1">
      <c r="A43" s="272"/>
      <c r="B43" s="271"/>
      <c r="C43" s="271"/>
      <c r="D43" s="271"/>
      <c r="E43" s="271"/>
      <c r="F43" s="271"/>
      <c r="G43" s="271"/>
      <c r="H43" s="271"/>
      <c r="I43" s="271"/>
      <c r="J43" s="271"/>
      <c r="K43" s="271"/>
    </row>
    <row r="44" spans="1:19" ht="24" customHeight="1">
      <c r="A44" s="272"/>
      <c r="B44" s="271"/>
      <c r="C44" s="271"/>
      <c r="D44" s="271"/>
      <c r="E44" s="271"/>
      <c r="F44" s="271"/>
      <c r="G44" s="271"/>
      <c r="H44" s="271"/>
      <c r="I44" s="271"/>
      <c r="J44" s="271"/>
      <c r="K44" s="271"/>
    </row>
    <row r="45" spans="1:19" ht="24" customHeight="1">
      <c r="A45" s="272"/>
      <c r="B45" s="271"/>
      <c r="C45" s="271"/>
      <c r="D45" s="271"/>
      <c r="E45" s="271"/>
      <c r="F45" s="271"/>
      <c r="G45" s="271"/>
      <c r="H45" s="271"/>
      <c r="I45" s="271"/>
      <c r="J45" s="271"/>
      <c r="K45" s="271"/>
    </row>
    <row r="46" spans="1:19" ht="24" customHeight="1">
      <c r="A46" s="169"/>
    </row>
    <row r="47" spans="1:19" ht="24" customHeight="1">
      <c r="A47" s="272"/>
      <c r="B47" s="271"/>
      <c r="C47" s="271"/>
      <c r="D47" s="271"/>
      <c r="E47" s="271"/>
      <c r="F47" s="271"/>
      <c r="G47" s="271"/>
      <c r="H47" s="271"/>
      <c r="I47" s="271"/>
      <c r="J47" s="271"/>
      <c r="K47" s="271"/>
      <c r="L47" s="271"/>
      <c r="M47" s="271"/>
      <c r="N47" s="271"/>
      <c r="O47" s="271"/>
      <c r="P47" s="271"/>
      <c r="Q47" s="271"/>
      <c r="R47" s="271"/>
      <c r="S47" s="271"/>
    </row>
    <row r="48" spans="1:19" ht="24" customHeight="1">
      <c r="A48" s="272"/>
      <c r="B48" s="271"/>
      <c r="C48" s="271"/>
      <c r="D48" s="271"/>
      <c r="E48" s="271"/>
      <c r="F48" s="271"/>
      <c r="G48" s="271"/>
      <c r="H48" s="271"/>
      <c r="I48" s="271"/>
      <c r="J48" s="271"/>
      <c r="K48" s="271"/>
    </row>
    <row r="49" spans="1:19" ht="24" customHeight="1">
      <c r="A49" s="272"/>
      <c r="B49" s="271"/>
      <c r="C49" s="271"/>
      <c r="D49" s="271"/>
      <c r="E49" s="271"/>
      <c r="F49" s="271"/>
      <c r="G49" s="271"/>
      <c r="H49" s="271"/>
      <c r="I49" s="271"/>
      <c r="J49" s="271"/>
      <c r="K49" s="271"/>
    </row>
    <row r="50" spans="1:19" ht="24" customHeight="1">
      <c r="A50" s="272"/>
      <c r="B50" s="271"/>
      <c r="C50" s="271"/>
      <c r="D50" s="271"/>
      <c r="E50" s="271"/>
      <c r="F50" s="271"/>
      <c r="G50" s="271"/>
      <c r="H50" s="271"/>
      <c r="I50" s="271"/>
      <c r="J50" s="271"/>
      <c r="K50" s="271"/>
    </row>
    <row r="51" spans="1:19" ht="24" customHeight="1">
      <c r="A51" s="272"/>
      <c r="B51" s="271"/>
      <c r="C51" s="271"/>
      <c r="D51" s="271"/>
      <c r="E51" s="271"/>
      <c r="F51" s="271"/>
      <c r="G51" s="271"/>
      <c r="H51" s="271"/>
      <c r="I51" s="271"/>
      <c r="J51" s="271"/>
      <c r="K51" s="271"/>
    </row>
    <row r="52" spans="1:19" ht="24" customHeight="1">
      <c r="A52" s="272"/>
      <c r="B52" s="271"/>
      <c r="C52" s="271"/>
      <c r="D52" s="271"/>
      <c r="E52" s="271"/>
      <c r="F52" s="271"/>
      <c r="G52" s="271"/>
      <c r="H52" s="271"/>
      <c r="I52" s="271"/>
      <c r="J52" s="271"/>
      <c r="K52" s="271"/>
    </row>
    <row r="53" spans="1:19" ht="24" customHeight="1">
      <c r="A53" s="272"/>
      <c r="B53" s="271"/>
      <c r="C53" s="271"/>
      <c r="D53" s="271"/>
      <c r="E53" s="271"/>
      <c r="F53" s="271"/>
      <c r="G53" s="271"/>
      <c r="H53" s="271"/>
      <c r="I53" s="271"/>
      <c r="J53" s="271"/>
      <c r="K53" s="271"/>
    </row>
    <row r="54" spans="1:19" ht="24" customHeight="1">
      <c r="A54" s="272"/>
      <c r="B54" s="271"/>
      <c r="C54" s="271"/>
      <c r="D54" s="271"/>
      <c r="E54" s="271"/>
      <c r="F54" s="271"/>
      <c r="G54" s="271"/>
      <c r="H54" s="271"/>
      <c r="I54" s="271"/>
      <c r="J54" s="271"/>
      <c r="K54" s="271"/>
    </row>
    <row r="55" spans="1:19" ht="24" customHeight="1">
      <c r="A55" s="273"/>
      <c r="B55" s="274"/>
      <c r="C55" s="274"/>
      <c r="D55" s="274"/>
      <c r="E55" s="274"/>
      <c r="F55" s="274"/>
      <c r="G55" s="274"/>
      <c r="H55" s="274"/>
      <c r="I55" s="274"/>
      <c r="J55" s="274"/>
      <c r="K55" s="274"/>
      <c r="L55" s="275"/>
      <c r="M55" s="275"/>
      <c r="N55" s="275"/>
      <c r="O55" s="275"/>
      <c r="P55" s="275"/>
      <c r="Q55" s="275"/>
      <c r="R55" s="275"/>
      <c r="S55" s="275"/>
    </row>
  </sheetData>
  <mergeCells count="30">
    <mergeCell ref="A1:B2"/>
    <mergeCell ref="C1:S1"/>
    <mergeCell ref="C2:S2"/>
    <mergeCell ref="A4:B4"/>
    <mergeCell ref="C4:D4"/>
    <mergeCell ref="H4:J4"/>
    <mergeCell ref="B5:I5"/>
    <mergeCell ref="M6:P6"/>
    <mergeCell ref="Q6:S6"/>
    <mergeCell ref="A7:F7"/>
    <mergeCell ref="G7:H7"/>
    <mergeCell ref="I7:J8"/>
    <mergeCell ref="K7:K8"/>
    <mergeCell ref="M7:O7"/>
    <mergeCell ref="P7:P8"/>
    <mergeCell ref="Q7:Q8"/>
    <mergeCell ref="R7:S7"/>
    <mergeCell ref="B8:F8"/>
    <mergeCell ref="B9:F9"/>
    <mergeCell ref="I9:J9"/>
    <mergeCell ref="B10:F10"/>
    <mergeCell ref="I10:J10"/>
    <mergeCell ref="B14:F14"/>
    <mergeCell ref="I14:J14"/>
    <mergeCell ref="B11:F11"/>
    <mergeCell ref="I11:J11"/>
    <mergeCell ref="B12:F12"/>
    <mergeCell ref="I12:J12"/>
    <mergeCell ref="B13:F13"/>
    <mergeCell ref="I13:J13"/>
  </mergeCell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97DE3-262B-44DE-8693-B3099AFA9B28}">
  <sheetPr>
    <tabColor theme="8" tint="-0.249977111117893"/>
  </sheetPr>
  <dimension ref="A1:S55"/>
  <sheetViews>
    <sheetView tabSelected="1" zoomScale="70" zoomScaleNormal="70" workbookViewId="0">
      <selection sqref="A1:B2"/>
    </sheetView>
  </sheetViews>
  <sheetFormatPr baseColWidth="10" defaultColWidth="9.140625" defaultRowHeight="24" customHeight="1"/>
  <cols>
    <col min="1" max="1" width="9.140625" style="107"/>
    <col min="2" max="2" width="12.140625" style="107" customWidth="1"/>
    <col min="3" max="3" width="14.42578125" style="107" customWidth="1"/>
    <col min="4" max="4" width="11.85546875" style="107" customWidth="1"/>
    <col min="5" max="5" width="2.5703125" style="107" customWidth="1"/>
    <col min="6" max="6" width="6" style="107" customWidth="1"/>
    <col min="7" max="7" width="14" style="107" customWidth="1"/>
    <col min="8" max="8" width="16.42578125" style="107" customWidth="1"/>
    <col min="9" max="9" width="8.5703125" style="107" customWidth="1"/>
    <col min="10" max="10" width="9.140625" style="107" customWidth="1"/>
    <col min="11" max="11" width="21.7109375" style="107" customWidth="1"/>
    <col min="12" max="12" width="2.5703125" style="107" customWidth="1"/>
    <col min="13" max="14" width="5.7109375" style="107" customWidth="1"/>
    <col min="15" max="15" width="11.85546875" style="107" customWidth="1"/>
    <col min="16" max="16" width="54.85546875" style="107" customWidth="1"/>
    <col min="17" max="17" width="24" style="107" customWidth="1"/>
    <col min="18" max="19" width="10" style="107" customWidth="1"/>
    <col min="20" max="16384" width="9.140625" style="107"/>
  </cols>
  <sheetData>
    <row r="1" spans="1:19" ht="38.25" customHeight="1">
      <c r="A1" s="360"/>
      <c r="B1" s="360"/>
      <c r="C1" s="361" t="s">
        <v>407</v>
      </c>
      <c r="D1" s="361"/>
      <c r="E1" s="361"/>
      <c r="F1" s="361"/>
      <c r="G1" s="361"/>
      <c r="H1" s="361"/>
      <c r="I1" s="361"/>
      <c r="J1" s="361"/>
      <c r="K1" s="361"/>
      <c r="L1" s="361"/>
      <c r="M1" s="361"/>
      <c r="N1" s="361"/>
      <c r="O1" s="361"/>
      <c r="P1" s="361"/>
      <c r="Q1" s="361"/>
      <c r="R1" s="361"/>
      <c r="S1" s="361"/>
    </row>
    <row r="2" spans="1:19" ht="38.25" customHeight="1">
      <c r="A2" s="360"/>
      <c r="B2" s="360"/>
      <c r="C2" s="362" t="s">
        <v>450</v>
      </c>
      <c r="D2" s="362"/>
      <c r="E2" s="362"/>
      <c r="F2" s="362"/>
      <c r="G2" s="362"/>
      <c r="H2" s="362"/>
      <c r="I2" s="362"/>
      <c r="J2" s="362"/>
      <c r="K2" s="362"/>
      <c r="L2" s="362"/>
      <c r="M2" s="362"/>
      <c r="N2" s="362"/>
      <c r="O2" s="362"/>
      <c r="P2" s="362"/>
      <c r="Q2" s="362"/>
      <c r="R2" s="362"/>
      <c r="S2" s="362"/>
    </row>
    <row r="3" spans="1:19" ht="24" customHeight="1">
      <c r="A3" s="104"/>
      <c r="B3" s="260"/>
      <c r="C3" s="260"/>
      <c r="D3" s="260"/>
      <c r="E3" s="260"/>
      <c r="F3" s="260"/>
      <c r="G3" s="260"/>
      <c r="H3" s="260"/>
      <c r="I3" s="260"/>
      <c r="J3" s="260"/>
      <c r="K3" s="260"/>
      <c r="L3" s="260"/>
      <c r="M3" s="260"/>
      <c r="N3" s="260"/>
      <c r="O3" s="260"/>
      <c r="P3" s="260"/>
      <c r="Q3" s="260"/>
      <c r="R3" s="260"/>
      <c r="S3" s="260"/>
    </row>
    <row r="4" spans="1:19" ht="88.5" customHeight="1">
      <c r="A4" s="357" t="s">
        <v>408</v>
      </c>
      <c r="B4" s="357"/>
      <c r="C4" s="363" t="s">
        <v>475</v>
      </c>
      <c r="D4" s="364"/>
      <c r="E4" s="261"/>
      <c r="F4" s="261"/>
      <c r="G4" s="262"/>
      <c r="H4" s="357" t="s">
        <v>409</v>
      </c>
      <c r="I4" s="357"/>
      <c r="J4" s="357"/>
      <c r="K4" s="105">
        <v>44986</v>
      </c>
      <c r="L4" s="106"/>
      <c r="M4" s="263"/>
      <c r="N4" s="263"/>
      <c r="O4" s="263"/>
      <c r="P4" s="263"/>
      <c r="Q4" s="263"/>
      <c r="R4" s="263"/>
      <c r="S4" s="263"/>
    </row>
    <row r="5" spans="1:19" ht="12" customHeight="1" thickBot="1">
      <c r="A5" s="108"/>
      <c r="B5" s="347"/>
      <c r="C5" s="347"/>
      <c r="D5" s="347"/>
      <c r="E5" s="347"/>
      <c r="F5" s="347"/>
      <c r="G5" s="347"/>
      <c r="H5" s="347"/>
      <c r="I5" s="347"/>
      <c r="L5" s="260"/>
      <c r="M5" s="260"/>
      <c r="N5" s="260"/>
      <c r="O5" s="260"/>
      <c r="P5" s="260"/>
      <c r="Q5" s="260"/>
      <c r="R5" s="260"/>
      <c r="S5" s="260"/>
    </row>
    <row r="6" spans="1:19" ht="45.75" customHeight="1" thickBot="1">
      <c r="A6" s="108"/>
      <c r="B6" s="264"/>
      <c r="C6" s="264"/>
      <c r="D6" s="264"/>
      <c r="E6" s="264"/>
      <c r="F6" s="264"/>
      <c r="G6" s="264"/>
      <c r="H6" s="264"/>
      <c r="I6" s="264"/>
      <c r="L6" s="260"/>
      <c r="M6" s="348" t="s">
        <v>410</v>
      </c>
      <c r="N6" s="349"/>
      <c r="O6" s="349"/>
      <c r="P6" s="350"/>
      <c r="Q6" s="351" t="s">
        <v>1319</v>
      </c>
      <c r="R6" s="352"/>
      <c r="S6" s="353"/>
    </row>
    <row r="7" spans="1:19" ht="43.5" customHeight="1">
      <c r="A7" s="354" t="s">
        <v>411</v>
      </c>
      <c r="B7" s="355"/>
      <c r="C7" s="355"/>
      <c r="D7" s="355"/>
      <c r="E7" s="355"/>
      <c r="F7" s="356"/>
      <c r="G7" s="342" t="s">
        <v>412</v>
      </c>
      <c r="H7" s="342"/>
      <c r="I7" s="342" t="s">
        <v>413</v>
      </c>
      <c r="J7" s="342"/>
      <c r="K7" s="343" t="s">
        <v>414</v>
      </c>
      <c r="L7" s="260"/>
      <c r="M7" s="359" t="s">
        <v>415</v>
      </c>
      <c r="N7" s="342"/>
      <c r="O7" s="342"/>
      <c r="P7" s="342" t="s">
        <v>416</v>
      </c>
      <c r="Q7" s="342" t="s">
        <v>417</v>
      </c>
      <c r="R7" s="342" t="s">
        <v>418</v>
      </c>
      <c r="S7" s="343"/>
    </row>
    <row r="8" spans="1:19" ht="41.25" customHeight="1">
      <c r="A8" s="109" t="s">
        <v>419</v>
      </c>
      <c r="B8" s="344" t="s">
        <v>420</v>
      </c>
      <c r="C8" s="345"/>
      <c r="D8" s="345"/>
      <c r="E8" s="345"/>
      <c r="F8" s="346"/>
      <c r="G8" s="258" t="s">
        <v>421</v>
      </c>
      <c r="H8" s="258" t="s">
        <v>422</v>
      </c>
      <c r="I8" s="357"/>
      <c r="J8" s="357"/>
      <c r="K8" s="358"/>
      <c r="L8" s="260"/>
      <c r="M8" s="110" t="s">
        <v>423</v>
      </c>
      <c r="N8" s="258" t="s">
        <v>424</v>
      </c>
      <c r="O8" s="258" t="s">
        <v>425</v>
      </c>
      <c r="P8" s="357"/>
      <c r="Q8" s="357"/>
      <c r="R8" s="258" t="s">
        <v>423</v>
      </c>
      <c r="S8" s="259" t="s">
        <v>424</v>
      </c>
    </row>
    <row r="9" spans="1:19" ht="124.5" customHeight="1">
      <c r="A9" s="111">
        <v>1</v>
      </c>
      <c r="B9" s="338" t="s">
        <v>589</v>
      </c>
      <c r="C9" s="339"/>
      <c r="D9" s="339"/>
      <c r="E9" s="339"/>
      <c r="F9" s="340"/>
      <c r="G9" s="112">
        <v>44986</v>
      </c>
      <c r="H9" s="112">
        <v>45351</v>
      </c>
      <c r="I9" s="341" t="s">
        <v>590</v>
      </c>
      <c r="J9" s="341"/>
      <c r="K9" s="113" t="s">
        <v>591</v>
      </c>
      <c r="L9" s="260"/>
      <c r="M9" s="111" t="s">
        <v>1306</v>
      </c>
      <c r="N9" s="257"/>
      <c r="O9" s="114">
        <v>1</v>
      </c>
      <c r="P9" s="257" t="s">
        <v>1320</v>
      </c>
      <c r="Q9" s="257" t="s">
        <v>1308</v>
      </c>
      <c r="R9" s="257" t="s">
        <v>1306</v>
      </c>
      <c r="S9" s="115"/>
    </row>
    <row r="10" spans="1:19" ht="145.5" customHeight="1">
      <c r="A10" s="111">
        <v>2</v>
      </c>
      <c r="B10" s="338" t="s">
        <v>592</v>
      </c>
      <c r="C10" s="339"/>
      <c r="D10" s="339"/>
      <c r="E10" s="339"/>
      <c r="F10" s="340"/>
      <c r="G10" s="112">
        <v>44986</v>
      </c>
      <c r="H10" s="112">
        <v>45351</v>
      </c>
      <c r="I10" s="341" t="s">
        <v>593</v>
      </c>
      <c r="J10" s="341"/>
      <c r="K10" s="113" t="s">
        <v>594</v>
      </c>
      <c r="L10" s="260"/>
      <c r="M10" s="111" t="s">
        <v>1306</v>
      </c>
      <c r="N10" s="257"/>
      <c r="O10" s="114">
        <v>1</v>
      </c>
      <c r="P10" s="257" t="s">
        <v>1321</v>
      </c>
      <c r="Q10" s="257" t="s">
        <v>1310</v>
      </c>
      <c r="R10" s="257" t="s">
        <v>1306</v>
      </c>
      <c r="S10" s="115"/>
    </row>
    <row r="11" spans="1:19" ht="167.25" customHeight="1">
      <c r="A11" s="111">
        <v>3</v>
      </c>
      <c r="B11" s="338" t="s">
        <v>697</v>
      </c>
      <c r="C11" s="339"/>
      <c r="D11" s="339"/>
      <c r="E11" s="339"/>
      <c r="F11" s="340"/>
      <c r="G11" s="112">
        <v>44986</v>
      </c>
      <c r="H11" s="112">
        <v>45351</v>
      </c>
      <c r="I11" s="341" t="s">
        <v>590</v>
      </c>
      <c r="J11" s="341"/>
      <c r="K11" s="113" t="s">
        <v>594</v>
      </c>
      <c r="L11" s="260"/>
      <c r="M11" s="111" t="s">
        <v>1306</v>
      </c>
      <c r="N11" s="257"/>
      <c r="O11" s="114">
        <v>1</v>
      </c>
      <c r="P11" s="257" t="s">
        <v>1322</v>
      </c>
      <c r="Q11" s="257" t="s">
        <v>1323</v>
      </c>
      <c r="R11" s="257" t="s">
        <v>1306</v>
      </c>
      <c r="S11" s="115"/>
    </row>
    <row r="12" spans="1:19" ht="210.75" customHeight="1">
      <c r="A12" s="206">
        <v>4</v>
      </c>
      <c r="B12" s="338" t="s">
        <v>1174</v>
      </c>
      <c r="C12" s="339"/>
      <c r="D12" s="339"/>
      <c r="E12" s="339"/>
      <c r="F12" s="340"/>
      <c r="G12" s="112">
        <v>44986</v>
      </c>
      <c r="H12" s="112">
        <v>45351</v>
      </c>
      <c r="I12" s="341" t="s">
        <v>590</v>
      </c>
      <c r="J12" s="341"/>
      <c r="K12" s="113" t="s">
        <v>595</v>
      </c>
      <c r="L12" s="260"/>
      <c r="M12" s="206" t="s">
        <v>1306</v>
      </c>
      <c r="N12" s="207"/>
      <c r="O12" s="208">
        <v>1</v>
      </c>
      <c r="P12" s="257" t="s">
        <v>1324</v>
      </c>
      <c r="Q12" s="257" t="s">
        <v>1314</v>
      </c>
      <c r="R12" s="257" t="s">
        <v>1306</v>
      </c>
      <c r="S12" s="209"/>
    </row>
    <row r="13" spans="1:19" ht="295.5" customHeight="1">
      <c r="A13" s="206">
        <v>5</v>
      </c>
      <c r="B13" s="338" t="s">
        <v>684</v>
      </c>
      <c r="C13" s="339"/>
      <c r="D13" s="339"/>
      <c r="E13" s="339"/>
      <c r="F13" s="340"/>
      <c r="G13" s="112">
        <v>44986</v>
      </c>
      <c r="H13" s="112">
        <v>45351</v>
      </c>
      <c r="I13" s="341" t="s">
        <v>590</v>
      </c>
      <c r="J13" s="341"/>
      <c r="K13" s="113" t="s">
        <v>595</v>
      </c>
      <c r="L13" s="260"/>
      <c r="M13" s="206" t="s">
        <v>1306</v>
      </c>
      <c r="N13" s="207"/>
      <c r="O13" s="208">
        <v>1</v>
      </c>
      <c r="P13" s="265" t="s">
        <v>1315</v>
      </c>
      <c r="Q13" s="265" t="s">
        <v>1316</v>
      </c>
      <c r="R13" s="265" t="s">
        <v>1306</v>
      </c>
      <c r="S13" s="209"/>
    </row>
    <row r="14" spans="1:19" ht="158.25" thickBot="1">
      <c r="A14" s="116">
        <v>6</v>
      </c>
      <c r="B14" s="334" t="s">
        <v>1173</v>
      </c>
      <c r="C14" s="335"/>
      <c r="D14" s="335"/>
      <c r="E14" s="335"/>
      <c r="F14" s="336"/>
      <c r="G14" s="117">
        <v>44986</v>
      </c>
      <c r="H14" s="117">
        <v>45351</v>
      </c>
      <c r="I14" s="337" t="s">
        <v>590</v>
      </c>
      <c r="J14" s="337"/>
      <c r="K14" s="118" t="s">
        <v>1175</v>
      </c>
      <c r="L14" s="260"/>
      <c r="M14" s="116" t="s">
        <v>1306</v>
      </c>
      <c r="N14" s="256"/>
      <c r="O14" s="119">
        <v>1</v>
      </c>
      <c r="P14" s="256" t="s">
        <v>1317</v>
      </c>
      <c r="Q14" s="256" t="s">
        <v>1318</v>
      </c>
      <c r="R14" s="256" t="s">
        <v>1306</v>
      </c>
      <c r="S14" s="120"/>
    </row>
    <row r="15" spans="1:19" ht="6" customHeight="1">
      <c r="A15" s="121"/>
      <c r="B15" s="266"/>
      <c r="C15" s="266"/>
      <c r="D15" s="266"/>
      <c r="E15" s="266"/>
      <c r="F15" s="266"/>
      <c r="G15" s="267"/>
      <c r="H15" s="267"/>
      <c r="I15" s="268"/>
      <c r="J15" s="268"/>
      <c r="K15" s="269"/>
      <c r="L15" s="260"/>
      <c r="M15" s="268"/>
      <c r="N15" s="268"/>
      <c r="O15" s="268"/>
      <c r="P15" s="268"/>
      <c r="Q15" s="268"/>
      <c r="R15" s="268"/>
      <c r="S15" s="268"/>
    </row>
    <row r="16" spans="1:19" ht="24" customHeight="1">
      <c r="A16" s="270"/>
      <c r="B16" s="271"/>
      <c r="C16" s="271"/>
      <c r="D16" s="271"/>
      <c r="E16" s="271"/>
      <c r="F16" s="271"/>
      <c r="G16" s="271"/>
      <c r="H16" s="271"/>
      <c r="I16" s="271"/>
      <c r="J16" s="271"/>
      <c r="K16" s="271"/>
    </row>
    <row r="17" spans="1:19" ht="24" customHeight="1">
      <c r="A17" s="271"/>
      <c r="B17" s="271"/>
      <c r="C17" s="271"/>
      <c r="D17" s="271"/>
      <c r="E17" s="271"/>
      <c r="F17" s="271"/>
      <c r="G17" s="271"/>
      <c r="H17" s="271"/>
      <c r="I17" s="271"/>
      <c r="J17" s="271"/>
      <c r="K17" s="271"/>
    </row>
    <row r="18" spans="1:19" ht="24" customHeight="1">
      <c r="A18" s="272"/>
      <c r="B18" s="271"/>
      <c r="C18" s="271"/>
      <c r="D18" s="271"/>
      <c r="E18" s="271"/>
      <c r="F18" s="271"/>
      <c r="G18" s="271"/>
      <c r="H18" s="271"/>
      <c r="I18" s="271"/>
      <c r="J18" s="271"/>
      <c r="K18" s="271"/>
    </row>
    <row r="19" spans="1:19" ht="24" customHeight="1">
      <c r="A19" s="272"/>
      <c r="B19" s="271"/>
      <c r="C19" s="271"/>
      <c r="D19" s="271"/>
      <c r="E19" s="271"/>
      <c r="F19" s="271"/>
      <c r="G19" s="271"/>
      <c r="H19" s="271"/>
      <c r="I19" s="271"/>
      <c r="J19" s="271"/>
      <c r="K19" s="271"/>
    </row>
    <row r="20" spans="1:19" ht="24" customHeight="1">
      <c r="A20" s="272"/>
      <c r="B20" s="271"/>
      <c r="C20" s="271"/>
      <c r="D20" s="271"/>
      <c r="E20" s="271"/>
      <c r="F20" s="271"/>
      <c r="G20" s="271"/>
      <c r="H20" s="271"/>
      <c r="I20" s="271"/>
      <c r="J20" s="271"/>
      <c r="K20" s="271"/>
    </row>
    <row r="21" spans="1:19" ht="24" customHeight="1">
      <c r="A21" s="272"/>
      <c r="B21" s="271"/>
      <c r="C21" s="271"/>
      <c r="D21" s="271"/>
      <c r="E21" s="271"/>
      <c r="F21" s="271"/>
      <c r="G21" s="271"/>
      <c r="H21" s="271"/>
      <c r="I21" s="271"/>
      <c r="J21" s="271"/>
      <c r="K21" s="271"/>
    </row>
    <row r="22" spans="1:19" ht="24" customHeight="1">
      <c r="A22" s="169"/>
    </row>
    <row r="23" spans="1:19" ht="24" customHeight="1">
      <c r="A23" s="272"/>
      <c r="B23" s="271"/>
      <c r="C23" s="271"/>
      <c r="D23" s="271"/>
      <c r="E23" s="271"/>
      <c r="F23" s="271"/>
      <c r="G23" s="271"/>
      <c r="H23" s="271"/>
      <c r="I23" s="271"/>
      <c r="J23" s="271"/>
      <c r="K23" s="271"/>
      <c r="L23" s="271"/>
      <c r="M23" s="271"/>
      <c r="N23" s="271"/>
      <c r="O23" s="271"/>
      <c r="P23" s="271"/>
      <c r="Q23" s="271"/>
      <c r="R23" s="271"/>
      <c r="S23" s="271"/>
    </row>
    <row r="24" spans="1:19" ht="24" customHeight="1">
      <c r="A24" s="272"/>
      <c r="B24" s="271"/>
      <c r="C24" s="271"/>
      <c r="D24" s="271"/>
      <c r="E24" s="271"/>
      <c r="F24" s="271"/>
      <c r="G24" s="271"/>
      <c r="H24" s="271"/>
      <c r="I24" s="271"/>
      <c r="J24" s="271"/>
      <c r="K24" s="271"/>
    </row>
    <row r="25" spans="1:19" ht="24" customHeight="1">
      <c r="A25" s="272"/>
      <c r="B25" s="271"/>
      <c r="C25" s="271"/>
      <c r="D25" s="271"/>
      <c r="E25" s="271"/>
      <c r="F25" s="271"/>
      <c r="G25" s="271"/>
      <c r="H25" s="271"/>
      <c r="I25" s="271"/>
      <c r="J25" s="271"/>
      <c r="K25" s="271"/>
    </row>
    <row r="26" spans="1:19" ht="24" customHeight="1">
      <c r="A26" s="272"/>
      <c r="B26" s="271"/>
      <c r="C26" s="271"/>
      <c r="D26" s="271"/>
      <c r="E26" s="271"/>
      <c r="F26" s="271"/>
      <c r="G26" s="271"/>
      <c r="H26" s="271"/>
      <c r="I26" s="271"/>
      <c r="J26" s="271"/>
      <c r="K26" s="271"/>
    </row>
    <row r="27" spans="1:19" ht="24" customHeight="1">
      <c r="A27" s="272"/>
      <c r="B27" s="271"/>
      <c r="C27" s="271"/>
      <c r="D27" s="271"/>
      <c r="E27" s="271"/>
      <c r="F27" s="271"/>
      <c r="G27" s="271"/>
      <c r="H27" s="271"/>
      <c r="I27" s="271"/>
      <c r="J27" s="271"/>
      <c r="K27" s="271"/>
    </row>
    <row r="28" spans="1:19" ht="24" customHeight="1">
      <c r="A28" s="272"/>
      <c r="B28" s="271"/>
      <c r="C28" s="271"/>
      <c r="D28" s="271"/>
      <c r="E28" s="271"/>
      <c r="F28" s="271"/>
      <c r="G28" s="271"/>
      <c r="H28" s="271"/>
      <c r="I28" s="271"/>
      <c r="J28" s="271"/>
      <c r="K28" s="271"/>
    </row>
    <row r="29" spans="1:19" ht="24" customHeight="1">
      <c r="A29" s="272"/>
      <c r="B29" s="271"/>
      <c r="C29" s="271"/>
      <c r="D29" s="271"/>
      <c r="E29" s="271"/>
      <c r="F29" s="271"/>
      <c r="G29" s="271"/>
      <c r="H29" s="271"/>
      <c r="I29" s="271"/>
      <c r="J29" s="271"/>
      <c r="K29" s="271"/>
    </row>
    <row r="30" spans="1:19" ht="24" customHeight="1">
      <c r="A30" s="272"/>
      <c r="B30" s="271"/>
      <c r="C30" s="271"/>
      <c r="D30" s="271"/>
      <c r="E30" s="271"/>
      <c r="F30" s="271"/>
      <c r="G30" s="271"/>
      <c r="H30" s="271"/>
      <c r="I30" s="271"/>
      <c r="J30" s="271"/>
      <c r="K30" s="271"/>
    </row>
    <row r="31" spans="1:19" ht="24" customHeight="1">
      <c r="A31" s="272"/>
      <c r="B31" s="271"/>
      <c r="C31" s="271"/>
      <c r="D31" s="271"/>
      <c r="E31" s="271"/>
      <c r="F31" s="271"/>
      <c r="G31" s="271"/>
      <c r="H31" s="271"/>
      <c r="I31" s="271"/>
      <c r="J31" s="271"/>
      <c r="K31" s="271"/>
    </row>
    <row r="32" spans="1:19" ht="24" customHeight="1">
      <c r="A32" s="272"/>
      <c r="B32" s="271"/>
      <c r="C32" s="271"/>
      <c r="D32" s="271"/>
      <c r="E32" s="271"/>
      <c r="F32" s="271"/>
      <c r="G32" s="271"/>
      <c r="H32" s="271"/>
      <c r="I32" s="271"/>
      <c r="J32" s="271"/>
      <c r="K32" s="271"/>
    </row>
    <row r="33" spans="1:19" ht="24" customHeight="1">
      <c r="A33" s="272"/>
      <c r="B33" s="271"/>
      <c r="C33" s="271"/>
      <c r="D33" s="271"/>
      <c r="E33" s="271"/>
      <c r="F33" s="271"/>
      <c r="G33" s="271"/>
      <c r="H33" s="271"/>
      <c r="I33" s="271"/>
      <c r="J33" s="271"/>
      <c r="K33" s="271"/>
    </row>
    <row r="34" spans="1:19" ht="24" customHeight="1">
      <c r="A34" s="169"/>
    </row>
    <row r="35" spans="1:19" ht="24" customHeight="1">
      <c r="A35" s="272"/>
      <c r="B35" s="271"/>
      <c r="C35" s="271"/>
      <c r="D35" s="271"/>
      <c r="E35" s="271"/>
      <c r="F35" s="271"/>
      <c r="G35" s="271"/>
      <c r="H35" s="271"/>
      <c r="I35" s="271"/>
      <c r="J35" s="271"/>
      <c r="K35" s="271"/>
      <c r="L35" s="271"/>
      <c r="M35" s="271"/>
      <c r="N35" s="271"/>
      <c r="O35" s="271"/>
      <c r="P35" s="271"/>
      <c r="Q35" s="271"/>
      <c r="R35" s="271"/>
      <c r="S35" s="271"/>
    </row>
    <row r="36" spans="1:19" ht="24" customHeight="1">
      <c r="A36" s="272"/>
      <c r="B36" s="271"/>
      <c r="C36" s="271"/>
      <c r="D36" s="271"/>
      <c r="E36" s="271"/>
      <c r="F36" s="271"/>
      <c r="G36" s="271"/>
      <c r="H36" s="271"/>
      <c r="I36" s="271"/>
      <c r="J36" s="271"/>
      <c r="K36" s="271"/>
    </row>
    <row r="37" spans="1:19" ht="24" customHeight="1">
      <c r="A37" s="272"/>
      <c r="B37" s="271"/>
      <c r="C37" s="271"/>
      <c r="D37" s="271"/>
      <c r="E37" s="271"/>
      <c r="F37" s="271"/>
      <c r="G37" s="271"/>
      <c r="H37" s="271"/>
      <c r="I37" s="271"/>
      <c r="J37" s="271"/>
      <c r="K37" s="271"/>
    </row>
    <row r="38" spans="1:19" ht="24" customHeight="1">
      <c r="A38" s="272"/>
      <c r="B38" s="271"/>
      <c r="C38" s="271"/>
      <c r="D38" s="271"/>
      <c r="E38" s="271"/>
      <c r="F38" s="271"/>
      <c r="G38" s="271"/>
      <c r="H38" s="271"/>
      <c r="I38" s="271"/>
      <c r="J38" s="271"/>
      <c r="K38" s="271"/>
    </row>
    <row r="39" spans="1:19" ht="24" customHeight="1">
      <c r="A39" s="272"/>
      <c r="B39" s="271"/>
      <c r="C39" s="271"/>
      <c r="D39" s="271"/>
      <c r="E39" s="271"/>
      <c r="F39" s="271"/>
      <c r="G39" s="271"/>
      <c r="H39" s="271"/>
      <c r="I39" s="271"/>
      <c r="J39" s="271"/>
      <c r="K39" s="271"/>
    </row>
    <row r="40" spans="1:19" ht="24" customHeight="1">
      <c r="A40" s="272"/>
      <c r="B40" s="271"/>
      <c r="C40" s="271"/>
      <c r="D40" s="271"/>
      <c r="E40" s="271"/>
      <c r="F40" s="271"/>
      <c r="G40" s="271"/>
      <c r="H40" s="271"/>
      <c r="I40" s="271"/>
      <c r="J40" s="271"/>
      <c r="K40" s="271"/>
    </row>
    <row r="41" spans="1:19" ht="24" customHeight="1">
      <c r="A41" s="272"/>
      <c r="B41" s="271"/>
      <c r="C41" s="271"/>
      <c r="D41" s="271"/>
      <c r="E41" s="271"/>
      <c r="F41" s="271"/>
      <c r="G41" s="271"/>
      <c r="H41" s="271"/>
      <c r="I41" s="271"/>
      <c r="J41" s="271"/>
      <c r="K41" s="271"/>
    </row>
    <row r="42" spans="1:19" ht="24" customHeight="1">
      <c r="A42" s="272"/>
      <c r="B42" s="271"/>
      <c r="C42" s="271"/>
      <c r="D42" s="271"/>
      <c r="E42" s="271"/>
      <c r="F42" s="271"/>
      <c r="G42" s="271"/>
      <c r="H42" s="271"/>
      <c r="I42" s="271"/>
      <c r="J42" s="271"/>
      <c r="K42" s="271"/>
    </row>
    <row r="43" spans="1:19" ht="24" customHeight="1">
      <c r="A43" s="272"/>
      <c r="B43" s="271"/>
      <c r="C43" s="271"/>
      <c r="D43" s="271"/>
      <c r="E43" s="271"/>
      <c r="F43" s="271"/>
      <c r="G43" s="271"/>
      <c r="H43" s="271"/>
      <c r="I43" s="271"/>
      <c r="J43" s="271"/>
      <c r="K43" s="271"/>
    </row>
    <row r="44" spans="1:19" ht="24" customHeight="1">
      <c r="A44" s="272"/>
      <c r="B44" s="271"/>
      <c r="C44" s="271"/>
      <c r="D44" s="271"/>
      <c r="E44" s="271"/>
      <c r="F44" s="271"/>
      <c r="G44" s="271"/>
      <c r="H44" s="271"/>
      <c r="I44" s="271"/>
      <c r="J44" s="271"/>
      <c r="K44" s="271"/>
    </row>
    <row r="45" spans="1:19" ht="24" customHeight="1">
      <c r="A45" s="272"/>
      <c r="B45" s="271"/>
      <c r="C45" s="271"/>
      <c r="D45" s="271"/>
      <c r="E45" s="271"/>
      <c r="F45" s="271"/>
      <c r="G45" s="271"/>
      <c r="H45" s="271"/>
      <c r="I45" s="271"/>
      <c r="J45" s="271"/>
      <c r="K45" s="271"/>
    </row>
    <row r="46" spans="1:19" ht="24" customHeight="1">
      <c r="A46" s="169"/>
    </row>
    <row r="47" spans="1:19" ht="24" customHeight="1">
      <c r="A47" s="272"/>
      <c r="B47" s="271"/>
      <c r="C47" s="271"/>
      <c r="D47" s="271"/>
      <c r="E47" s="271"/>
      <c r="F47" s="271"/>
      <c r="G47" s="271"/>
      <c r="H47" s="271"/>
      <c r="I47" s="271"/>
      <c r="J47" s="271"/>
      <c r="K47" s="271"/>
      <c r="L47" s="271"/>
      <c r="M47" s="271"/>
      <c r="N47" s="271"/>
      <c r="O47" s="271"/>
      <c r="P47" s="271"/>
      <c r="Q47" s="271"/>
      <c r="R47" s="271"/>
      <c r="S47" s="271"/>
    </row>
    <row r="48" spans="1:19" ht="24" customHeight="1">
      <c r="A48" s="272"/>
      <c r="B48" s="271"/>
      <c r="C48" s="271"/>
      <c r="D48" s="271"/>
      <c r="E48" s="271"/>
      <c r="F48" s="271"/>
      <c r="G48" s="271"/>
      <c r="H48" s="271"/>
      <c r="I48" s="271"/>
      <c r="J48" s="271"/>
      <c r="K48" s="271"/>
    </row>
    <row r="49" spans="1:19" ht="24" customHeight="1">
      <c r="A49" s="272"/>
      <c r="B49" s="271"/>
      <c r="C49" s="271"/>
      <c r="D49" s="271"/>
      <c r="E49" s="271"/>
      <c r="F49" s="271"/>
      <c r="G49" s="271"/>
      <c r="H49" s="271"/>
      <c r="I49" s="271"/>
      <c r="J49" s="271"/>
      <c r="K49" s="271"/>
    </row>
    <row r="50" spans="1:19" ht="24" customHeight="1">
      <c r="A50" s="272"/>
      <c r="B50" s="271"/>
      <c r="C50" s="271"/>
      <c r="D50" s="271"/>
      <c r="E50" s="271"/>
      <c r="F50" s="271"/>
      <c r="G50" s="271"/>
      <c r="H50" s="271"/>
      <c r="I50" s="271"/>
      <c r="J50" s="271"/>
      <c r="K50" s="271"/>
    </row>
    <row r="51" spans="1:19" ht="24" customHeight="1">
      <c r="A51" s="272"/>
      <c r="B51" s="271"/>
      <c r="C51" s="271"/>
      <c r="D51" s="271"/>
      <c r="E51" s="271"/>
      <c r="F51" s="271"/>
      <c r="G51" s="271"/>
      <c r="H51" s="271"/>
      <c r="I51" s="271"/>
      <c r="J51" s="271"/>
      <c r="K51" s="271"/>
    </row>
    <row r="52" spans="1:19" ht="24" customHeight="1">
      <c r="A52" s="272"/>
      <c r="B52" s="271"/>
      <c r="C52" s="271"/>
      <c r="D52" s="271"/>
      <c r="E52" s="271"/>
      <c r="F52" s="271"/>
      <c r="G52" s="271"/>
      <c r="H52" s="271"/>
      <c r="I52" s="271"/>
      <c r="J52" s="271"/>
      <c r="K52" s="271"/>
    </row>
    <row r="53" spans="1:19" ht="24" customHeight="1">
      <c r="A53" s="272"/>
      <c r="B53" s="271"/>
      <c r="C53" s="271"/>
      <c r="D53" s="271"/>
      <c r="E53" s="271"/>
      <c r="F53" s="271"/>
      <c r="G53" s="271"/>
      <c r="H53" s="271"/>
      <c r="I53" s="271"/>
      <c r="J53" s="271"/>
      <c r="K53" s="271"/>
    </row>
    <row r="54" spans="1:19" ht="24" customHeight="1">
      <c r="A54" s="272"/>
      <c r="B54" s="271"/>
      <c r="C54" s="271"/>
      <c r="D54" s="271"/>
      <c r="E54" s="271"/>
      <c r="F54" s="271"/>
      <c r="G54" s="271"/>
      <c r="H54" s="271"/>
      <c r="I54" s="271"/>
      <c r="J54" s="271"/>
      <c r="K54" s="271"/>
    </row>
    <row r="55" spans="1:19" ht="24" customHeight="1">
      <c r="A55" s="273"/>
      <c r="B55" s="274"/>
      <c r="C55" s="274"/>
      <c r="D55" s="274"/>
      <c r="E55" s="274"/>
      <c r="F55" s="274"/>
      <c r="G55" s="274"/>
      <c r="H55" s="274"/>
      <c r="I55" s="274"/>
      <c r="J55" s="274"/>
      <c r="K55" s="274"/>
      <c r="L55" s="275"/>
      <c r="M55" s="275"/>
      <c r="N55" s="275"/>
      <c r="O55" s="275"/>
      <c r="P55" s="275"/>
      <c r="Q55" s="275"/>
      <c r="R55" s="275"/>
      <c r="S55" s="275"/>
    </row>
  </sheetData>
  <mergeCells count="30">
    <mergeCell ref="A1:B2"/>
    <mergeCell ref="C1:S1"/>
    <mergeCell ref="C2:S2"/>
    <mergeCell ref="A4:B4"/>
    <mergeCell ref="C4:D4"/>
    <mergeCell ref="H4:J4"/>
    <mergeCell ref="B5:I5"/>
    <mergeCell ref="M6:P6"/>
    <mergeCell ref="Q6:S6"/>
    <mergeCell ref="A7:F7"/>
    <mergeCell ref="G7:H7"/>
    <mergeCell ref="I7:J8"/>
    <mergeCell ref="K7:K8"/>
    <mergeCell ref="M7:O7"/>
    <mergeCell ref="P7:P8"/>
    <mergeCell ref="Q7:Q8"/>
    <mergeCell ref="R7:S7"/>
    <mergeCell ref="B8:F8"/>
    <mergeCell ref="B9:F9"/>
    <mergeCell ref="I9:J9"/>
    <mergeCell ref="B10:F10"/>
    <mergeCell ref="I10:J10"/>
    <mergeCell ref="B14:F14"/>
    <mergeCell ref="I14:J14"/>
    <mergeCell ref="B11:F11"/>
    <mergeCell ref="I11:J11"/>
    <mergeCell ref="B12:F12"/>
    <mergeCell ref="I12:J12"/>
    <mergeCell ref="B13:F13"/>
    <mergeCell ref="I13:J13"/>
  </mergeCell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E28"/>
  <sheetViews>
    <sheetView zoomScale="60" zoomScaleNormal="60" workbookViewId="0">
      <selection sqref="A1:A4"/>
    </sheetView>
  </sheetViews>
  <sheetFormatPr baseColWidth="10" defaultRowHeight="15"/>
  <cols>
    <col min="1" max="1" width="29.28515625" customWidth="1"/>
    <col min="2" max="2" width="42.85546875" customWidth="1"/>
    <col min="3" max="3" width="21.42578125" customWidth="1"/>
    <col min="4" max="4" width="91" customWidth="1"/>
    <col min="5" max="5" width="22" customWidth="1"/>
  </cols>
  <sheetData>
    <row r="1" spans="1:5" ht="63.75" customHeight="1">
      <c r="A1" s="313"/>
      <c r="B1" s="316" t="s">
        <v>426</v>
      </c>
      <c r="C1" s="317"/>
      <c r="D1" s="317"/>
      <c r="E1" s="318"/>
    </row>
    <row r="2" spans="1:5" ht="27.75">
      <c r="A2" s="314"/>
      <c r="B2" s="319" t="s">
        <v>118</v>
      </c>
      <c r="C2" s="320"/>
      <c r="D2" s="320"/>
      <c r="E2" s="321"/>
    </row>
    <row r="3" spans="1:5" ht="31.5" customHeight="1">
      <c r="A3" s="314"/>
      <c r="B3" s="322" t="s">
        <v>502</v>
      </c>
      <c r="C3" s="323"/>
      <c r="D3" s="323"/>
      <c r="E3" s="324"/>
    </row>
    <row r="4" spans="1:5" ht="16.5" thickBot="1">
      <c r="A4" s="315"/>
      <c r="B4" s="325" t="s">
        <v>700</v>
      </c>
      <c r="C4" s="326"/>
      <c r="D4" s="326"/>
      <c r="E4" s="327"/>
    </row>
    <row r="5" spans="1:5" ht="15.75">
      <c r="A5" s="122"/>
      <c r="B5" s="123"/>
      <c r="C5" s="124"/>
      <c r="D5" s="124"/>
      <c r="E5" s="125"/>
    </row>
    <row r="6" spans="1:5" ht="15.75">
      <c r="A6" s="126"/>
      <c r="B6" s="312" t="s">
        <v>427</v>
      </c>
      <c r="C6" s="312"/>
      <c r="D6" s="312"/>
      <c r="E6" s="127"/>
    </row>
    <row r="7" spans="1:5">
      <c r="A7" s="126"/>
      <c r="B7" s="128" t="s">
        <v>428</v>
      </c>
      <c r="C7" s="129" t="s">
        <v>429</v>
      </c>
      <c r="D7" s="128" t="s">
        <v>430</v>
      </c>
      <c r="E7" s="130"/>
    </row>
    <row r="8" spans="1:5">
      <c r="A8" s="126"/>
      <c r="B8" s="131">
        <v>43909</v>
      </c>
      <c r="C8" s="132" t="s">
        <v>431</v>
      </c>
      <c r="D8" s="133" t="s">
        <v>432</v>
      </c>
      <c r="E8" s="130"/>
    </row>
    <row r="9" spans="1:5" ht="28.5">
      <c r="A9" s="126"/>
      <c r="B9" s="134">
        <v>44083</v>
      </c>
      <c r="C9" s="135" t="s">
        <v>433</v>
      </c>
      <c r="D9" s="136" t="s">
        <v>434</v>
      </c>
      <c r="E9" s="130"/>
    </row>
    <row r="10" spans="1:5" ht="28.5">
      <c r="A10" s="126"/>
      <c r="B10" s="149">
        <v>44200</v>
      </c>
      <c r="C10" s="150" t="s">
        <v>435</v>
      </c>
      <c r="D10" s="151" t="s">
        <v>436</v>
      </c>
      <c r="E10" s="130"/>
    </row>
    <row r="11" spans="1:5" ht="30">
      <c r="A11" s="126"/>
      <c r="B11" s="137">
        <v>44818</v>
      </c>
      <c r="C11" s="138" t="s">
        <v>606</v>
      </c>
      <c r="D11" s="139" t="s">
        <v>607</v>
      </c>
      <c r="E11" s="130"/>
    </row>
    <row r="12" spans="1:5" ht="50.25" customHeight="1">
      <c r="A12" s="126"/>
      <c r="B12" s="137">
        <v>44967</v>
      </c>
      <c r="C12" s="138" t="s">
        <v>698</v>
      </c>
      <c r="D12" s="139" t="s">
        <v>699</v>
      </c>
      <c r="E12" s="130"/>
    </row>
    <row r="13" spans="1:5">
      <c r="A13" s="140"/>
      <c r="B13" s="141"/>
      <c r="C13" s="141"/>
      <c r="D13" s="141"/>
      <c r="E13" s="142"/>
    </row>
    <row r="14" spans="1:5" ht="50.25" customHeight="1">
      <c r="A14" s="288" t="s">
        <v>503</v>
      </c>
      <c r="B14" s="289"/>
      <c r="C14" s="289"/>
      <c r="D14" s="289"/>
      <c r="E14" s="290"/>
    </row>
    <row r="15" spans="1:5" ht="19.5" customHeight="1">
      <c r="A15" s="126"/>
      <c r="B15" s="143"/>
      <c r="C15" s="143"/>
      <c r="D15" s="143"/>
      <c r="E15" s="144"/>
    </row>
    <row r="16" spans="1:5" ht="23.25">
      <c r="A16" s="291" t="s">
        <v>437</v>
      </c>
      <c r="B16" s="292"/>
      <c r="C16" s="292"/>
      <c r="D16" s="292"/>
      <c r="E16" s="293"/>
    </row>
    <row r="17" spans="1:5" ht="295.5" customHeight="1">
      <c r="A17" s="294" t="s">
        <v>438</v>
      </c>
      <c r="B17" s="295"/>
      <c r="C17" s="295"/>
      <c r="D17" s="295"/>
      <c r="E17" s="296"/>
    </row>
    <row r="18" spans="1:5" ht="23.25">
      <c r="A18" s="291" t="s">
        <v>439</v>
      </c>
      <c r="B18" s="292"/>
      <c r="C18" s="292"/>
      <c r="D18" s="292"/>
      <c r="E18" s="293"/>
    </row>
    <row r="19" spans="1:5" ht="294" customHeight="1">
      <c r="A19" s="297" t="s">
        <v>513</v>
      </c>
      <c r="B19" s="298"/>
      <c r="C19" s="298"/>
      <c r="D19" s="298"/>
      <c r="E19" s="299"/>
    </row>
    <row r="20" spans="1:5" ht="46.5">
      <c r="A20" s="145" t="s">
        <v>440</v>
      </c>
      <c r="B20" s="300" t="s">
        <v>441</v>
      </c>
      <c r="C20" s="301"/>
      <c r="D20" s="301"/>
      <c r="E20" s="302"/>
    </row>
    <row r="21" spans="1:5" ht="52.5" customHeight="1">
      <c r="A21" s="146" t="s">
        <v>442</v>
      </c>
      <c r="B21" s="303" t="s">
        <v>443</v>
      </c>
      <c r="C21" s="304"/>
      <c r="D21" s="304"/>
      <c r="E21" s="305"/>
    </row>
    <row r="22" spans="1:5" ht="65.25" customHeight="1">
      <c r="A22" s="147" t="s">
        <v>444</v>
      </c>
      <c r="B22" s="303" t="s">
        <v>447</v>
      </c>
      <c r="C22" s="304"/>
      <c r="D22" s="304"/>
      <c r="E22" s="305"/>
    </row>
    <row r="23" spans="1:5" ht="66" customHeight="1">
      <c r="A23" s="148" t="s">
        <v>445</v>
      </c>
      <c r="B23" s="303" t="s">
        <v>448</v>
      </c>
      <c r="C23" s="304"/>
      <c r="D23" s="304"/>
      <c r="E23" s="305"/>
    </row>
    <row r="24" spans="1:5" ht="23.25">
      <c r="A24" s="291" t="s">
        <v>446</v>
      </c>
      <c r="B24" s="292"/>
      <c r="C24" s="292"/>
      <c r="D24" s="292"/>
      <c r="E24" s="293"/>
    </row>
    <row r="25" spans="1:5" ht="409.6" customHeight="1">
      <c r="A25" s="306" t="s">
        <v>608</v>
      </c>
      <c r="B25" s="307"/>
      <c r="C25" s="307"/>
      <c r="D25" s="307"/>
      <c r="E25" s="308"/>
    </row>
    <row r="26" spans="1:5" ht="272.25" customHeight="1" thickBot="1">
      <c r="A26" s="309"/>
      <c r="B26" s="310"/>
      <c r="C26" s="310"/>
      <c r="D26" s="310"/>
      <c r="E26" s="311"/>
    </row>
    <row r="27" spans="1:5" ht="251.25" customHeight="1">
      <c r="A27" s="282" t="s">
        <v>609</v>
      </c>
      <c r="B27" s="283"/>
      <c r="C27" s="283"/>
      <c r="D27" s="283"/>
      <c r="E27" s="284"/>
    </row>
    <row r="28" spans="1:5" ht="193.5" customHeight="1" thickBot="1">
      <c r="A28" s="285"/>
      <c r="B28" s="286"/>
      <c r="C28" s="286"/>
      <c r="D28" s="286"/>
      <c r="E28" s="287"/>
    </row>
  </sheetData>
  <mergeCells count="18">
    <mergeCell ref="B6:D6"/>
    <mergeCell ref="A1:A4"/>
    <mergeCell ref="B1:E1"/>
    <mergeCell ref="B2:E2"/>
    <mergeCell ref="B3:E3"/>
    <mergeCell ref="B4:E4"/>
    <mergeCell ref="A27:E28"/>
    <mergeCell ref="A14:E14"/>
    <mergeCell ref="A16:E16"/>
    <mergeCell ref="A17:E17"/>
    <mergeCell ref="A18:E18"/>
    <mergeCell ref="A19:E19"/>
    <mergeCell ref="B20:E20"/>
    <mergeCell ref="B21:E21"/>
    <mergeCell ref="B22:E22"/>
    <mergeCell ref="B23:E23"/>
    <mergeCell ref="A24:E24"/>
    <mergeCell ref="A25:E26"/>
  </mergeCells>
  <pageMargins left="0.7" right="0.7" top="0.75" bottom="0.75" header="0.3" footer="0.3"/>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Q70"/>
  <sheetViews>
    <sheetView view="pageBreakPreview" zoomScale="70" zoomScaleNormal="70" zoomScaleSheetLayoutView="70" workbookViewId="0">
      <selection sqref="A1:B2"/>
    </sheetView>
  </sheetViews>
  <sheetFormatPr baseColWidth="10" defaultColWidth="11.42578125" defaultRowHeight="18"/>
  <cols>
    <col min="1" max="1" width="7.5703125" style="10" customWidth="1"/>
    <col min="2" max="2" width="47.28515625" style="10" customWidth="1"/>
    <col min="3" max="3" width="52.140625" style="19" customWidth="1"/>
    <col min="4" max="4" width="21"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15" ht="33.75" customHeight="1">
      <c r="A1" s="330"/>
      <c r="B1" s="330"/>
      <c r="C1" s="328" t="s">
        <v>449</v>
      </c>
      <c r="D1" s="328"/>
      <c r="E1" s="328"/>
      <c r="F1" s="328"/>
      <c r="G1" s="328"/>
      <c r="H1" s="328"/>
      <c r="I1" s="328"/>
      <c r="J1" s="328"/>
      <c r="K1" s="328"/>
      <c r="L1" s="328"/>
      <c r="M1" s="328"/>
      <c r="N1" s="328"/>
      <c r="O1" s="328"/>
    </row>
    <row r="2" spans="1:15" ht="33.75" customHeight="1">
      <c r="A2" s="330"/>
      <c r="B2" s="330"/>
      <c r="C2" s="329" t="s">
        <v>118</v>
      </c>
      <c r="D2" s="329"/>
      <c r="E2" s="329"/>
      <c r="F2" s="329"/>
      <c r="G2" s="329"/>
      <c r="H2" s="329"/>
      <c r="I2" s="329"/>
      <c r="J2" s="329"/>
      <c r="K2" s="329"/>
      <c r="L2" s="329"/>
      <c r="M2" s="329"/>
      <c r="N2" s="329"/>
      <c r="O2" s="329"/>
    </row>
    <row r="3" spans="1:15" ht="6.75" customHeight="1">
      <c r="A3" s="183"/>
      <c r="B3" s="183"/>
      <c r="C3" s="184"/>
      <c r="D3" s="184"/>
      <c r="E3" s="184"/>
      <c r="F3" s="184"/>
      <c r="G3" s="184"/>
      <c r="H3" s="184"/>
      <c r="I3" s="184"/>
      <c r="J3" s="184"/>
      <c r="K3" s="184"/>
      <c r="L3" s="184"/>
      <c r="M3" s="184"/>
      <c r="N3" s="184"/>
      <c r="O3" s="184"/>
    </row>
    <row r="4" spans="1:15" ht="33.75" customHeight="1">
      <c r="A4" s="331" t="s">
        <v>616</v>
      </c>
      <c r="B4" s="331"/>
      <c r="C4" s="189" t="s">
        <v>712</v>
      </c>
      <c r="D4" s="184"/>
      <c r="E4" s="24" t="s">
        <v>617</v>
      </c>
      <c r="F4" s="332" t="s">
        <v>618</v>
      </c>
      <c r="G4" s="332"/>
      <c r="H4" s="332"/>
      <c r="I4" s="332"/>
      <c r="J4" s="332"/>
      <c r="K4" s="332"/>
      <c r="L4" s="332"/>
      <c r="M4" s="332"/>
      <c r="N4" s="184"/>
      <c r="O4" s="184"/>
    </row>
    <row r="5" spans="1:15" ht="6" customHeight="1">
      <c r="A5" s="185"/>
      <c r="B5" s="186"/>
      <c r="C5" s="186"/>
      <c r="D5" s="180"/>
      <c r="E5" s="180"/>
      <c r="F5" s="187"/>
      <c r="G5" s="187"/>
      <c r="H5" s="187"/>
      <c r="I5" s="187"/>
      <c r="J5" s="181"/>
      <c r="K5" s="181"/>
      <c r="L5" s="188"/>
      <c r="M5" s="182"/>
      <c r="N5" s="182"/>
      <c r="O5" s="182"/>
    </row>
    <row r="6" spans="1:15"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15" s="11" customFormat="1" ht="171" customHeight="1">
      <c r="A7" s="82">
        <v>1</v>
      </c>
      <c r="B7" s="45" t="s">
        <v>1171</v>
      </c>
      <c r="C7" s="35" t="s">
        <v>894</v>
      </c>
      <c r="D7" s="97" t="s">
        <v>890</v>
      </c>
      <c r="E7" s="35" t="s">
        <v>385</v>
      </c>
      <c r="F7" s="168" t="s">
        <v>895</v>
      </c>
      <c r="G7" s="81" t="s">
        <v>891</v>
      </c>
      <c r="H7" s="81" t="s">
        <v>892</v>
      </c>
      <c r="I7" s="81" t="s">
        <v>893</v>
      </c>
      <c r="J7" s="14">
        <v>2</v>
      </c>
      <c r="K7" s="14">
        <v>3</v>
      </c>
      <c r="L7" s="14">
        <f t="shared" ref="L7:L60" si="0">J7*K7</f>
        <v>6</v>
      </c>
      <c r="M7" s="79" t="str">
        <f t="shared" ref="M7:M64" si="1">IF(L7&lt;=6,"BAJO",IF(L7&gt;=15,"ALTO","MEDIO"))</f>
        <v>BAJO</v>
      </c>
      <c r="N7" s="68" t="s">
        <v>596</v>
      </c>
      <c r="O7" s="47">
        <f t="shared" ref="O7:O60" si="2">IF(M7="BAJO",0.1,IF(M7="MEDIO",3,5))</f>
        <v>0.1</v>
      </c>
    </row>
    <row r="8" spans="1:15" s="78" customFormat="1" ht="171" customHeight="1">
      <c r="A8" s="82">
        <v>2</v>
      </c>
      <c r="B8" s="45" t="s">
        <v>1171</v>
      </c>
      <c r="C8" s="35" t="s">
        <v>1157</v>
      </c>
      <c r="D8" s="97" t="s">
        <v>21</v>
      </c>
      <c r="E8" s="35" t="s">
        <v>1158</v>
      </c>
      <c r="F8" s="81" t="s">
        <v>1159</v>
      </c>
      <c r="G8" s="35" t="s">
        <v>791</v>
      </c>
      <c r="H8" s="165" t="s">
        <v>791</v>
      </c>
      <c r="I8" s="165" t="s">
        <v>791</v>
      </c>
      <c r="J8" s="79">
        <v>2</v>
      </c>
      <c r="K8" s="79">
        <v>2</v>
      </c>
      <c r="L8" s="79">
        <f t="shared" ref="L8" si="3">J8*K8</f>
        <v>4</v>
      </c>
      <c r="M8" s="79" t="str">
        <f t="shared" ref="M8" si="4">IF(L8&lt;=6,"BAJO",IF(L8&gt;=15,"ALTO","MEDIO"))</f>
        <v>BAJO</v>
      </c>
      <c r="N8" s="68" t="s">
        <v>596</v>
      </c>
      <c r="O8" s="82"/>
    </row>
    <row r="9" spans="1:15" s="11" customFormat="1" ht="12.75">
      <c r="A9" s="178"/>
      <c r="B9" s="25"/>
      <c r="C9" s="13"/>
      <c r="D9" s="13"/>
      <c r="E9" s="13"/>
      <c r="F9" s="41"/>
      <c r="G9" s="81"/>
      <c r="H9" s="81"/>
      <c r="I9" s="81"/>
      <c r="J9" s="27"/>
      <c r="K9" s="14"/>
      <c r="L9" s="14">
        <f t="shared" si="0"/>
        <v>0</v>
      </c>
      <c r="M9" s="79" t="str">
        <f t="shared" si="1"/>
        <v>BAJO</v>
      </c>
      <c r="N9" s="3"/>
      <c r="O9" s="47">
        <f t="shared" si="2"/>
        <v>0.1</v>
      </c>
    </row>
    <row r="10" spans="1:15" s="11" customFormat="1" ht="12.75">
      <c r="A10" s="178"/>
      <c r="B10" s="25"/>
      <c r="C10" s="13"/>
      <c r="D10" s="26"/>
      <c r="E10" s="13"/>
      <c r="F10" s="41"/>
      <c r="G10" s="81"/>
      <c r="H10" s="81"/>
      <c r="I10" s="81"/>
      <c r="J10" s="27"/>
      <c r="K10" s="14"/>
      <c r="L10" s="14">
        <f t="shared" si="0"/>
        <v>0</v>
      </c>
      <c r="M10" s="79" t="str">
        <f t="shared" si="1"/>
        <v>BAJO</v>
      </c>
      <c r="N10" s="3"/>
      <c r="O10" s="47">
        <f t="shared" si="2"/>
        <v>0.1</v>
      </c>
    </row>
    <row r="11" spans="1:15" s="11" customFormat="1" ht="12.75">
      <c r="A11" s="178"/>
      <c r="B11" s="25"/>
      <c r="C11" s="13"/>
      <c r="D11" s="26"/>
      <c r="E11" s="13"/>
      <c r="F11" s="41"/>
      <c r="G11" s="81"/>
      <c r="H11" s="81"/>
      <c r="I11" s="81"/>
      <c r="J11" s="27"/>
      <c r="K11" s="14"/>
      <c r="L11" s="14">
        <f>J11*K11</f>
        <v>0</v>
      </c>
      <c r="M11" s="79" t="str">
        <f t="shared" si="1"/>
        <v>BAJO</v>
      </c>
      <c r="N11" s="3"/>
      <c r="O11" s="47">
        <f>IF(M11="BAJO",0.1,IF(M11="MEDIO",3,5))</f>
        <v>0.1</v>
      </c>
    </row>
    <row r="12" spans="1:15" s="11" customFormat="1" ht="12.75">
      <c r="A12" s="178"/>
      <c r="B12" s="25"/>
      <c r="C12" s="13"/>
      <c r="D12" s="13"/>
      <c r="E12" s="13"/>
      <c r="F12" s="41"/>
      <c r="G12" s="81"/>
      <c r="H12" s="81"/>
      <c r="I12" s="81"/>
      <c r="J12" s="14"/>
      <c r="K12" s="14"/>
      <c r="L12" s="14">
        <f t="shared" si="0"/>
        <v>0</v>
      </c>
      <c r="M12" s="79" t="str">
        <f t="shared" si="1"/>
        <v>BAJO</v>
      </c>
      <c r="N12" s="13"/>
      <c r="O12" s="47">
        <f t="shared" si="2"/>
        <v>0.1</v>
      </c>
    </row>
    <row r="13" spans="1:15" s="11" customFormat="1" ht="12.75">
      <c r="A13" s="178"/>
      <c r="B13" s="25"/>
      <c r="C13" s="13"/>
      <c r="D13" s="13"/>
      <c r="E13" s="13"/>
      <c r="F13" s="41"/>
      <c r="G13" s="81"/>
      <c r="H13" s="81"/>
      <c r="I13" s="81"/>
      <c r="J13" s="14"/>
      <c r="K13" s="14"/>
      <c r="L13" s="14">
        <f t="shared" si="0"/>
        <v>0</v>
      </c>
      <c r="M13" s="79" t="str">
        <f t="shared" si="1"/>
        <v>BAJO</v>
      </c>
      <c r="N13" s="13"/>
      <c r="O13" s="47">
        <f t="shared" si="2"/>
        <v>0.1</v>
      </c>
    </row>
    <row r="14" spans="1:15" s="11" customFormat="1" ht="12.75">
      <c r="A14" s="178"/>
      <c r="B14" s="25"/>
      <c r="C14" s="13"/>
      <c r="D14" s="13"/>
      <c r="E14" s="13"/>
      <c r="F14" s="41"/>
      <c r="G14" s="81"/>
      <c r="H14" s="81"/>
      <c r="I14" s="81"/>
      <c r="J14" s="14"/>
      <c r="K14" s="14"/>
      <c r="L14" s="14">
        <f>J14*K14</f>
        <v>0</v>
      </c>
      <c r="M14" s="79" t="str">
        <f t="shared" si="1"/>
        <v>BAJO</v>
      </c>
      <c r="N14" s="13"/>
      <c r="O14" s="47">
        <f>IF(M14="BAJO",0.1,IF(M14="MEDIO",3,5))</f>
        <v>0.1</v>
      </c>
    </row>
    <row r="15" spans="1:15" s="11" customFormat="1" ht="12.75">
      <c r="A15" s="178"/>
      <c r="B15" s="25"/>
      <c r="C15" s="13"/>
      <c r="D15" s="13"/>
      <c r="E15" s="13"/>
      <c r="F15" s="41"/>
      <c r="G15" s="81"/>
      <c r="H15" s="81"/>
      <c r="I15" s="81"/>
      <c r="J15" s="14"/>
      <c r="K15" s="14"/>
      <c r="L15" s="14">
        <f t="shared" si="0"/>
        <v>0</v>
      </c>
      <c r="M15" s="79" t="str">
        <f t="shared" si="1"/>
        <v>BAJO</v>
      </c>
      <c r="N15" s="3"/>
      <c r="O15" s="47">
        <f t="shared" si="2"/>
        <v>0.1</v>
      </c>
    </row>
    <row r="16" spans="1:15" s="11" customFormat="1" ht="12.75">
      <c r="A16" s="178"/>
      <c r="B16" s="25"/>
      <c r="C16" s="13"/>
      <c r="D16" s="13"/>
      <c r="E16" s="13"/>
      <c r="F16" s="41"/>
      <c r="G16" s="81"/>
      <c r="H16" s="81"/>
      <c r="I16" s="81"/>
      <c r="J16" s="14"/>
      <c r="K16" s="14"/>
      <c r="L16" s="14">
        <f t="shared" si="0"/>
        <v>0</v>
      </c>
      <c r="M16" s="79" t="str">
        <f t="shared" si="1"/>
        <v>BAJO</v>
      </c>
      <c r="N16" s="3"/>
      <c r="O16" s="47">
        <f t="shared" si="2"/>
        <v>0.1</v>
      </c>
    </row>
    <row r="17" spans="1:15" s="11" customFormat="1" ht="12.75">
      <c r="A17" s="178"/>
      <c r="B17" s="25"/>
      <c r="C17" s="13"/>
      <c r="D17" s="13"/>
      <c r="E17" s="13"/>
      <c r="F17" s="41"/>
      <c r="G17" s="81"/>
      <c r="H17" s="81"/>
      <c r="I17" s="81"/>
      <c r="J17" s="14"/>
      <c r="K17" s="14"/>
      <c r="L17" s="14">
        <f>J17*K17</f>
        <v>0</v>
      </c>
      <c r="M17" s="79" t="str">
        <f t="shared" si="1"/>
        <v>BAJO</v>
      </c>
      <c r="N17" s="3"/>
      <c r="O17" s="47">
        <f>IF(M17="BAJO",0.1,IF(M17="MEDIO",3,5))</f>
        <v>0.1</v>
      </c>
    </row>
    <row r="18" spans="1:15" s="11" customFormat="1" ht="12.75">
      <c r="A18" s="178"/>
      <c r="B18" s="25"/>
      <c r="C18" s="13"/>
      <c r="D18" s="26"/>
      <c r="E18" s="13"/>
      <c r="F18" s="41"/>
      <c r="G18" s="81"/>
      <c r="H18" s="81"/>
      <c r="I18" s="81"/>
      <c r="J18" s="14"/>
      <c r="K18" s="14"/>
      <c r="L18" s="14">
        <f t="shared" si="0"/>
        <v>0</v>
      </c>
      <c r="M18" s="79" t="str">
        <f t="shared" si="1"/>
        <v>BAJO</v>
      </c>
      <c r="N18" s="3"/>
      <c r="O18" s="47">
        <f t="shared" si="2"/>
        <v>0.1</v>
      </c>
    </row>
    <row r="19" spans="1:15" s="11" customFormat="1" ht="12.75">
      <c r="A19" s="178"/>
      <c r="B19" s="25"/>
      <c r="C19" s="13"/>
      <c r="D19" s="13"/>
      <c r="E19" s="13"/>
      <c r="F19" s="41"/>
      <c r="G19" s="81"/>
      <c r="H19" s="81"/>
      <c r="I19" s="81"/>
      <c r="J19" s="14"/>
      <c r="K19" s="14"/>
      <c r="L19" s="14">
        <f t="shared" si="0"/>
        <v>0</v>
      </c>
      <c r="M19" s="79" t="str">
        <f t="shared" si="1"/>
        <v>BAJO</v>
      </c>
      <c r="N19" s="3"/>
      <c r="O19" s="47">
        <f t="shared" si="2"/>
        <v>0.1</v>
      </c>
    </row>
    <row r="20" spans="1:15" s="11" customFormat="1" ht="12.75">
      <c r="A20" s="178"/>
      <c r="B20" s="25"/>
      <c r="C20" s="13"/>
      <c r="D20" s="13"/>
      <c r="E20" s="13"/>
      <c r="F20" s="41"/>
      <c r="G20" s="81"/>
      <c r="H20" s="81"/>
      <c r="I20" s="81"/>
      <c r="J20" s="14"/>
      <c r="K20" s="14"/>
      <c r="L20" s="14">
        <f>J20*K20</f>
        <v>0</v>
      </c>
      <c r="M20" s="79" t="str">
        <f t="shared" si="1"/>
        <v>BAJO</v>
      </c>
      <c r="N20" s="3"/>
      <c r="O20" s="47">
        <f>IF(M20="BAJO",0.1,IF(M20="MEDIO",3,5))</f>
        <v>0.1</v>
      </c>
    </row>
    <row r="21" spans="1:15" s="11" customFormat="1" ht="12.75">
      <c r="A21" s="178"/>
      <c r="B21" s="25"/>
      <c r="C21" s="13"/>
      <c r="D21" s="26"/>
      <c r="E21" s="13"/>
      <c r="F21" s="41"/>
      <c r="G21" s="81"/>
      <c r="H21" s="81"/>
      <c r="I21" s="81"/>
      <c r="J21" s="14"/>
      <c r="K21" s="14"/>
      <c r="L21" s="14">
        <f t="shared" si="0"/>
        <v>0</v>
      </c>
      <c r="M21" s="79" t="str">
        <f t="shared" si="1"/>
        <v>BAJO</v>
      </c>
      <c r="N21" s="3"/>
      <c r="O21" s="47">
        <f t="shared" si="2"/>
        <v>0.1</v>
      </c>
    </row>
    <row r="22" spans="1:15" s="11" customFormat="1" ht="12.75">
      <c r="A22" s="178"/>
      <c r="B22" s="25"/>
      <c r="C22" s="13"/>
      <c r="D22" s="13"/>
      <c r="E22" s="13"/>
      <c r="F22" s="41"/>
      <c r="G22" s="81"/>
      <c r="H22" s="81"/>
      <c r="I22" s="81"/>
      <c r="J22" s="14"/>
      <c r="K22" s="14"/>
      <c r="L22" s="14">
        <f t="shared" si="0"/>
        <v>0</v>
      </c>
      <c r="M22" s="79" t="str">
        <f t="shared" si="1"/>
        <v>BAJO</v>
      </c>
      <c r="N22" s="3"/>
      <c r="O22" s="47">
        <f t="shared" si="2"/>
        <v>0.1</v>
      </c>
    </row>
    <row r="23" spans="1:15" s="11" customFormat="1" ht="12.75">
      <c r="A23" s="178"/>
      <c r="B23" s="25"/>
      <c r="C23" s="13"/>
      <c r="D23" s="13"/>
      <c r="E23" s="13"/>
      <c r="F23" s="41"/>
      <c r="G23" s="81"/>
      <c r="H23" s="81"/>
      <c r="I23" s="81"/>
      <c r="J23" s="14"/>
      <c r="K23" s="14"/>
      <c r="L23" s="14">
        <f>J23*K23</f>
        <v>0</v>
      </c>
      <c r="M23" s="79" t="str">
        <f t="shared" si="1"/>
        <v>BAJO</v>
      </c>
      <c r="N23" s="3"/>
      <c r="O23" s="47">
        <f>IF(M23="BAJO",0.1,IF(M23="MEDIO",3,5))</f>
        <v>0.1</v>
      </c>
    </row>
    <row r="24" spans="1:15" s="11" customFormat="1" ht="12.75">
      <c r="A24" s="178"/>
      <c r="B24" s="45"/>
      <c r="C24" s="12"/>
      <c r="D24" s="13"/>
      <c r="E24" s="13"/>
      <c r="F24" s="41"/>
      <c r="G24" s="81"/>
      <c r="H24" s="81"/>
      <c r="I24" s="81"/>
      <c r="J24" s="14"/>
      <c r="K24" s="14"/>
      <c r="L24" s="14">
        <f t="shared" si="0"/>
        <v>0</v>
      </c>
      <c r="M24" s="79" t="str">
        <f t="shared" si="1"/>
        <v>BAJO</v>
      </c>
      <c r="N24" s="3"/>
      <c r="O24" s="47">
        <f t="shared" si="2"/>
        <v>0.1</v>
      </c>
    </row>
    <row r="25" spans="1:15" s="11" customFormat="1" ht="12.75">
      <c r="A25" s="178"/>
      <c r="B25" s="45"/>
      <c r="C25" s="13"/>
      <c r="D25" s="29"/>
      <c r="E25" s="13"/>
      <c r="F25" s="41"/>
      <c r="G25" s="81"/>
      <c r="H25" s="81"/>
      <c r="I25" s="81"/>
      <c r="J25" s="14"/>
      <c r="K25" s="14"/>
      <c r="L25" s="14">
        <f t="shared" si="0"/>
        <v>0</v>
      </c>
      <c r="M25" s="79" t="str">
        <f t="shared" si="1"/>
        <v>BAJO</v>
      </c>
      <c r="N25" s="3"/>
      <c r="O25" s="47">
        <f t="shared" si="2"/>
        <v>0.1</v>
      </c>
    </row>
    <row r="26" spans="1:15" s="11" customFormat="1" ht="12.75">
      <c r="A26" s="178"/>
      <c r="B26" s="45"/>
      <c r="C26" s="13"/>
      <c r="D26" s="26"/>
      <c r="E26" s="13"/>
      <c r="F26" s="41"/>
      <c r="G26" s="81"/>
      <c r="H26" s="81"/>
      <c r="I26" s="81"/>
      <c r="J26" s="14"/>
      <c r="K26" s="14"/>
      <c r="L26" s="14">
        <f>J26*K26</f>
        <v>0</v>
      </c>
      <c r="M26" s="79" t="str">
        <f t="shared" si="1"/>
        <v>BAJO</v>
      </c>
      <c r="N26" s="3"/>
      <c r="O26" s="47">
        <f>IF(M26="BAJO",0.1,IF(M26="MEDIO",3,5))</f>
        <v>0.1</v>
      </c>
    </row>
    <row r="27" spans="1:15" s="11" customFormat="1" ht="12.75">
      <c r="A27" s="178"/>
      <c r="B27" s="25"/>
      <c r="C27" s="15"/>
      <c r="D27" s="26"/>
      <c r="E27" s="13"/>
      <c r="F27" s="41"/>
      <c r="G27" s="81"/>
      <c r="H27" s="81"/>
      <c r="I27" s="81"/>
      <c r="J27" s="14"/>
      <c r="K27" s="14"/>
      <c r="L27" s="14">
        <f t="shared" si="0"/>
        <v>0</v>
      </c>
      <c r="M27" s="79" t="str">
        <f t="shared" si="1"/>
        <v>BAJO</v>
      </c>
      <c r="N27" s="3"/>
      <c r="O27" s="47">
        <f t="shared" si="2"/>
        <v>0.1</v>
      </c>
    </row>
    <row r="28" spans="1:15" s="11" customFormat="1" ht="12.75">
      <c r="A28" s="178"/>
      <c r="B28" s="25"/>
      <c r="C28" s="13"/>
      <c r="D28" s="13"/>
      <c r="E28" s="13"/>
      <c r="F28" s="41"/>
      <c r="G28" s="81"/>
      <c r="H28" s="81"/>
      <c r="I28" s="81"/>
      <c r="J28" s="14"/>
      <c r="K28" s="14"/>
      <c r="L28" s="14">
        <f t="shared" si="0"/>
        <v>0</v>
      </c>
      <c r="M28" s="79" t="str">
        <f t="shared" si="1"/>
        <v>BAJO</v>
      </c>
      <c r="N28" s="3"/>
      <c r="O28" s="47">
        <f t="shared" si="2"/>
        <v>0.1</v>
      </c>
    </row>
    <row r="29" spans="1:15" s="11" customFormat="1" ht="12.75">
      <c r="A29" s="178"/>
      <c r="B29" s="25"/>
      <c r="C29" s="13"/>
      <c r="D29" s="13"/>
      <c r="E29" s="13"/>
      <c r="F29" s="41"/>
      <c r="G29" s="81"/>
      <c r="H29" s="81"/>
      <c r="I29" s="81"/>
      <c r="J29" s="14"/>
      <c r="K29" s="14"/>
      <c r="L29" s="14">
        <f>J29*K29</f>
        <v>0</v>
      </c>
      <c r="M29" s="79" t="str">
        <f t="shared" si="1"/>
        <v>BAJO</v>
      </c>
      <c r="N29" s="3"/>
      <c r="O29" s="47">
        <f>IF(M29="BAJO",0.1,IF(M29="MEDIO",3,5))</f>
        <v>0.1</v>
      </c>
    </row>
    <row r="30" spans="1:15" s="11" customFormat="1" ht="12.75">
      <c r="A30" s="178"/>
      <c r="B30" s="25"/>
      <c r="C30" s="13"/>
      <c r="D30" s="26"/>
      <c r="E30" s="13"/>
      <c r="F30" s="41"/>
      <c r="G30" s="81"/>
      <c r="H30" s="81"/>
      <c r="I30" s="81"/>
      <c r="J30" s="14"/>
      <c r="K30" s="14"/>
      <c r="L30" s="14">
        <f t="shared" si="0"/>
        <v>0</v>
      </c>
      <c r="M30" s="79" t="str">
        <f t="shared" si="1"/>
        <v>BAJO</v>
      </c>
      <c r="N30" s="3"/>
      <c r="O30" s="47">
        <f t="shared" si="2"/>
        <v>0.1</v>
      </c>
    </row>
    <row r="31" spans="1:15" s="11" customFormat="1" ht="12.75">
      <c r="A31" s="178"/>
      <c r="B31" s="25"/>
      <c r="C31" s="13"/>
      <c r="D31" s="26"/>
      <c r="E31" s="13"/>
      <c r="F31" s="41"/>
      <c r="G31" s="81"/>
      <c r="H31" s="81"/>
      <c r="I31" s="81"/>
      <c r="J31" s="14"/>
      <c r="K31" s="14"/>
      <c r="L31" s="14">
        <f t="shared" si="0"/>
        <v>0</v>
      </c>
      <c r="M31" s="79" t="str">
        <f t="shared" si="1"/>
        <v>BAJO</v>
      </c>
      <c r="N31" s="3"/>
      <c r="O31" s="47">
        <f t="shared" si="2"/>
        <v>0.1</v>
      </c>
    </row>
    <row r="32" spans="1:15" s="11" customFormat="1" ht="12.75">
      <c r="A32" s="178"/>
      <c r="B32" s="25"/>
      <c r="C32" s="13"/>
      <c r="D32" s="13"/>
      <c r="E32" s="13"/>
      <c r="F32" s="41"/>
      <c r="G32" s="81"/>
      <c r="H32" s="81"/>
      <c r="I32" s="81"/>
      <c r="J32" s="14"/>
      <c r="K32" s="14"/>
      <c r="L32" s="14">
        <f>J32*K32</f>
        <v>0</v>
      </c>
      <c r="M32" s="79" t="str">
        <f t="shared" si="1"/>
        <v>BAJO</v>
      </c>
      <c r="N32" s="3"/>
      <c r="O32" s="47">
        <f>IF(M32="BAJO",0.1,IF(M32="MEDIO",3,5))</f>
        <v>0.1</v>
      </c>
    </row>
    <row r="33" spans="1:15" s="11" customFormat="1" ht="12.75">
      <c r="A33" s="178"/>
      <c r="B33" s="25"/>
      <c r="C33" s="13"/>
      <c r="D33" s="13"/>
      <c r="E33" s="13"/>
      <c r="F33" s="41"/>
      <c r="G33" s="81"/>
      <c r="H33" s="81"/>
      <c r="I33" s="81"/>
      <c r="J33" s="14"/>
      <c r="K33" s="14"/>
      <c r="L33" s="14">
        <f>J33*K33</f>
        <v>0</v>
      </c>
      <c r="M33" s="79" t="str">
        <f t="shared" si="1"/>
        <v>BAJO</v>
      </c>
      <c r="N33" s="3"/>
      <c r="O33" s="47">
        <f>IF(M33="BAJO",0.1,IF(M33="MEDIO",3,5))</f>
        <v>0.1</v>
      </c>
    </row>
    <row r="34" spans="1:15" s="11" customFormat="1" ht="12.75">
      <c r="A34" s="178"/>
      <c r="B34" s="25"/>
      <c r="C34" s="13"/>
      <c r="D34" s="26"/>
      <c r="E34" s="13"/>
      <c r="F34" s="41"/>
      <c r="G34" s="81"/>
      <c r="H34" s="81"/>
      <c r="I34" s="81"/>
      <c r="J34" s="14"/>
      <c r="K34" s="14"/>
      <c r="L34" s="14">
        <f t="shared" si="0"/>
        <v>0</v>
      </c>
      <c r="M34" s="79" t="str">
        <f t="shared" si="1"/>
        <v>BAJO</v>
      </c>
      <c r="N34" s="3"/>
      <c r="O34" s="47">
        <f t="shared" si="2"/>
        <v>0.1</v>
      </c>
    </row>
    <row r="35" spans="1:15" s="11" customFormat="1" ht="12.75">
      <c r="A35" s="178"/>
      <c r="B35" s="25"/>
      <c r="C35" s="13"/>
      <c r="D35" s="26"/>
      <c r="E35" s="13"/>
      <c r="F35" s="41"/>
      <c r="G35" s="81"/>
      <c r="H35" s="81"/>
      <c r="I35" s="81"/>
      <c r="J35" s="14"/>
      <c r="K35" s="14"/>
      <c r="L35" s="14">
        <f t="shared" si="0"/>
        <v>0</v>
      </c>
      <c r="M35" s="79" t="str">
        <f t="shared" si="1"/>
        <v>BAJO</v>
      </c>
      <c r="N35" s="3"/>
      <c r="O35" s="47">
        <f t="shared" si="2"/>
        <v>0.1</v>
      </c>
    </row>
    <row r="36" spans="1:15" s="11" customFormat="1" ht="12.75">
      <c r="A36" s="178"/>
      <c r="B36" s="25"/>
      <c r="C36" s="13"/>
      <c r="D36" s="13"/>
      <c r="E36" s="13"/>
      <c r="F36" s="41"/>
      <c r="G36" s="81"/>
      <c r="H36" s="81"/>
      <c r="I36" s="81"/>
      <c r="J36" s="14"/>
      <c r="K36" s="14"/>
      <c r="L36" s="14">
        <f>J36*K36</f>
        <v>0</v>
      </c>
      <c r="M36" s="79" t="str">
        <f t="shared" si="1"/>
        <v>BAJO</v>
      </c>
      <c r="N36" s="3"/>
      <c r="O36" s="47">
        <f>IF(M36="BAJO",0.1,IF(M36="MEDIO",3,5))</f>
        <v>0.1</v>
      </c>
    </row>
    <row r="37" spans="1:15" s="11" customFormat="1" ht="12.75">
      <c r="A37" s="178"/>
      <c r="B37" s="25"/>
      <c r="C37" s="13"/>
      <c r="D37" s="13"/>
      <c r="E37" s="13"/>
      <c r="F37" s="41"/>
      <c r="G37" s="81"/>
      <c r="H37" s="81"/>
      <c r="I37" s="81"/>
      <c r="J37" s="14"/>
      <c r="K37" s="14"/>
      <c r="L37" s="14">
        <f>J37*K37</f>
        <v>0</v>
      </c>
      <c r="M37" s="79" t="str">
        <f t="shared" si="1"/>
        <v>BAJO</v>
      </c>
      <c r="N37" s="3"/>
      <c r="O37" s="47">
        <f>IF(M37="BAJO",0.1,IF(M37="MEDIO",3,5))</f>
        <v>0.1</v>
      </c>
    </row>
    <row r="38" spans="1:15" s="11" customFormat="1" ht="12.75">
      <c r="A38" s="178"/>
      <c r="B38" s="25"/>
      <c r="C38" s="13"/>
      <c r="D38" s="26"/>
      <c r="E38" s="13"/>
      <c r="F38" s="41"/>
      <c r="G38" s="81"/>
      <c r="H38" s="81"/>
      <c r="I38" s="81"/>
      <c r="J38" s="14"/>
      <c r="K38" s="14"/>
      <c r="L38" s="14">
        <f t="shared" si="0"/>
        <v>0</v>
      </c>
      <c r="M38" s="79" t="str">
        <f t="shared" si="1"/>
        <v>BAJO</v>
      </c>
      <c r="N38" s="3"/>
      <c r="O38" s="47">
        <f t="shared" si="2"/>
        <v>0.1</v>
      </c>
    </row>
    <row r="39" spans="1:15" s="11" customFormat="1" ht="12.75">
      <c r="A39" s="178"/>
      <c r="B39" s="25"/>
      <c r="C39" s="13"/>
      <c r="D39" s="13"/>
      <c r="E39" s="13"/>
      <c r="F39" s="41"/>
      <c r="G39" s="81"/>
      <c r="H39" s="81"/>
      <c r="I39" s="81"/>
      <c r="J39" s="14"/>
      <c r="K39" s="14"/>
      <c r="L39" s="14">
        <f t="shared" si="0"/>
        <v>0</v>
      </c>
      <c r="M39" s="79" t="str">
        <f t="shared" si="1"/>
        <v>BAJO</v>
      </c>
      <c r="N39" s="3"/>
      <c r="O39" s="47">
        <f t="shared" si="2"/>
        <v>0.1</v>
      </c>
    </row>
    <row r="40" spans="1:15" s="11" customFormat="1" ht="12.75">
      <c r="A40" s="178"/>
      <c r="B40" s="25"/>
      <c r="C40" s="13"/>
      <c r="D40" s="13"/>
      <c r="E40" s="13"/>
      <c r="F40" s="41"/>
      <c r="G40" s="81"/>
      <c r="H40" s="81"/>
      <c r="I40" s="81"/>
      <c r="J40" s="14"/>
      <c r="K40" s="14"/>
      <c r="L40" s="14">
        <f>J40*K40</f>
        <v>0</v>
      </c>
      <c r="M40" s="79" t="str">
        <f t="shared" si="1"/>
        <v>BAJO</v>
      </c>
      <c r="N40" s="3"/>
      <c r="O40" s="47">
        <f>IF(M40="BAJO",0.1,IF(M40="MEDIO",3,5))</f>
        <v>0.1</v>
      </c>
    </row>
    <row r="41" spans="1:15" s="11" customFormat="1" ht="12.75">
      <c r="A41" s="178"/>
      <c r="B41" s="25"/>
      <c r="C41" s="13"/>
      <c r="D41" s="26"/>
      <c r="E41" s="13"/>
      <c r="F41" s="41"/>
      <c r="G41" s="81"/>
      <c r="H41" s="81"/>
      <c r="I41" s="81"/>
      <c r="J41" s="14"/>
      <c r="K41" s="14"/>
      <c r="L41" s="14">
        <f t="shared" si="0"/>
        <v>0</v>
      </c>
      <c r="M41" s="79" t="str">
        <f t="shared" si="1"/>
        <v>BAJO</v>
      </c>
      <c r="N41" s="3"/>
      <c r="O41" s="47">
        <f t="shared" si="2"/>
        <v>0.1</v>
      </c>
    </row>
    <row r="42" spans="1:15" s="11" customFormat="1" ht="12.75">
      <c r="A42" s="178"/>
      <c r="B42" s="25"/>
      <c r="C42" s="13"/>
      <c r="D42" s="29"/>
      <c r="E42" s="13"/>
      <c r="F42" s="41"/>
      <c r="G42" s="81"/>
      <c r="H42" s="81"/>
      <c r="I42" s="81"/>
      <c r="J42" s="14"/>
      <c r="K42" s="14"/>
      <c r="L42" s="14">
        <f t="shared" si="0"/>
        <v>0</v>
      </c>
      <c r="M42" s="79" t="str">
        <f t="shared" si="1"/>
        <v>BAJO</v>
      </c>
      <c r="N42" s="3"/>
      <c r="O42" s="47">
        <f t="shared" si="2"/>
        <v>0.1</v>
      </c>
    </row>
    <row r="43" spans="1:15" s="11" customFormat="1" ht="12.75">
      <c r="A43" s="178"/>
      <c r="B43" s="25"/>
      <c r="C43" s="13"/>
      <c r="D43" s="13"/>
      <c r="E43" s="13"/>
      <c r="F43" s="41"/>
      <c r="G43" s="81"/>
      <c r="H43" s="81"/>
      <c r="I43" s="81"/>
      <c r="J43" s="14"/>
      <c r="K43" s="14"/>
      <c r="L43" s="14">
        <f>J43*K43</f>
        <v>0</v>
      </c>
      <c r="M43" s="79" t="str">
        <f t="shared" si="1"/>
        <v>BAJO</v>
      </c>
      <c r="N43" s="3"/>
      <c r="O43" s="47">
        <f>IF(M43="BAJO",0.1,IF(M43="MEDIO",3,5))</f>
        <v>0.1</v>
      </c>
    </row>
    <row r="44" spans="1:15" s="11" customFormat="1" ht="12.75">
      <c r="A44" s="178"/>
      <c r="B44" s="25"/>
      <c r="C44" s="13"/>
      <c r="D44" s="13"/>
      <c r="E44" s="13"/>
      <c r="F44" s="41"/>
      <c r="G44" s="81"/>
      <c r="H44" s="81"/>
      <c r="I44" s="81"/>
      <c r="J44" s="14"/>
      <c r="K44" s="14"/>
      <c r="L44" s="14">
        <f>J44*K44</f>
        <v>0</v>
      </c>
      <c r="M44" s="79" t="str">
        <f t="shared" si="1"/>
        <v>BAJO</v>
      </c>
      <c r="N44" s="3"/>
      <c r="O44" s="47">
        <f>IF(M44="BAJO",0.1,IF(M44="MEDIO",3,5))</f>
        <v>0.1</v>
      </c>
    </row>
    <row r="45" spans="1:15" s="11" customFormat="1" ht="12.75">
      <c r="A45" s="178"/>
      <c r="B45" s="25"/>
      <c r="C45" s="13"/>
      <c r="D45" s="26"/>
      <c r="E45" s="13"/>
      <c r="F45" s="41"/>
      <c r="G45" s="81"/>
      <c r="H45" s="81"/>
      <c r="I45" s="81"/>
      <c r="J45" s="14"/>
      <c r="K45" s="14"/>
      <c r="L45" s="14">
        <f t="shared" si="0"/>
        <v>0</v>
      </c>
      <c r="M45" s="79" t="str">
        <f t="shared" si="1"/>
        <v>BAJO</v>
      </c>
      <c r="N45" s="3"/>
      <c r="O45" s="47">
        <f t="shared" si="2"/>
        <v>0.1</v>
      </c>
    </row>
    <row r="46" spans="1:15" s="11" customFormat="1" ht="12.75">
      <c r="A46" s="178"/>
      <c r="B46" s="25"/>
      <c r="C46" s="13"/>
      <c r="D46" s="29"/>
      <c r="E46" s="13"/>
      <c r="F46" s="41"/>
      <c r="G46" s="81"/>
      <c r="H46" s="81"/>
      <c r="I46" s="81"/>
      <c r="J46" s="14"/>
      <c r="K46" s="14"/>
      <c r="L46" s="14">
        <f t="shared" si="0"/>
        <v>0</v>
      </c>
      <c r="M46" s="79" t="str">
        <f t="shared" si="1"/>
        <v>BAJO</v>
      </c>
      <c r="N46" s="3"/>
      <c r="O46" s="47">
        <f t="shared" si="2"/>
        <v>0.1</v>
      </c>
    </row>
    <row r="47" spans="1:15" s="11" customFormat="1" ht="12.75">
      <c r="A47" s="178"/>
      <c r="B47" s="25"/>
      <c r="C47" s="13"/>
      <c r="D47" s="13"/>
      <c r="E47" s="13"/>
      <c r="F47" s="41"/>
      <c r="G47" s="81"/>
      <c r="H47" s="81"/>
      <c r="I47" s="81"/>
      <c r="J47" s="14"/>
      <c r="K47" s="14"/>
      <c r="L47" s="14">
        <f t="shared" si="0"/>
        <v>0</v>
      </c>
      <c r="M47" s="79" t="str">
        <f t="shared" si="1"/>
        <v>BAJO</v>
      </c>
      <c r="N47" s="3"/>
      <c r="O47" s="47">
        <f>IF(M47="BAJO",0.1,IF(M47="MEDIO",3,5))</f>
        <v>0.1</v>
      </c>
    </row>
    <row r="48" spans="1:15" s="22" customFormat="1" ht="12.75">
      <c r="A48" s="178"/>
      <c r="B48" s="25"/>
      <c r="C48" s="13"/>
      <c r="D48" s="15"/>
      <c r="E48" s="15"/>
      <c r="F48" s="41"/>
      <c r="G48" s="81"/>
      <c r="H48" s="81"/>
      <c r="I48" s="81"/>
      <c r="J48" s="21"/>
      <c r="K48" s="21"/>
      <c r="L48" s="21">
        <f t="shared" si="0"/>
        <v>0</v>
      </c>
      <c r="M48" s="79" t="str">
        <f t="shared" si="1"/>
        <v>BAJO</v>
      </c>
      <c r="N48" s="3"/>
      <c r="O48" s="59">
        <f>IF(M48="BAJO",0.1,IF(M48="MEDIO",3,5))</f>
        <v>0.1</v>
      </c>
    </row>
    <row r="49" spans="1:15" s="11" customFormat="1" ht="12.75">
      <c r="A49" s="178"/>
      <c r="B49" s="25"/>
      <c r="C49" s="15"/>
      <c r="D49" s="26"/>
      <c r="E49" s="16"/>
      <c r="F49" s="35"/>
      <c r="G49" s="35"/>
      <c r="H49" s="35"/>
      <c r="I49" s="35"/>
      <c r="J49" s="23"/>
      <c r="K49" s="23"/>
      <c r="L49" s="14">
        <f t="shared" si="0"/>
        <v>0</v>
      </c>
      <c r="M49" s="79" t="str">
        <f t="shared" si="1"/>
        <v>BAJO</v>
      </c>
      <c r="N49" s="3"/>
      <c r="O49" s="47">
        <f t="shared" si="2"/>
        <v>0.1</v>
      </c>
    </row>
    <row r="50" spans="1:15" s="11" customFormat="1" ht="12.75">
      <c r="A50" s="178"/>
      <c r="B50" s="25"/>
      <c r="C50" s="13"/>
      <c r="D50" s="26"/>
      <c r="E50" s="16"/>
      <c r="F50" s="35"/>
      <c r="G50" s="35"/>
      <c r="H50" s="35"/>
      <c r="I50" s="35"/>
      <c r="J50" s="23"/>
      <c r="K50" s="23"/>
      <c r="L50" s="14">
        <f t="shared" si="0"/>
        <v>0</v>
      </c>
      <c r="M50" s="79" t="str">
        <f t="shared" si="1"/>
        <v>BAJO</v>
      </c>
      <c r="N50" s="3"/>
      <c r="O50" s="47">
        <f t="shared" si="2"/>
        <v>0.1</v>
      </c>
    </row>
    <row r="51" spans="1:15" s="11" customFormat="1" ht="12.75">
      <c r="A51" s="178"/>
      <c r="B51" s="25"/>
      <c r="C51" s="13"/>
      <c r="D51" s="13"/>
      <c r="E51" s="16"/>
      <c r="F51" s="35"/>
      <c r="G51" s="35"/>
      <c r="H51" s="35"/>
      <c r="I51" s="35"/>
      <c r="J51" s="23"/>
      <c r="K51" s="23"/>
      <c r="L51" s="14">
        <f>J51*K51</f>
        <v>0</v>
      </c>
      <c r="M51" s="79" t="str">
        <f t="shared" si="1"/>
        <v>BAJO</v>
      </c>
      <c r="N51" s="3"/>
      <c r="O51" s="47">
        <f>IF(M51="BAJO",0.1,IF(M51="MEDIO",3,5))</f>
        <v>0.1</v>
      </c>
    </row>
    <row r="52" spans="1:15" s="11" customFormat="1" ht="12.75">
      <c r="A52" s="178"/>
      <c r="B52" s="25"/>
      <c r="C52" s="28"/>
      <c r="D52" s="29"/>
      <c r="E52" s="28"/>
      <c r="F52" s="35"/>
      <c r="G52" s="35"/>
      <c r="H52" s="35"/>
      <c r="I52" s="35"/>
      <c r="J52" s="14"/>
      <c r="K52" s="14"/>
      <c r="L52" s="14">
        <f t="shared" si="0"/>
        <v>0</v>
      </c>
      <c r="M52" s="79" t="str">
        <f t="shared" si="1"/>
        <v>BAJO</v>
      </c>
      <c r="N52" s="3"/>
      <c r="O52" s="47">
        <f t="shared" si="2"/>
        <v>0.1</v>
      </c>
    </row>
    <row r="53" spans="1:15" s="11" customFormat="1" ht="12.75">
      <c r="A53" s="178"/>
      <c r="B53" s="25"/>
      <c r="C53" s="28"/>
      <c r="D53" s="29"/>
      <c r="E53" s="28"/>
      <c r="F53" s="35"/>
      <c r="G53" s="35"/>
      <c r="H53" s="35"/>
      <c r="I53" s="35"/>
      <c r="J53" s="30"/>
      <c r="K53" s="14"/>
      <c r="L53" s="14">
        <f t="shared" si="0"/>
        <v>0</v>
      </c>
      <c r="M53" s="79" t="str">
        <f t="shared" si="1"/>
        <v>BAJO</v>
      </c>
      <c r="N53" s="3"/>
      <c r="O53" s="47">
        <f t="shared" si="2"/>
        <v>0.1</v>
      </c>
    </row>
    <row r="54" spans="1:15" s="11" customFormat="1" ht="12.75">
      <c r="A54" s="178"/>
      <c r="B54" s="25"/>
      <c r="C54" s="28"/>
      <c r="D54" s="29"/>
      <c r="E54" s="28"/>
      <c r="F54" s="35"/>
      <c r="G54" s="35"/>
      <c r="H54" s="35"/>
      <c r="I54" s="35"/>
      <c r="J54" s="30"/>
      <c r="K54" s="14"/>
      <c r="L54" s="14">
        <f>J54*K54</f>
        <v>0</v>
      </c>
      <c r="M54" s="79" t="str">
        <f t="shared" si="1"/>
        <v>BAJO</v>
      </c>
      <c r="N54" s="3"/>
      <c r="O54" s="47">
        <f>IF(M54="BAJO",0.1,IF(M54="MEDIO",3,5))</f>
        <v>0.1</v>
      </c>
    </row>
    <row r="55" spans="1:15" s="11" customFormat="1" ht="12.75">
      <c r="A55" s="178"/>
      <c r="B55" s="25"/>
      <c r="C55" s="28"/>
      <c r="D55" s="29"/>
      <c r="E55" s="28"/>
      <c r="F55" s="35"/>
      <c r="G55" s="35"/>
      <c r="H55" s="35"/>
      <c r="I55" s="35"/>
      <c r="J55" s="14"/>
      <c r="K55" s="14"/>
      <c r="L55" s="14">
        <f t="shared" si="0"/>
        <v>0</v>
      </c>
      <c r="M55" s="79" t="str">
        <f t="shared" si="1"/>
        <v>BAJO</v>
      </c>
      <c r="N55" s="13"/>
      <c r="O55" s="47">
        <f t="shared" si="2"/>
        <v>0.1</v>
      </c>
    </row>
    <row r="56" spans="1:15" s="11" customFormat="1" ht="12.75">
      <c r="A56" s="178"/>
      <c r="B56" s="25"/>
      <c r="C56" s="28"/>
      <c r="D56" s="29"/>
      <c r="E56" s="28"/>
      <c r="F56" s="35"/>
      <c r="G56" s="35"/>
      <c r="H56" s="35"/>
      <c r="I56" s="35"/>
      <c r="J56" s="14"/>
      <c r="K56" s="14"/>
      <c r="L56" s="14">
        <f>J56*K56</f>
        <v>0</v>
      </c>
      <c r="M56" s="79" t="str">
        <f t="shared" si="1"/>
        <v>BAJO</v>
      </c>
      <c r="N56" s="13"/>
      <c r="O56" s="47">
        <f>IF(M56="BAJO",0.1,IF(M56="MEDIO",3,5))</f>
        <v>0.1</v>
      </c>
    </row>
    <row r="57" spans="1:15" s="22" customFormat="1" ht="12.75">
      <c r="A57" s="178"/>
      <c r="B57" s="31"/>
      <c r="C57" s="32"/>
      <c r="D57" s="33"/>
      <c r="E57" s="15"/>
      <c r="F57" s="42"/>
      <c r="G57" s="42"/>
      <c r="H57" s="42"/>
      <c r="I57" s="42"/>
      <c r="J57" s="21"/>
      <c r="K57" s="21"/>
      <c r="L57" s="21">
        <f t="shared" si="0"/>
        <v>0</v>
      </c>
      <c r="M57" s="79" t="str">
        <f t="shared" si="1"/>
        <v>BAJO</v>
      </c>
      <c r="N57" s="3"/>
      <c r="O57" s="59">
        <f t="shared" si="2"/>
        <v>0.1</v>
      </c>
    </row>
    <row r="58" spans="1:15" s="22" customFormat="1" ht="12.75">
      <c r="A58" s="178"/>
      <c r="B58" s="31"/>
      <c r="C58" s="32"/>
      <c r="D58" s="29"/>
      <c r="E58" s="15"/>
      <c r="F58" s="42"/>
      <c r="G58" s="42"/>
      <c r="H58" s="42"/>
      <c r="I58" s="42"/>
      <c r="J58" s="34"/>
      <c r="K58" s="21"/>
      <c r="L58" s="21">
        <f t="shared" si="0"/>
        <v>0</v>
      </c>
      <c r="M58" s="79" t="str">
        <f t="shared" si="1"/>
        <v>BAJO</v>
      </c>
      <c r="N58" s="3"/>
      <c r="O58" s="59">
        <f t="shared" si="2"/>
        <v>0.1</v>
      </c>
    </row>
    <row r="59" spans="1:15" s="11" customFormat="1" ht="12.75">
      <c r="A59" s="178"/>
      <c r="B59" s="25"/>
      <c r="C59" s="35"/>
      <c r="D59" s="29"/>
      <c r="E59" s="28"/>
      <c r="F59" s="35"/>
      <c r="G59" s="35"/>
      <c r="H59" s="35"/>
      <c r="I59" s="35"/>
      <c r="J59" s="14"/>
      <c r="K59" s="14"/>
      <c r="L59" s="14">
        <f t="shared" si="0"/>
        <v>0</v>
      </c>
      <c r="M59" s="79" t="str">
        <f t="shared" si="1"/>
        <v>BAJO</v>
      </c>
      <c r="N59" s="13"/>
      <c r="O59" s="47">
        <f t="shared" si="2"/>
        <v>0.1</v>
      </c>
    </row>
    <row r="60" spans="1:15" s="11" customFormat="1" ht="12.75">
      <c r="A60" s="178"/>
      <c r="B60" s="25"/>
      <c r="C60" s="28"/>
      <c r="D60" s="29"/>
      <c r="E60" s="28"/>
      <c r="F60" s="35"/>
      <c r="G60" s="35"/>
      <c r="H60" s="35"/>
      <c r="I60" s="35"/>
      <c r="J60" s="14"/>
      <c r="K60" s="14"/>
      <c r="L60" s="14">
        <f t="shared" si="0"/>
        <v>0</v>
      </c>
      <c r="M60" s="79" t="str">
        <f t="shared" si="1"/>
        <v>BAJO</v>
      </c>
      <c r="N60" s="13"/>
      <c r="O60" s="47">
        <f t="shared" si="2"/>
        <v>0.1</v>
      </c>
    </row>
    <row r="61" spans="1:15" s="11" customFormat="1" ht="12.75">
      <c r="A61" s="178"/>
      <c r="B61" s="25"/>
      <c r="C61" s="28"/>
      <c r="D61" s="29"/>
      <c r="E61" s="28"/>
      <c r="F61" s="35"/>
      <c r="G61" s="35"/>
      <c r="H61" s="35"/>
      <c r="I61" s="35"/>
      <c r="J61" s="14"/>
      <c r="K61" s="14"/>
      <c r="L61" s="14">
        <f t="shared" ref="L61:L67" si="5">J61*K61</f>
        <v>0</v>
      </c>
      <c r="M61" s="79" t="str">
        <f t="shared" si="1"/>
        <v>BAJO</v>
      </c>
      <c r="N61" s="3"/>
      <c r="O61" s="47">
        <f t="shared" ref="O61:O67" si="6">IF(M61="BAJO",0.1,IF(M61="MEDIO",3,5))</f>
        <v>0.1</v>
      </c>
    </row>
    <row r="62" spans="1:15" s="11" customFormat="1" ht="12.75">
      <c r="A62" s="178"/>
      <c r="B62" s="25"/>
      <c r="C62" s="28"/>
      <c r="D62" s="29"/>
      <c r="E62" s="28"/>
      <c r="F62" s="35"/>
      <c r="G62" s="35"/>
      <c r="H62" s="35"/>
      <c r="I62" s="35"/>
      <c r="J62" s="14"/>
      <c r="K62" s="14"/>
      <c r="L62" s="14">
        <f t="shared" si="5"/>
        <v>0</v>
      </c>
      <c r="M62" s="79" t="str">
        <f t="shared" si="1"/>
        <v>BAJO</v>
      </c>
      <c r="N62" s="3"/>
      <c r="O62" s="47">
        <f t="shared" si="6"/>
        <v>0.1</v>
      </c>
    </row>
    <row r="63" spans="1:15" s="11" customFormat="1" ht="12.75">
      <c r="A63" s="178"/>
      <c r="B63" s="25"/>
      <c r="C63" s="28"/>
      <c r="D63" s="29"/>
      <c r="E63" s="28"/>
      <c r="F63" s="35"/>
      <c r="G63" s="35"/>
      <c r="H63" s="35"/>
      <c r="I63" s="35"/>
      <c r="J63" s="14"/>
      <c r="K63" s="14"/>
      <c r="L63" s="14">
        <f t="shared" si="5"/>
        <v>0</v>
      </c>
      <c r="M63" s="79" t="str">
        <f t="shared" si="1"/>
        <v>BAJO</v>
      </c>
      <c r="N63" s="3"/>
      <c r="O63" s="47">
        <f t="shared" si="6"/>
        <v>0.1</v>
      </c>
    </row>
    <row r="64" spans="1:15" s="11" customFormat="1" ht="12.75">
      <c r="A64" s="178"/>
      <c r="B64" s="25"/>
      <c r="C64" s="28"/>
      <c r="D64" s="29"/>
      <c r="E64" s="28"/>
      <c r="F64" s="35"/>
      <c r="G64" s="35"/>
      <c r="H64" s="35"/>
      <c r="I64" s="35"/>
      <c r="J64" s="14"/>
      <c r="K64" s="14"/>
      <c r="L64" s="14">
        <f t="shared" si="5"/>
        <v>0</v>
      </c>
      <c r="M64" s="79" t="str">
        <f t="shared" si="1"/>
        <v>BAJO</v>
      </c>
      <c r="N64" s="3"/>
      <c r="O64" s="47">
        <f t="shared" si="6"/>
        <v>0.1</v>
      </c>
    </row>
    <row r="65" spans="1:17" s="11" customFormat="1" ht="12.75">
      <c r="A65" s="178"/>
      <c r="B65" s="25"/>
      <c r="C65" s="28"/>
      <c r="D65" s="29"/>
      <c r="E65" s="28"/>
      <c r="F65" s="35"/>
      <c r="G65" s="35"/>
      <c r="H65" s="35"/>
      <c r="I65" s="35"/>
      <c r="J65" s="14"/>
      <c r="K65" s="14"/>
      <c r="L65" s="14">
        <f t="shared" si="5"/>
        <v>0</v>
      </c>
      <c r="M65" s="79" t="str">
        <f t="shared" ref="M65:M67" si="7">IF(L65&lt;=6,"BAJO",IF(L65&gt;=15,"ALTO","MEDIO"))</f>
        <v>BAJO</v>
      </c>
      <c r="N65" s="3"/>
      <c r="O65" s="47">
        <f t="shared" si="6"/>
        <v>0.1</v>
      </c>
    </row>
    <row r="66" spans="1:17" s="11" customFormat="1" ht="12.75">
      <c r="A66" s="178"/>
      <c r="B66" s="25"/>
      <c r="C66" s="28"/>
      <c r="D66" s="29"/>
      <c r="E66" s="28"/>
      <c r="F66" s="35"/>
      <c r="G66" s="35"/>
      <c r="H66" s="35"/>
      <c r="I66" s="35"/>
      <c r="J66" s="14"/>
      <c r="K66" s="14"/>
      <c r="L66" s="14">
        <f t="shared" si="5"/>
        <v>0</v>
      </c>
      <c r="M66" s="79" t="str">
        <f t="shared" si="7"/>
        <v>BAJO</v>
      </c>
      <c r="N66" s="3"/>
      <c r="O66" s="47">
        <f t="shared" si="6"/>
        <v>0.1</v>
      </c>
    </row>
    <row r="67" spans="1:17" s="11" customFormat="1" ht="12.75">
      <c r="A67" s="178"/>
      <c r="B67" s="25"/>
      <c r="C67" s="28"/>
      <c r="D67" s="29"/>
      <c r="E67" s="28"/>
      <c r="F67" s="35"/>
      <c r="G67" s="35"/>
      <c r="H67" s="35"/>
      <c r="I67" s="35"/>
      <c r="J67" s="14"/>
      <c r="K67" s="14"/>
      <c r="L67" s="14">
        <f t="shared" si="5"/>
        <v>0</v>
      </c>
      <c r="M67" s="79" t="str">
        <f t="shared" si="7"/>
        <v>BAJO</v>
      </c>
      <c r="N67" s="3"/>
      <c r="O67" s="47">
        <f t="shared" si="6"/>
        <v>0.1</v>
      </c>
    </row>
    <row r="68" spans="1:17" s="11" customFormat="1" ht="12.75">
      <c r="A68" s="178"/>
      <c r="C68" s="36"/>
      <c r="D68" s="37"/>
      <c r="F68" s="43"/>
      <c r="G68" s="43"/>
      <c r="H68" s="43"/>
      <c r="I68" s="43"/>
      <c r="J68" s="38"/>
      <c r="K68" s="38"/>
      <c r="P68" s="11">
        <f>SUM(O7:O67)</f>
        <v>5.9999999999999947</v>
      </c>
      <c r="Q68" s="11">
        <f>COUNT(O7:O67)</f>
        <v>60</v>
      </c>
    </row>
    <row r="69" spans="1:17" s="11" customFormat="1" ht="12.75">
      <c r="A69" s="78"/>
      <c r="D69" s="37"/>
      <c r="F69" s="43"/>
      <c r="G69" s="43"/>
      <c r="H69" s="43"/>
      <c r="I69" s="43"/>
      <c r="J69" s="38"/>
      <c r="K69" s="38"/>
    </row>
    <row r="70" spans="1:17" s="11" customFormat="1" ht="12.75">
      <c r="A70" s="78"/>
      <c r="D70" s="37"/>
      <c r="F70" s="43"/>
      <c r="G70" s="43"/>
      <c r="H70" s="43"/>
      <c r="I70" s="43"/>
      <c r="J70" s="38"/>
      <c r="K70" s="38"/>
    </row>
  </sheetData>
  <autoFilter ref="A6:Q68" xr:uid="{5258F54C-D65E-4F2F-97AE-9B3024ED3099}"/>
  <dataConsolidate/>
  <mergeCells count="5">
    <mergeCell ref="C1:O1"/>
    <mergeCell ref="C2:O2"/>
    <mergeCell ref="A1:B2"/>
    <mergeCell ref="A4:B4"/>
    <mergeCell ref="F4:M4"/>
  </mergeCells>
  <conditionalFormatting sqref="M7:M67">
    <cfRule type="cellIs" dxfId="87" priority="16" stopIfTrue="1" operator="equal">
      <formula>"ALTO"</formula>
    </cfRule>
    <cfRule type="cellIs" dxfId="86" priority="17" stopIfTrue="1" operator="equal">
      <formula>"MEDIO"</formula>
    </cfRule>
    <cfRule type="cellIs" dxfId="85" priority="18" stopIfTrue="1" operator="equal">
      <formula>"BAJO"</formula>
    </cfRule>
  </conditionalFormatting>
  <pageMargins left="0.31496062992125984" right="0.31496062992125984" top="0.35433070866141736" bottom="0.35433070866141736" header="0.31496062992125984" footer="0.31496062992125984"/>
  <pageSetup paperSize="14" scale="26" orientation="landscape" r:id="rId1"/>
  <colBreaks count="1" manualBreakCount="1">
    <brk id="15" max="1048575" man="1"/>
  </col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BX78"/>
  <sheetViews>
    <sheetView view="pageBreakPreview" zoomScale="70" zoomScaleNormal="70" zoomScaleSheetLayoutView="70" workbookViewId="0">
      <selection sqref="A1:B2"/>
    </sheetView>
  </sheetViews>
  <sheetFormatPr baseColWidth="10" defaultColWidth="11.42578125" defaultRowHeight="18"/>
  <cols>
    <col min="1" max="1" width="7.7109375" style="10"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6" customHeight="1">
      <c r="A1" s="330"/>
      <c r="B1" s="330"/>
      <c r="C1" s="328" t="s">
        <v>449</v>
      </c>
      <c r="D1" s="328"/>
      <c r="E1" s="328"/>
      <c r="F1" s="328"/>
      <c r="G1" s="328"/>
      <c r="H1" s="328"/>
      <c r="I1" s="328"/>
      <c r="J1" s="328"/>
      <c r="K1" s="328"/>
      <c r="L1" s="328"/>
      <c r="M1" s="328"/>
      <c r="N1" s="328"/>
      <c r="O1" s="328"/>
    </row>
    <row r="2" spans="1:76" ht="36"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712</v>
      </c>
      <c r="D4" s="184"/>
      <c r="E4" s="24" t="s">
        <v>617</v>
      </c>
      <c r="F4" s="332" t="s">
        <v>619</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63.75">
      <c r="A7" s="82">
        <v>1</v>
      </c>
      <c r="B7" s="45" t="s">
        <v>372</v>
      </c>
      <c r="C7" s="68" t="s">
        <v>509</v>
      </c>
      <c r="D7" s="69" t="s">
        <v>21</v>
      </c>
      <c r="E7" s="69" t="s">
        <v>375</v>
      </c>
      <c r="F7" s="81" t="s">
        <v>530</v>
      </c>
      <c r="G7" s="103" t="s">
        <v>783</v>
      </c>
      <c r="H7" s="103" t="s">
        <v>784</v>
      </c>
      <c r="I7" s="103" t="s">
        <v>785</v>
      </c>
      <c r="J7" s="14">
        <v>2</v>
      </c>
      <c r="K7" s="14">
        <v>2</v>
      </c>
      <c r="L7" s="14">
        <f>J7*K7</f>
        <v>4</v>
      </c>
      <c r="M7" s="79" t="str">
        <f>IF(L7&lt;=6,"BAJO",IF(L7&gt;=15,"ALTO","MEDIO"))</f>
        <v>BAJO</v>
      </c>
      <c r="N7" s="68" t="s">
        <v>596</v>
      </c>
      <c r="O7" s="47">
        <f t="shared" ref="O7:O69" si="0">IF(M7="BAJO",0.1,IF(M7="MEDIO",3,5))</f>
        <v>0.1</v>
      </c>
      <c r="BW7" s="11">
        <v>1</v>
      </c>
      <c r="BX7" s="11">
        <v>1</v>
      </c>
    </row>
    <row r="8" spans="1:76" s="11" customFormat="1" ht="63.75">
      <c r="A8" s="82">
        <v>2</v>
      </c>
      <c r="B8" s="45" t="s">
        <v>372</v>
      </c>
      <c r="C8" s="68" t="s">
        <v>510</v>
      </c>
      <c r="D8" s="99" t="s">
        <v>479</v>
      </c>
      <c r="E8" s="69" t="s">
        <v>375</v>
      </c>
      <c r="F8" s="81" t="s">
        <v>480</v>
      </c>
      <c r="G8" s="103" t="s">
        <v>786</v>
      </c>
      <c r="H8" s="103" t="s">
        <v>784</v>
      </c>
      <c r="I8" s="103" t="s">
        <v>787</v>
      </c>
      <c r="J8" s="14">
        <v>2</v>
      </c>
      <c r="K8" s="14">
        <v>3</v>
      </c>
      <c r="L8" s="14">
        <f t="shared" ref="L8:L70" si="1">J8*K8</f>
        <v>6</v>
      </c>
      <c r="M8" s="79" t="str">
        <f t="shared" ref="M8:M71" si="2">IF(L8&lt;=6,"BAJO",IF(L8&gt;=15,"ALTO","MEDIO"))</f>
        <v>BAJO</v>
      </c>
      <c r="N8" s="68" t="s">
        <v>596</v>
      </c>
      <c r="O8" s="47">
        <f t="shared" si="0"/>
        <v>0.1</v>
      </c>
      <c r="BW8" s="11">
        <v>2</v>
      </c>
      <c r="BX8" s="11">
        <v>2</v>
      </c>
    </row>
    <row r="9" spans="1:76" s="11" customFormat="1" ht="63.75">
      <c r="A9" s="82">
        <v>3</v>
      </c>
      <c r="B9" s="45" t="s">
        <v>372</v>
      </c>
      <c r="C9" s="69" t="s">
        <v>373</v>
      </c>
      <c r="D9" s="69" t="s">
        <v>21</v>
      </c>
      <c r="E9" s="69" t="s">
        <v>375</v>
      </c>
      <c r="F9" s="81" t="s">
        <v>531</v>
      </c>
      <c r="G9" s="103" t="s">
        <v>788</v>
      </c>
      <c r="H9" s="103" t="s">
        <v>784</v>
      </c>
      <c r="I9" s="103" t="s">
        <v>789</v>
      </c>
      <c r="J9" s="14">
        <v>2</v>
      </c>
      <c r="K9" s="14">
        <v>1</v>
      </c>
      <c r="L9" s="14">
        <f>J9*K9</f>
        <v>2</v>
      </c>
      <c r="M9" s="79" t="str">
        <f t="shared" si="2"/>
        <v>BAJO</v>
      </c>
      <c r="N9" s="68" t="s">
        <v>596</v>
      </c>
      <c r="O9" s="47">
        <f>IF(M9="BAJO",0.1,IF(M9="MEDIO",3,5))</f>
        <v>0.1</v>
      </c>
      <c r="BW9" s="11">
        <v>2</v>
      </c>
      <c r="BX9" s="11">
        <v>2</v>
      </c>
    </row>
    <row r="10" spans="1:76" s="11" customFormat="1" ht="63.75">
      <c r="A10" s="82">
        <v>4</v>
      </c>
      <c r="B10" s="45" t="s">
        <v>372</v>
      </c>
      <c r="C10" s="69" t="s">
        <v>374</v>
      </c>
      <c r="D10" s="99" t="s">
        <v>479</v>
      </c>
      <c r="E10" s="69" t="s">
        <v>375</v>
      </c>
      <c r="F10" s="103" t="s">
        <v>529</v>
      </c>
      <c r="G10" s="103" t="s">
        <v>783</v>
      </c>
      <c r="H10" s="103" t="s">
        <v>784</v>
      </c>
      <c r="I10" s="103" t="s">
        <v>790</v>
      </c>
      <c r="J10" s="14">
        <v>2</v>
      </c>
      <c r="K10" s="14">
        <v>3</v>
      </c>
      <c r="L10" s="14">
        <f t="shared" si="1"/>
        <v>6</v>
      </c>
      <c r="M10" s="79" t="str">
        <f t="shared" si="2"/>
        <v>BAJO</v>
      </c>
      <c r="N10" s="68" t="s">
        <v>596</v>
      </c>
      <c r="O10" s="47">
        <f t="shared" si="0"/>
        <v>0.1</v>
      </c>
    </row>
    <row r="11" spans="1:76" s="11" customFormat="1" ht="12.75">
      <c r="A11" s="82"/>
      <c r="B11" s="25"/>
      <c r="C11" s="13"/>
      <c r="D11" s="26"/>
      <c r="E11" s="13"/>
      <c r="F11" s="41"/>
      <c r="G11" s="81"/>
      <c r="H11" s="81"/>
      <c r="I11" s="81"/>
      <c r="J11" s="14"/>
      <c r="K11" s="14"/>
      <c r="L11" s="14">
        <f>J11*K11</f>
        <v>0</v>
      </c>
      <c r="M11" s="79" t="str">
        <f t="shared" si="2"/>
        <v>BAJO</v>
      </c>
      <c r="N11" s="13"/>
      <c r="O11" s="47">
        <f>IF(M11="BAJO",0.1,IF(M11="MEDIO",3,5))</f>
        <v>0.1</v>
      </c>
    </row>
    <row r="12" spans="1:76" s="11" customFormat="1" ht="12.75">
      <c r="A12" s="82"/>
      <c r="B12" s="25"/>
      <c r="C12" s="13"/>
      <c r="D12" s="26"/>
      <c r="E12" s="13"/>
      <c r="F12" s="41"/>
      <c r="G12" s="103"/>
      <c r="H12" s="103"/>
      <c r="I12" s="103"/>
      <c r="J12" s="14"/>
      <c r="K12" s="14"/>
      <c r="L12" s="14">
        <f>J12*K12</f>
        <v>0</v>
      </c>
      <c r="M12" s="79" t="str">
        <f t="shared" si="2"/>
        <v>BAJO</v>
      </c>
      <c r="N12" s="13"/>
      <c r="O12" s="47">
        <f>IF(M12="BAJO",0.1,IF(M12="MEDIO",3,5))</f>
        <v>0.1</v>
      </c>
    </row>
    <row r="13" spans="1:76" s="11" customFormat="1" ht="12.75">
      <c r="A13" s="82"/>
      <c r="B13" s="25"/>
      <c r="C13" s="13"/>
      <c r="D13" s="26"/>
      <c r="E13" s="13"/>
      <c r="F13" s="41"/>
      <c r="G13" s="81"/>
      <c r="H13" s="81"/>
      <c r="I13" s="81"/>
      <c r="J13" s="14"/>
      <c r="K13" s="14"/>
      <c r="L13" s="14">
        <f>J13*K13</f>
        <v>0</v>
      </c>
      <c r="M13" s="79" t="str">
        <f t="shared" si="2"/>
        <v>BAJO</v>
      </c>
      <c r="N13" s="13"/>
      <c r="O13" s="47">
        <f>IF(M13="BAJO",0.1,IF(M13="MEDIO",3,5))</f>
        <v>0.1</v>
      </c>
    </row>
    <row r="14" spans="1:76" s="11" customFormat="1" ht="12.75">
      <c r="A14" s="82"/>
      <c r="B14" s="25"/>
      <c r="C14" s="13"/>
      <c r="D14" s="13"/>
      <c r="E14" s="13"/>
      <c r="F14" s="41"/>
      <c r="G14" s="81"/>
      <c r="H14" s="81"/>
      <c r="I14" s="81"/>
      <c r="J14" s="14"/>
      <c r="K14" s="14"/>
      <c r="L14" s="14">
        <f t="shared" si="1"/>
        <v>0</v>
      </c>
      <c r="M14" s="79" t="str">
        <f t="shared" si="2"/>
        <v>BAJO</v>
      </c>
      <c r="N14" s="13"/>
      <c r="O14" s="47">
        <f t="shared" si="0"/>
        <v>0.1</v>
      </c>
    </row>
    <row r="15" spans="1:76" s="11" customFormat="1" ht="12.75">
      <c r="A15" s="82"/>
      <c r="B15" s="25"/>
      <c r="C15" s="13"/>
      <c r="D15" s="26"/>
      <c r="E15" s="13"/>
      <c r="F15" s="41"/>
      <c r="G15" s="81"/>
      <c r="H15" s="81"/>
      <c r="I15" s="81"/>
      <c r="J15" s="14"/>
      <c r="K15" s="14"/>
      <c r="L15" s="14">
        <f t="shared" si="1"/>
        <v>0</v>
      </c>
      <c r="M15" s="79" t="str">
        <f t="shared" si="2"/>
        <v>BAJO</v>
      </c>
      <c r="N15" s="13"/>
      <c r="O15" s="47">
        <f t="shared" si="0"/>
        <v>0.1</v>
      </c>
    </row>
    <row r="16" spans="1:76" s="11" customFormat="1" ht="12.75">
      <c r="A16" s="82"/>
      <c r="B16" s="25"/>
      <c r="C16" s="13"/>
      <c r="D16" s="26"/>
      <c r="E16" s="13"/>
      <c r="F16" s="41"/>
      <c r="G16" s="81"/>
      <c r="H16" s="81"/>
      <c r="I16" s="81"/>
      <c r="J16" s="14"/>
      <c r="K16" s="14"/>
      <c r="L16" s="14">
        <f>J16*K16</f>
        <v>0</v>
      </c>
      <c r="M16" s="79" t="str">
        <f t="shared" si="2"/>
        <v>BAJO</v>
      </c>
      <c r="N16" s="13"/>
      <c r="O16" s="47">
        <f>IF(M16="BAJO",0.1,IF(M16="MEDIO",3,5))</f>
        <v>0.1</v>
      </c>
    </row>
    <row r="17" spans="1:15" s="11" customFormat="1" ht="12.75">
      <c r="A17" s="82"/>
      <c r="B17" s="25"/>
      <c r="C17" s="13"/>
      <c r="D17" s="13"/>
      <c r="E17" s="13"/>
      <c r="F17" s="41"/>
      <c r="G17" s="81"/>
      <c r="H17" s="81"/>
      <c r="I17" s="81"/>
      <c r="J17" s="27"/>
      <c r="K17" s="14"/>
      <c r="L17" s="14">
        <f t="shared" si="1"/>
        <v>0</v>
      </c>
      <c r="M17" s="79" t="str">
        <f t="shared" si="2"/>
        <v>BAJO</v>
      </c>
      <c r="N17" s="3"/>
      <c r="O17" s="47">
        <f t="shared" si="0"/>
        <v>0.1</v>
      </c>
    </row>
    <row r="18" spans="1:15" s="11" customFormat="1" ht="12.75">
      <c r="A18" s="82"/>
      <c r="B18" s="25"/>
      <c r="C18" s="13"/>
      <c r="D18" s="26"/>
      <c r="E18" s="13"/>
      <c r="F18" s="41"/>
      <c r="G18" s="81"/>
      <c r="H18" s="81"/>
      <c r="I18" s="81"/>
      <c r="J18" s="27"/>
      <c r="K18" s="14"/>
      <c r="L18" s="14">
        <f t="shared" si="1"/>
        <v>0</v>
      </c>
      <c r="M18" s="79" t="str">
        <f t="shared" si="2"/>
        <v>BAJO</v>
      </c>
      <c r="N18" s="3"/>
      <c r="O18" s="47">
        <f t="shared" si="0"/>
        <v>0.1</v>
      </c>
    </row>
    <row r="19" spans="1:15" s="11" customFormat="1" ht="12.75">
      <c r="A19" s="82"/>
      <c r="B19" s="25"/>
      <c r="C19" s="13"/>
      <c r="D19" s="26"/>
      <c r="E19" s="13"/>
      <c r="F19" s="41"/>
      <c r="G19" s="81"/>
      <c r="H19" s="81"/>
      <c r="I19" s="81"/>
      <c r="J19" s="27"/>
      <c r="K19" s="14"/>
      <c r="L19" s="14">
        <f>J19*K19</f>
        <v>0</v>
      </c>
      <c r="M19" s="79" t="str">
        <f t="shared" si="2"/>
        <v>BAJO</v>
      </c>
      <c r="N19" s="3"/>
      <c r="O19" s="47">
        <f>IF(M19="BAJO",0.1,IF(M19="MEDIO",3,5))</f>
        <v>0.1</v>
      </c>
    </row>
    <row r="20" spans="1:15" s="11" customFormat="1" ht="12.75">
      <c r="A20" s="82"/>
      <c r="B20" s="25"/>
      <c r="C20" s="13"/>
      <c r="D20" s="13"/>
      <c r="E20" s="13"/>
      <c r="F20" s="41"/>
      <c r="G20" s="81"/>
      <c r="H20" s="81"/>
      <c r="I20" s="81"/>
      <c r="J20" s="14"/>
      <c r="K20" s="14"/>
      <c r="L20" s="14">
        <f t="shared" si="1"/>
        <v>0</v>
      </c>
      <c r="M20" s="79" t="str">
        <f t="shared" si="2"/>
        <v>BAJO</v>
      </c>
      <c r="N20" s="13"/>
      <c r="O20" s="47">
        <f t="shared" si="0"/>
        <v>0.1</v>
      </c>
    </row>
    <row r="21" spans="1:15" s="11" customFormat="1" ht="12.75">
      <c r="A21" s="82"/>
      <c r="B21" s="25"/>
      <c r="C21" s="13"/>
      <c r="D21" s="13"/>
      <c r="E21" s="13"/>
      <c r="F21" s="41"/>
      <c r="G21" s="81"/>
      <c r="H21" s="81"/>
      <c r="I21" s="81"/>
      <c r="J21" s="14"/>
      <c r="K21" s="14"/>
      <c r="L21" s="14">
        <f t="shared" si="1"/>
        <v>0</v>
      </c>
      <c r="M21" s="79" t="str">
        <f t="shared" si="2"/>
        <v>BAJO</v>
      </c>
      <c r="N21" s="13"/>
      <c r="O21" s="47">
        <f t="shared" si="0"/>
        <v>0.1</v>
      </c>
    </row>
    <row r="22" spans="1:15" s="11" customFormat="1" ht="12.75">
      <c r="A22" s="82"/>
      <c r="B22" s="25"/>
      <c r="C22" s="13"/>
      <c r="D22" s="13"/>
      <c r="E22" s="13"/>
      <c r="F22" s="41"/>
      <c r="G22" s="81"/>
      <c r="H22" s="81"/>
      <c r="I22" s="81"/>
      <c r="J22" s="14"/>
      <c r="K22" s="14"/>
      <c r="L22" s="14">
        <f>J22*K22</f>
        <v>0</v>
      </c>
      <c r="M22" s="79" t="str">
        <f t="shared" si="2"/>
        <v>BAJO</v>
      </c>
      <c r="N22" s="13"/>
      <c r="O22" s="47">
        <f>IF(M22="BAJO",0.1,IF(M22="MEDIO",3,5))</f>
        <v>0.1</v>
      </c>
    </row>
    <row r="23" spans="1:15" s="11" customFormat="1" ht="12.75">
      <c r="A23" s="82"/>
      <c r="B23" s="25"/>
      <c r="C23" s="13"/>
      <c r="D23" s="13"/>
      <c r="E23" s="13"/>
      <c r="F23" s="41"/>
      <c r="G23" s="81"/>
      <c r="H23" s="81"/>
      <c r="I23" s="81"/>
      <c r="J23" s="14"/>
      <c r="K23" s="14"/>
      <c r="L23" s="14">
        <f t="shared" si="1"/>
        <v>0</v>
      </c>
      <c r="M23" s="79" t="str">
        <f t="shared" si="2"/>
        <v>BAJO</v>
      </c>
      <c r="N23" s="3"/>
      <c r="O23" s="47">
        <f t="shared" si="0"/>
        <v>0.1</v>
      </c>
    </row>
    <row r="24" spans="1:15" s="11" customFormat="1" ht="12.75">
      <c r="A24" s="82"/>
      <c r="B24" s="25"/>
      <c r="C24" s="13"/>
      <c r="D24" s="13"/>
      <c r="E24" s="13"/>
      <c r="F24" s="41"/>
      <c r="G24" s="81"/>
      <c r="H24" s="81"/>
      <c r="I24" s="81"/>
      <c r="J24" s="14"/>
      <c r="K24" s="14"/>
      <c r="L24" s="14">
        <f t="shared" si="1"/>
        <v>0</v>
      </c>
      <c r="M24" s="79" t="str">
        <f t="shared" si="2"/>
        <v>BAJO</v>
      </c>
      <c r="N24" s="3"/>
      <c r="O24" s="47">
        <f t="shared" si="0"/>
        <v>0.1</v>
      </c>
    </row>
    <row r="25" spans="1:15" s="11" customFormat="1" ht="12.75">
      <c r="A25" s="82"/>
      <c r="B25" s="25"/>
      <c r="C25" s="13"/>
      <c r="D25" s="13"/>
      <c r="E25" s="13"/>
      <c r="F25" s="41"/>
      <c r="G25" s="81"/>
      <c r="H25" s="81"/>
      <c r="I25" s="81"/>
      <c r="J25" s="14"/>
      <c r="K25" s="14"/>
      <c r="L25" s="14">
        <f>J25*K25</f>
        <v>0</v>
      </c>
      <c r="M25" s="79" t="str">
        <f t="shared" si="2"/>
        <v>BAJO</v>
      </c>
      <c r="N25" s="3"/>
      <c r="O25" s="47">
        <f>IF(M25="BAJO",0.1,IF(M25="MEDIO",3,5))</f>
        <v>0.1</v>
      </c>
    </row>
    <row r="26" spans="1:15" s="11" customFormat="1" ht="12.75">
      <c r="A26" s="82"/>
      <c r="B26" s="25"/>
      <c r="C26" s="13"/>
      <c r="D26" s="26"/>
      <c r="E26" s="13"/>
      <c r="F26" s="41"/>
      <c r="G26" s="81"/>
      <c r="H26" s="81"/>
      <c r="I26" s="81"/>
      <c r="J26" s="14"/>
      <c r="K26" s="14"/>
      <c r="L26" s="14">
        <f t="shared" si="1"/>
        <v>0</v>
      </c>
      <c r="M26" s="79" t="str">
        <f t="shared" si="2"/>
        <v>BAJO</v>
      </c>
      <c r="N26" s="3"/>
      <c r="O26" s="47">
        <f t="shared" si="0"/>
        <v>0.1</v>
      </c>
    </row>
    <row r="27" spans="1:15" s="11" customFormat="1" ht="12.75">
      <c r="A27" s="178"/>
      <c r="B27" s="25"/>
      <c r="C27" s="13"/>
      <c r="D27" s="13"/>
      <c r="E27" s="13"/>
      <c r="F27" s="41"/>
      <c r="G27" s="81"/>
      <c r="H27" s="81"/>
      <c r="I27" s="81"/>
      <c r="J27" s="14"/>
      <c r="K27" s="14"/>
      <c r="L27" s="14">
        <f t="shared" si="1"/>
        <v>0</v>
      </c>
      <c r="M27" s="79" t="str">
        <f t="shared" si="2"/>
        <v>BAJO</v>
      </c>
      <c r="N27" s="3"/>
      <c r="O27" s="47">
        <f t="shared" si="0"/>
        <v>0.1</v>
      </c>
    </row>
    <row r="28" spans="1:15" s="11" customFormat="1" ht="12.75">
      <c r="A28" s="178"/>
      <c r="B28" s="25"/>
      <c r="C28" s="13"/>
      <c r="D28" s="13"/>
      <c r="E28" s="13"/>
      <c r="F28" s="41"/>
      <c r="G28" s="81"/>
      <c r="H28" s="81"/>
      <c r="I28" s="81"/>
      <c r="J28" s="14"/>
      <c r="K28" s="14"/>
      <c r="L28" s="14">
        <f>J28*K28</f>
        <v>0</v>
      </c>
      <c r="M28" s="79" t="str">
        <f t="shared" si="2"/>
        <v>BAJO</v>
      </c>
      <c r="N28" s="3"/>
      <c r="O28" s="47">
        <f>IF(M28="BAJO",0.1,IF(M28="MEDIO",3,5))</f>
        <v>0.1</v>
      </c>
    </row>
    <row r="29" spans="1:15" s="11" customFormat="1" ht="12.75">
      <c r="A29" s="178"/>
      <c r="B29" s="25"/>
      <c r="C29" s="13"/>
      <c r="D29" s="26"/>
      <c r="E29" s="13"/>
      <c r="F29" s="41"/>
      <c r="G29" s="81"/>
      <c r="H29" s="81"/>
      <c r="I29" s="81"/>
      <c r="J29" s="14"/>
      <c r="K29" s="14"/>
      <c r="L29" s="14">
        <f t="shared" si="1"/>
        <v>0</v>
      </c>
      <c r="M29" s="79" t="str">
        <f t="shared" si="2"/>
        <v>BAJO</v>
      </c>
      <c r="N29" s="3"/>
      <c r="O29" s="47">
        <f t="shared" si="0"/>
        <v>0.1</v>
      </c>
    </row>
    <row r="30" spans="1:15" s="11" customFormat="1" ht="12.75">
      <c r="A30" s="178"/>
      <c r="B30" s="25"/>
      <c r="C30" s="13"/>
      <c r="D30" s="13"/>
      <c r="E30" s="13"/>
      <c r="F30" s="41"/>
      <c r="G30" s="81"/>
      <c r="H30" s="81"/>
      <c r="I30" s="81"/>
      <c r="J30" s="14"/>
      <c r="K30" s="14"/>
      <c r="L30" s="14">
        <f t="shared" si="1"/>
        <v>0</v>
      </c>
      <c r="M30" s="79" t="str">
        <f t="shared" si="2"/>
        <v>BAJO</v>
      </c>
      <c r="N30" s="3"/>
      <c r="O30" s="47">
        <f t="shared" si="0"/>
        <v>0.1</v>
      </c>
    </row>
    <row r="31" spans="1:15" s="11" customFormat="1" ht="12.75">
      <c r="A31" s="178"/>
      <c r="B31" s="25"/>
      <c r="C31" s="13"/>
      <c r="D31" s="13"/>
      <c r="E31" s="13"/>
      <c r="F31" s="41"/>
      <c r="G31" s="81"/>
      <c r="H31" s="81"/>
      <c r="I31" s="81"/>
      <c r="J31" s="14"/>
      <c r="K31" s="14"/>
      <c r="L31" s="14">
        <f>J31*K31</f>
        <v>0</v>
      </c>
      <c r="M31" s="79" t="str">
        <f t="shared" si="2"/>
        <v>BAJO</v>
      </c>
      <c r="N31" s="3"/>
      <c r="O31" s="47">
        <f>IF(M31="BAJO",0.1,IF(M31="MEDIO",3,5))</f>
        <v>0.1</v>
      </c>
    </row>
    <row r="32" spans="1:15" s="11" customFormat="1" ht="12.75">
      <c r="A32" s="178"/>
      <c r="B32" s="45"/>
      <c r="C32" s="12"/>
      <c r="D32" s="13"/>
      <c r="E32" s="13"/>
      <c r="F32" s="41"/>
      <c r="G32" s="81"/>
      <c r="H32" s="81"/>
      <c r="I32" s="81"/>
      <c r="J32" s="14"/>
      <c r="K32" s="14"/>
      <c r="L32" s="14">
        <f t="shared" si="1"/>
        <v>0</v>
      </c>
      <c r="M32" s="79" t="str">
        <f t="shared" si="2"/>
        <v>BAJO</v>
      </c>
      <c r="N32" s="3"/>
      <c r="O32" s="47">
        <f t="shared" si="0"/>
        <v>0.1</v>
      </c>
    </row>
    <row r="33" spans="1:15" s="11" customFormat="1" ht="12.75">
      <c r="A33" s="178"/>
      <c r="B33" s="45"/>
      <c r="C33" s="13"/>
      <c r="D33" s="29"/>
      <c r="E33" s="13"/>
      <c r="F33" s="41"/>
      <c r="G33" s="81"/>
      <c r="H33" s="81"/>
      <c r="I33" s="81"/>
      <c r="J33" s="14"/>
      <c r="K33" s="14"/>
      <c r="L33" s="14">
        <f t="shared" si="1"/>
        <v>0</v>
      </c>
      <c r="M33" s="79" t="str">
        <f t="shared" si="2"/>
        <v>BAJO</v>
      </c>
      <c r="N33" s="3"/>
      <c r="O33" s="47">
        <f t="shared" si="0"/>
        <v>0.1</v>
      </c>
    </row>
    <row r="34" spans="1:15" s="11" customFormat="1" ht="12.75">
      <c r="A34" s="178"/>
      <c r="B34" s="45"/>
      <c r="C34" s="13"/>
      <c r="D34" s="26"/>
      <c r="E34" s="13"/>
      <c r="F34" s="41"/>
      <c r="G34" s="81"/>
      <c r="H34" s="81"/>
      <c r="I34" s="81"/>
      <c r="J34" s="14"/>
      <c r="K34" s="14"/>
      <c r="L34" s="14">
        <f>J34*K34</f>
        <v>0</v>
      </c>
      <c r="M34" s="79" t="str">
        <f t="shared" si="2"/>
        <v>BAJO</v>
      </c>
      <c r="N34" s="3"/>
      <c r="O34" s="47">
        <f>IF(M34="BAJO",0.1,IF(M34="MEDIO",3,5))</f>
        <v>0.1</v>
      </c>
    </row>
    <row r="35" spans="1:15" s="11" customFormat="1" ht="12.75">
      <c r="A35" s="178"/>
      <c r="B35" s="25"/>
      <c r="C35" s="15"/>
      <c r="D35" s="26"/>
      <c r="E35" s="13"/>
      <c r="F35" s="41"/>
      <c r="G35" s="81"/>
      <c r="H35" s="81"/>
      <c r="I35" s="81"/>
      <c r="J35" s="14"/>
      <c r="K35" s="14"/>
      <c r="L35" s="14">
        <f t="shared" si="1"/>
        <v>0</v>
      </c>
      <c r="M35" s="79" t="str">
        <f t="shared" si="2"/>
        <v>BAJO</v>
      </c>
      <c r="N35" s="3"/>
      <c r="O35" s="47">
        <f t="shared" si="0"/>
        <v>0.1</v>
      </c>
    </row>
    <row r="36" spans="1:15" s="11" customFormat="1" ht="12.75">
      <c r="A36" s="178"/>
      <c r="B36" s="25"/>
      <c r="C36" s="13"/>
      <c r="D36" s="13"/>
      <c r="E36" s="13"/>
      <c r="F36" s="41"/>
      <c r="G36" s="81"/>
      <c r="H36" s="81"/>
      <c r="I36" s="81"/>
      <c r="J36" s="14"/>
      <c r="K36" s="14"/>
      <c r="L36" s="14">
        <f t="shared" si="1"/>
        <v>0</v>
      </c>
      <c r="M36" s="79" t="str">
        <f t="shared" si="2"/>
        <v>BAJO</v>
      </c>
      <c r="N36" s="3"/>
      <c r="O36" s="47">
        <f t="shared" si="0"/>
        <v>0.1</v>
      </c>
    </row>
    <row r="37" spans="1:15" s="11" customFormat="1" ht="12.75">
      <c r="A37" s="178"/>
      <c r="B37" s="25"/>
      <c r="C37" s="13"/>
      <c r="D37" s="13"/>
      <c r="E37" s="13"/>
      <c r="F37" s="41"/>
      <c r="G37" s="81"/>
      <c r="H37" s="81"/>
      <c r="I37" s="81"/>
      <c r="J37" s="14"/>
      <c r="K37" s="14"/>
      <c r="L37" s="14">
        <f>J37*K37</f>
        <v>0</v>
      </c>
      <c r="M37" s="79" t="str">
        <f t="shared" si="2"/>
        <v>BAJO</v>
      </c>
      <c r="N37" s="3"/>
      <c r="O37" s="47">
        <f>IF(M37="BAJO",0.1,IF(M37="MEDIO",3,5))</f>
        <v>0.1</v>
      </c>
    </row>
    <row r="38" spans="1:15" s="11" customFormat="1" ht="12.75">
      <c r="A38" s="178"/>
      <c r="B38" s="25"/>
      <c r="C38" s="13"/>
      <c r="D38" s="26"/>
      <c r="E38" s="13"/>
      <c r="F38" s="41"/>
      <c r="G38" s="81"/>
      <c r="H38" s="81"/>
      <c r="I38" s="81"/>
      <c r="J38" s="14"/>
      <c r="K38" s="14"/>
      <c r="L38" s="14">
        <f t="shared" si="1"/>
        <v>0</v>
      </c>
      <c r="M38" s="79" t="str">
        <f t="shared" si="2"/>
        <v>BAJO</v>
      </c>
      <c r="N38" s="3"/>
      <c r="O38" s="47">
        <f t="shared" si="0"/>
        <v>0.1</v>
      </c>
    </row>
    <row r="39" spans="1:15" s="11" customFormat="1" ht="12.75">
      <c r="A39" s="178"/>
      <c r="B39" s="25"/>
      <c r="C39" s="13"/>
      <c r="D39" s="26"/>
      <c r="E39" s="13"/>
      <c r="F39" s="41"/>
      <c r="G39" s="81"/>
      <c r="H39" s="81"/>
      <c r="I39" s="81"/>
      <c r="J39" s="14"/>
      <c r="K39" s="14"/>
      <c r="L39" s="14">
        <f t="shared" si="1"/>
        <v>0</v>
      </c>
      <c r="M39" s="79" t="str">
        <f t="shared" si="2"/>
        <v>BAJO</v>
      </c>
      <c r="N39" s="3"/>
      <c r="O39" s="47">
        <f t="shared" si="0"/>
        <v>0.1</v>
      </c>
    </row>
    <row r="40" spans="1:15" s="11" customFormat="1" ht="12.75">
      <c r="A40" s="178"/>
      <c r="B40" s="25"/>
      <c r="C40" s="13"/>
      <c r="D40" s="13"/>
      <c r="E40" s="13"/>
      <c r="F40" s="41"/>
      <c r="G40" s="81"/>
      <c r="H40" s="81"/>
      <c r="I40" s="81"/>
      <c r="J40" s="14"/>
      <c r="K40" s="14"/>
      <c r="L40" s="14">
        <f>J40*K40</f>
        <v>0</v>
      </c>
      <c r="M40" s="79" t="str">
        <f t="shared" si="2"/>
        <v>BAJO</v>
      </c>
      <c r="N40" s="3"/>
      <c r="O40" s="47">
        <f>IF(M40="BAJO",0.1,IF(M40="MEDIO",3,5))</f>
        <v>0.1</v>
      </c>
    </row>
    <row r="41" spans="1:15" s="11" customFormat="1" ht="12.75">
      <c r="A41" s="178"/>
      <c r="B41" s="25"/>
      <c r="C41" s="13"/>
      <c r="D41" s="13"/>
      <c r="E41" s="13"/>
      <c r="F41" s="41"/>
      <c r="G41" s="81"/>
      <c r="H41" s="81"/>
      <c r="I41" s="81"/>
      <c r="J41" s="14"/>
      <c r="K41" s="14"/>
      <c r="L41" s="14">
        <f>J41*K41</f>
        <v>0</v>
      </c>
      <c r="M41" s="79" t="str">
        <f t="shared" si="2"/>
        <v>BAJO</v>
      </c>
      <c r="N41" s="3"/>
      <c r="O41" s="47">
        <f>IF(M41="BAJO",0.1,IF(M41="MEDIO",3,5))</f>
        <v>0.1</v>
      </c>
    </row>
    <row r="42" spans="1:15" s="11" customFormat="1" ht="12.75">
      <c r="A42" s="178"/>
      <c r="B42" s="25"/>
      <c r="C42" s="13"/>
      <c r="D42" s="26"/>
      <c r="E42" s="13"/>
      <c r="F42" s="41"/>
      <c r="G42" s="81"/>
      <c r="H42" s="81"/>
      <c r="I42" s="81"/>
      <c r="J42" s="14"/>
      <c r="K42" s="14"/>
      <c r="L42" s="14">
        <f t="shared" si="1"/>
        <v>0</v>
      </c>
      <c r="M42" s="79" t="str">
        <f t="shared" si="2"/>
        <v>BAJO</v>
      </c>
      <c r="N42" s="3"/>
      <c r="O42" s="47">
        <f t="shared" si="0"/>
        <v>0.1</v>
      </c>
    </row>
    <row r="43" spans="1:15" s="11" customFormat="1" ht="12.75">
      <c r="A43" s="178"/>
      <c r="B43" s="25"/>
      <c r="C43" s="13"/>
      <c r="D43" s="26"/>
      <c r="E43" s="13"/>
      <c r="F43" s="41"/>
      <c r="G43" s="81"/>
      <c r="H43" s="81"/>
      <c r="I43" s="81"/>
      <c r="J43" s="14"/>
      <c r="K43" s="14"/>
      <c r="L43" s="14">
        <f t="shared" si="1"/>
        <v>0</v>
      </c>
      <c r="M43" s="79" t="str">
        <f t="shared" si="2"/>
        <v>BAJO</v>
      </c>
      <c r="N43" s="3"/>
      <c r="O43" s="47">
        <f t="shared" si="0"/>
        <v>0.1</v>
      </c>
    </row>
    <row r="44" spans="1:15" s="11" customFormat="1" ht="12.75">
      <c r="A44" s="178"/>
      <c r="B44" s="25"/>
      <c r="C44" s="13"/>
      <c r="D44" s="13"/>
      <c r="E44" s="13"/>
      <c r="F44" s="41"/>
      <c r="G44" s="81"/>
      <c r="H44" s="81"/>
      <c r="I44" s="81"/>
      <c r="J44" s="14"/>
      <c r="K44" s="14"/>
      <c r="L44" s="14">
        <f>J44*K44</f>
        <v>0</v>
      </c>
      <c r="M44" s="79" t="str">
        <f t="shared" si="2"/>
        <v>BAJO</v>
      </c>
      <c r="N44" s="3"/>
      <c r="O44" s="47">
        <f>IF(M44="BAJO",0.1,IF(M44="MEDIO",3,5))</f>
        <v>0.1</v>
      </c>
    </row>
    <row r="45" spans="1:15" s="11" customFormat="1" ht="12.75">
      <c r="A45" s="178"/>
      <c r="B45" s="25"/>
      <c r="C45" s="13"/>
      <c r="D45" s="13"/>
      <c r="E45" s="13"/>
      <c r="F45" s="41"/>
      <c r="G45" s="81"/>
      <c r="H45" s="81"/>
      <c r="I45" s="81"/>
      <c r="J45" s="14"/>
      <c r="K45" s="14"/>
      <c r="L45" s="14">
        <f>J45*K45</f>
        <v>0</v>
      </c>
      <c r="M45" s="79" t="str">
        <f t="shared" si="2"/>
        <v>BAJO</v>
      </c>
      <c r="N45" s="3"/>
      <c r="O45" s="47">
        <f>IF(M45="BAJO",0.1,IF(M45="MEDIO",3,5))</f>
        <v>0.1</v>
      </c>
    </row>
    <row r="46" spans="1:15" s="11" customFormat="1" ht="12.75">
      <c r="A46" s="178"/>
      <c r="B46" s="25"/>
      <c r="C46" s="13"/>
      <c r="D46" s="26"/>
      <c r="E46" s="13"/>
      <c r="F46" s="41"/>
      <c r="G46" s="81"/>
      <c r="H46" s="81"/>
      <c r="I46" s="81"/>
      <c r="J46" s="14"/>
      <c r="K46" s="14"/>
      <c r="L46" s="14">
        <f t="shared" si="1"/>
        <v>0</v>
      </c>
      <c r="M46" s="79" t="str">
        <f t="shared" si="2"/>
        <v>BAJO</v>
      </c>
      <c r="N46" s="3"/>
      <c r="O46" s="47">
        <f t="shared" si="0"/>
        <v>0.1</v>
      </c>
    </row>
    <row r="47" spans="1:15" s="11" customFormat="1" ht="12.75">
      <c r="A47" s="178"/>
      <c r="B47" s="25"/>
      <c r="C47" s="13"/>
      <c r="D47" s="13"/>
      <c r="E47" s="13"/>
      <c r="F47" s="41"/>
      <c r="G47" s="81"/>
      <c r="H47" s="81"/>
      <c r="I47" s="81"/>
      <c r="J47" s="14"/>
      <c r="K47" s="14"/>
      <c r="L47" s="14">
        <f t="shared" si="1"/>
        <v>0</v>
      </c>
      <c r="M47" s="79" t="str">
        <f t="shared" si="2"/>
        <v>BAJO</v>
      </c>
      <c r="N47" s="3"/>
      <c r="O47" s="47">
        <f t="shared" si="0"/>
        <v>0.1</v>
      </c>
    </row>
    <row r="48" spans="1:15" s="11" customFormat="1" ht="12.75">
      <c r="A48" s="178"/>
      <c r="B48" s="25"/>
      <c r="C48" s="13"/>
      <c r="D48" s="13"/>
      <c r="E48" s="13"/>
      <c r="F48" s="41"/>
      <c r="G48" s="81"/>
      <c r="H48" s="81"/>
      <c r="I48" s="81"/>
      <c r="J48" s="14"/>
      <c r="K48" s="14"/>
      <c r="L48" s="14">
        <f>J48*K48</f>
        <v>0</v>
      </c>
      <c r="M48" s="79" t="str">
        <f t="shared" si="2"/>
        <v>BAJO</v>
      </c>
      <c r="N48" s="3"/>
      <c r="O48" s="47">
        <f>IF(M48="BAJO",0.1,IF(M48="MEDIO",3,5))</f>
        <v>0.1</v>
      </c>
    </row>
    <row r="49" spans="1:15" s="11" customFormat="1" ht="12.75">
      <c r="A49" s="178"/>
      <c r="B49" s="25"/>
      <c r="C49" s="13"/>
      <c r="D49" s="26"/>
      <c r="E49" s="13"/>
      <c r="F49" s="41"/>
      <c r="G49" s="81"/>
      <c r="H49" s="81"/>
      <c r="I49" s="81"/>
      <c r="J49" s="14"/>
      <c r="K49" s="14"/>
      <c r="L49" s="14">
        <f t="shared" si="1"/>
        <v>0</v>
      </c>
      <c r="M49" s="79" t="str">
        <f t="shared" si="2"/>
        <v>BAJO</v>
      </c>
      <c r="N49" s="3"/>
      <c r="O49" s="47">
        <f t="shared" si="0"/>
        <v>0.1</v>
      </c>
    </row>
    <row r="50" spans="1:15" s="11" customFormat="1" ht="12.75">
      <c r="A50" s="178"/>
      <c r="B50" s="25"/>
      <c r="C50" s="13"/>
      <c r="D50" s="29"/>
      <c r="E50" s="13"/>
      <c r="F50" s="41"/>
      <c r="G50" s="81"/>
      <c r="H50" s="81"/>
      <c r="I50" s="81"/>
      <c r="J50" s="14"/>
      <c r="K50" s="14"/>
      <c r="L50" s="14">
        <f t="shared" si="1"/>
        <v>0</v>
      </c>
      <c r="M50" s="79" t="str">
        <f t="shared" si="2"/>
        <v>BAJO</v>
      </c>
      <c r="N50" s="3"/>
      <c r="O50" s="47">
        <f t="shared" si="0"/>
        <v>0.1</v>
      </c>
    </row>
    <row r="51" spans="1:15" s="11" customFormat="1" ht="12.75">
      <c r="A51" s="178"/>
      <c r="B51" s="25"/>
      <c r="C51" s="13"/>
      <c r="D51" s="13"/>
      <c r="E51" s="13"/>
      <c r="F51" s="41"/>
      <c r="G51" s="81"/>
      <c r="H51" s="81"/>
      <c r="I51" s="81"/>
      <c r="J51" s="14"/>
      <c r="K51" s="14"/>
      <c r="L51" s="14">
        <f>J51*K51</f>
        <v>0</v>
      </c>
      <c r="M51" s="79" t="str">
        <f t="shared" si="2"/>
        <v>BAJO</v>
      </c>
      <c r="N51" s="3"/>
      <c r="O51" s="47">
        <f>IF(M51="BAJO",0.1,IF(M51="MEDIO",3,5))</f>
        <v>0.1</v>
      </c>
    </row>
    <row r="52" spans="1:15" s="11" customFormat="1" ht="12.75">
      <c r="A52" s="178"/>
      <c r="B52" s="25"/>
      <c r="C52" s="13"/>
      <c r="D52" s="13"/>
      <c r="E52" s="13"/>
      <c r="F52" s="41"/>
      <c r="G52" s="81"/>
      <c r="H52" s="81"/>
      <c r="I52" s="81"/>
      <c r="J52" s="14"/>
      <c r="K52" s="14"/>
      <c r="L52" s="14">
        <f>J52*K52</f>
        <v>0</v>
      </c>
      <c r="M52" s="79" t="str">
        <f t="shared" si="2"/>
        <v>BAJO</v>
      </c>
      <c r="N52" s="3"/>
      <c r="O52" s="47">
        <f>IF(M52="BAJO",0.1,IF(M52="MEDIO",3,5))</f>
        <v>0.1</v>
      </c>
    </row>
    <row r="53" spans="1:15" s="11" customFormat="1" ht="12.75">
      <c r="A53" s="178"/>
      <c r="B53" s="25"/>
      <c r="C53" s="13"/>
      <c r="D53" s="26"/>
      <c r="E53" s="13"/>
      <c r="F53" s="41"/>
      <c r="G53" s="81"/>
      <c r="H53" s="81"/>
      <c r="I53" s="81"/>
      <c r="J53" s="14"/>
      <c r="K53" s="14"/>
      <c r="L53" s="14">
        <f t="shared" si="1"/>
        <v>0</v>
      </c>
      <c r="M53" s="79" t="str">
        <f t="shared" si="2"/>
        <v>BAJO</v>
      </c>
      <c r="N53" s="3"/>
      <c r="O53" s="47">
        <f t="shared" si="0"/>
        <v>0.1</v>
      </c>
    </row>
    <row r="54" spans="1:15" s="11" customFormat="1" ht="12.75">
      <c r="A54" s="178"/>
      <c r="B54" s="25"/>
      <c r="C54" s="13"/>
      <c r="D54" s="29"/>
      <c r="E54" s="13"/>
      <c r="F54" s="41"/>
      <c r="G54" s="35"/>
      <c r="H54" s="35"/>
      <c r="I54" s="35"/>
      <c r="J54" s="14"/>
      <c r="K54" s="14"/>
      <c r="L54" s="14">
        <f t="shared" si="1"/>
        <v>0</v>
      </c>
      <c r="M54" s="79" t="str">
        <f t="shared" si="2"/>
        <v>BAJO</v>
      </c>
      <c r="N54" s="3"/>
      <c r="O54" s="47">
        <f t="shared" si="0"/>
        <v>0.1</v>
      </c>
    </row>
    <row r="55" spans="1:15" s="11" customFormat="1" ht="12.75">
      <c r="A55" s="178"/>
      <c r="B55" s="25"/>
      <c r="C55" s="13"/>
      <c r="D55" s="13"/>
      <c r="E55" s="13"/>
      <c r="F55" s="41"/>
      <c r="G55" s="35"/>
      <c r="H55" s="35"/>
      <c r="I55" s="35"/>
      <c r="J55" s="14"/>
      <c r="K55" s="14"/>
      <c r="L55" s="14">
        <f t="shared" si="1"/>
        <v>0</v>
      </c>
      <c r="M55" s="79" t="str">
        <f t="shared" si="2"/>
        <v>BAJO</v>
      </c>
      <c r="N55" s="3"/>
      <c r="O55" s="47">
        <f>IF(M55="BAJO",0.1,IF(M55="MEDIO",3,5))</f>
        <v>0.1</v>
      </c>
    </row>
    <row r="56" spans="1:15" s="22" customFormat="1" ht="12.75">
      <c r="A56" s="179"/>
      <c r="B56" s="25"/>
      <c r="C56" s="13"/>
      <c r="D56" s="15"/>
      <c r="E56" s="15"/>
      <c r="F56" s="41"/>
      <c r="G56" s="35"/>
      <c r="H56" s="35"/>
      <c r="I56" s="35"/>
      <c r="J56" s="21"/>
      <c r="K56" s="21"/>
      <c r="L56" s="21">
        <f t="shared" si="1"/>
        <v>0</v>
      </c>
      <c r="M56" s="79" t="str">
        <f t="shared" si="2"/>
        <v>BAJO</v>
      </c>
      <c r="N56" s="3"/>
      <c r="O56" s="59">
        <f>IF(M56="BAJO",0.1,IF(M56="MEDIO",3,5))</f>
        <v>0.1</v>
      </c>
    </row>
    <row r="57" spans="1:15" s="11" customFormat="1" ht="12.75">
      <c r="A57" s="178"/>
      <c r="B57" s="25"/>
      <c r="C57" s="15"/>
      <c r="D57" s="26"/>
      <c r="E57" s="16"/>
      <c r="F57" s="35"/>
      <c r="G57" s="35"/>
      <c r="H57" s="35"/>
      <c r="I57" s="35"/>
      <c r="J57" s="23"/>
      <c r="K57" s="23"/>
      <c r="L57" s="14">
        <f t="shared" si="1"/>
        <v>0</v>
      </c>
      <c r="M57" s="79" t="str">
        <f t="shared" si="2"/>
        <v>BAJO</v>
      </c>
      <c r="N57" s="3"/>
      <c r="O57" s="47">
        <f t="shared" si="0"/>
        <v>0.1</v>
      </c>
    </row>
    <row r="58" spans="1:15" s="11" customFormat="1" ht="12.75">
      <c r="A58" s="178"/>
      <c r="B58" s="25"/>
      <c r="C58" s="13"/>
      <c r="D58" s="26"/>
      <c r="E58" s="16"/>
      <c r="F58" s="35"/>
      <c r="G58" s="35"/>
      <c r="H58" s="35"/>
      <c r="I58" s="35"/>
      <c r="J58" s="23"/>
      <c r="K58" s="23"/>
      <c r="L58" s="14">
        <f t="shared" si="1"/>
        <v>0</v>
      </c>
      <c r="M58" s="79" t="str">
        <f t="shared" si="2"/>
        <v>BAJO</v>
      </c>
      <c r="N58" s="3"/>
      <c r="O58" s="47">
        <f t="shared" si="0"/>
        <v>0.1</v>
      </c>
    </row>
    <row r="59" spans="1:15" s="11" customFormat="1" ht="12.75">
      <c r="A59" s="178"/>
      <c r="B59" s="25"/>
      <c r="C59" s="13"/>
      <c r="D59" s="13"/>
      <c r="E59" s="16"/>
      <c r="F59" s="35"/>
      <c r="G59" s="35"/>
      <c r="H59" s="35"/>
      <c r="I59" s="35"/>
      <c r="J59" s="23"/>
      <c r="K59" s="23"/>
      <c r="L59" s="14">
        <f>J59*K59</f>
        <v>0</v>
      </c>
      <c r="M59" s="79" t="str">
        <f t="shared" si="2"/>
        <v>BAJO</v>
      </c>
      <c r="N59" s="3"/>
      <c r="O59" s="47">
        <f>IF(M59="BAJO",0.1,IF(M59="MEDIO",3,5))</f>
        <v>0.1</v>
      </c>
    </row>
    <row r="60" spans="1:15" s="11" customFormat="1" ht="12.75">
      <c r="A60" s="178"/>
      <c r="B60" s="25"/>
      <c r="C60" s="28"/>
      <c r="D60" s="29"/>
      <c r="E60" s="28"/>
      <c r="F60" s="35"/>
      <c r="G60" s="35"/>
      <c r="H60" s="35"/>
      <c r="I60" s="35"/>
      <c r="J60" s="14"/>
      <c r="K60" s="14"/>
      <c r="L60" s="14">
        <f t="shared" si="1"/>
        <v>0</v>
      </c>
      <c r="M60" s="79" t="str">
        <f t="shared" si="2"/>
        <v>BAJO</v>
      </c>
      <c r="N60" s="3"/>
      <c r="O60" s="47">
        <f t="shared" si="0"/>
        <v>0.1</v>
      </c>
    </row>
    <row r="61" spans="1:15" s="11" customFormat="1" ht="12.75">
      <c r="A61" s="178"/>
      <c r="B61" s="25"/>
      <c r="C61" s="28"/>
      <c r="D61" s="29"/>
      <c r="E61" s="28"/>
      <c r="F61" s="35"/>
      <c r="G61" s="35"/>
      <c r="H61" s="35"/>
      <c r="I61" s="35"/>
      <c r="J61" s="30"/>
      <c r="K61" s="14"/>
      <c r="L61" s="14">
        <f t="shared" si="1"/>
        <v>0</v>
      </c>
      <c r="M61" s="79" t="str">
        <f t="shared" si="2"/>
        <v>BAJO</v>
      </c>
      <c r="N61" s="3"/>
      <c r="O61" s="47">
        <f t="shared" si="0"/>
        <v>0.1</v>
      </c>
    </row>
    <row r="62" spans="1:15" s="11" customFormat="1" ht="12.75">
      <c r="A62" s="178"/>
      <c r="B62" s="25"/>
      <c r="C62" s="28"/>
      <c r="D62" s="29"/>
      <c r="E62" s="28"/>
      <c r="F62" s="35"/>
      <c r="G62" s="42"/>
      <c r="H62" s="42"/>
      <c r="I62" s="42"/>
      <c r="J62" s="30"/>
      <c r="K62" s="14"/>
      <c r="L62" s="14">
        <f>J62*K62</f>
        <v>0</v>
      </c>
      <c r="M62" s="79" t="str">
        <f t="shared" si="2"/>
        <v>BAJO</v>
      </c>
      <c r="N62" s="3"/>
      <c r="O62" s="47">
        <f>IF(M62="BAJO",0.1,IF(M62="MEDIO",3,5))</f>
        <v>0.1</v>
      </c>
    </row>
    <row r="63" spans="1:15" s="11" customFormat="1" ht="12.75">
      <c r="A63" s="178"/>
      <c r="B63" s="25"/>
      <c r="C63" s="28"/>
      <c r="D63" s="29"/>
      <c r="E63" s="28"/>
      <c r="F63" s="35"/>
      <c r="G63" s="42"/>
      <c r="H63" s="42"/>
      <c r="I63" s="42"/>
      <c r="J63" s="14"/>
      <c r="K63" s="14"/>
      <c r="L63" s="14">
        <f t="shared" si="1"/>
        <v>0</v>
      </c>
      <c r="M63" s="79" t="str">
        <f t="shared" si="2"/>
        <v>BAJO</v>
      </c>
      <c r="N63" s="13"/>
      <c r="O63" s="47">
        <f t="shared" si="0"/>
        <v>0.1</v>
      </c>
    </row>
    <row r="64" spans="1:15" s="11" customFormat="1" ht="12.75">
      <c r="A64" s="178"/>
      <c r="B64" s="25"/>
      <c r="C64" s="28"/>
      <c r="D64" s="29"/>
      <c r="E64" s="28"/>
      <c r="F64" s="35"/>
      <c r="G64" s="35"/>
      <c r="H64" s="35"/>
      <c r="I64" s="35"/>
      <c r="J64" s="14"/>
      <c r="K64" s="14"/>
      <c r="L64" s="14">
        <f>J64*K64</f>
        <v>0</v>
      </c>
      <c r="M64" s="79" t="str">
        <f t="shared" si="2"/>
        <v>BAJO</v>
      </c>
      <c r="N64" s="13"/>
      <c r="O64" s="47">
        <f>IF(M64="BAJO",0.1,IF(M64="MEDIO",3,5))</f>
        <v>0.1</v>
      </c>
    </row>
    <row r="65" spans="1:17" s="22" customFormat="1" ht="12.75">
      <c r="A65" s="179"/>
      <c r="B65" s="31"/>
      <c r="C65" s="32"/>
      <c r="D65" s="33"/>
      <c r="E65" s="15"/>
      <c r="F65" s="42"/>
      <c r="G65" s="35"/>
      <c r="H65" s="35"/>
      <c r="I65" s="35"/>
      <c r="J65" s="21"/>
      <c r="K65" s="21"/>
      <c r="L65" s="21">
        <f t="shared" si="1"/>
        <v>0</v>
      </c>
      <c r="M65" s="79" t="str">
        <f t="shared" si="2"/>
        <v>BAJO</v>
      </c>
      <c r="N65" s="3"/>
      <c r="O65" s="59">
        <f t="shared" si="0"/>
        <v>0.1</v>
      </c>
    </row>
    <row r="66" spans="1:17" s="22" customFormat="1" ht="12.75">
      <c r="A66" s="179"/>
      <c r="B66" s="31"/>
      <c r="C66" s="32"/>
      <c r="D66" s="29"/>
      <c r="E66" s="15"/>
      <c r="F66" s="42"/>
      <c r="G66" s="35"/>
      <c r="H66" s="35"/>
      <c r="I66" s="35"/>
      <c r="J66" s="34"/>
      <c r="K66" s="21"/>
      <c r="L66" s="21">
        <f t="shared" si="1"/>
        <v>0</v>
      </c>
      <c r="M66" s="79" t="str">
        <f t="shared" si="2"/>
        <v>BAJO</v>
      </c>
      <c r="N66" s="3"/>
      <c r="O66" s="59">
        <f t="shared" si="0"/>
        <v>0.1</v>
      </c>
    </row>
    <row r="67" spans="1:17" s="11" customFormat="1" ht="12.75">
      <c r="A67" s="178"/>
      <c r="B67" s="25"/>
      <c r="C67" s="35"/>
      <c r="D67" s="29"/>
      <c r="E67" s="28"/>
      <c r="F67" s="35"/>
      <c r="G67" s="35"/>
      <c r="H67" s="35"/>
      <c r="I67" s="35"/>
      <c r="J67" s="14"/>
      <c r="K67" s="14"/>
      <c r="L67" s="14">
        <f t="shared" si="1"/>
        <v>0</v>
      </c>
      <c r="M67" s="79" t="str">
        <f t="shared" si="2"/>
        <v>BAJO</v>
      </c>
      <c r="N67" s="13"/>
      <c r="O67" s="47">
        <f t="shared" si="0"/>
        <v>0.1</v>
      </c>
    </row>
    <row r="68" spans="1:17" s="11" customFormat="1" ht="12.75">
      <c r="A68" s="178"/>
      <c r="B68" s="25"/>
      <c r="C68" s="28"/>
      <c r="D68" s="29"/>
      <c r="E68" s="28"/>
      <c r="F68" s="35"/>
      <c r="G68" s="35"/>
      <c r="H68" s="35"/>
      <c r="I68" s="35"/>
      <c r="J68" s="14"/>
      <c r="K68" s="14"/>
      <c r="L68" s="14">
        <f t="shared" si="1"/>
        <v>0</v>
      </c>
      <c r="M68" s="79" t="str">
        <f t="shared" si="2"/>
        <v>BAJO</v>
      </c>
      <c r="N68" s="13"/>
      <c r="O68" s="47">
        <f t="shared" si="0"/>
        <v>0.1</v>
      </c>
    </row>
    <row r="69" spans="1:17" s="11" customFormat="1" ht="12.75">
      <c r="A69" s="178"/>
      <c r="B69" s="25"/>
      <c r="C69" s="28"/>
      <c r="D69" s="29"/>
      <c r="E69" s="28"/>
      <c r="F69" s="35"/>
      <c r="G69" s="35"/>
      <c r="H69" s="35"/>
      <c r="I69" s="35"/>
      <c r="J69" s="14"/>
      <c r="K69" s="14"/>
      <c r="L69" s="14">
        <f t="shared" si="1"/>
        <v>0</v>
      </c>
      <c r="M69" s="79" t="str">
        <f t="shared" si="2"/>
        <v>BAJO</v>
      </c>
      <c r="N69" s="3"/>
      <c r="O69" s="47">
        <f t="shared" si="0"/>
        <v>0.1</v>
      </c>
    </row>
    <row r="70" spans="1:17" s="11" customFormat="1" ht="12.75">
      <c r="A70" s="178"/>
      <c r="B70" s="25"/>
      <c r="C70" s="28"/>
      <c r="D70" s="29"/>
      <c r="E70" s="28"/>
      <c r="F70" s="35"/>
      <c r="G70" s="35"/>
      <c r="H70" s="35"/>
      <c r="I70" s="35"/>
      <c r="J70" s="14"/>
      <c r="K70" s="14"/>
      <c r="L70" s="14">
        <f t="shared" si="1"/>
        <v>0</v>
      </c>
      <c r="M70" s="79" t="str">
        <f t="shared" si="2"/>
        <v>BAJO</v>
      </c>
      <c r="N70" s="3"/>
      <c r="O70" s="47">
        <f t="shared" ref="O70:O75" si="3">IF(M70="BAJO",0.1,IF(M70="MEDIO",3,5))</f>
        <v>0.1</v>
      </c>
    </row>
    <row r="71" spans="1:17" s="11" customFormat="1" ht="12.75">
      <c r="A71" s="178"/>
      <c r="B71" s="25"/>
      <c r="C71" s="28"/>
      <c r="D71" s="29"/>
      <c r="E71" s="28"/>
      <c r="F71" s="35"/>
      <c r="G71" s="35"/>
      <c r="H71" s="35"/>
      <c r="I71" s="35"/>
      <c r="J71" s="14"/>
      <c r="K71" s="14"/>
      <c r="L71" s="14">
        <f t="shared" ref="L71:L75" si="4">J71*K71</f>
        <v>0</v>
      </c>
      <c r="M71" s="79" t="str">
        <f t="shared" si="2"/>
        <v>BAJO</v>
      </c>
      <c r="N71" s="3"/>
      <c r="O71" s="47">
        <f t="shared" si="3"/>
        <v>0.1</v>
      </c>
    </row>
    <row r="72" spans="1:17" s="11" customFormat="1" ht="12.75">
      <c r="A72" s="178"/>
      <c r="B72" s="25"/>
      <c r="C72" s="28"/>
      <c r="D72" s="29"/>
      <c r="E72" s="28"/>
      <c r="F72" s="35"/>
      <c r="G72" s="35"/>
      <c r="H72" s="35"/>
      <c r="I72" s="35"/>
      <c r="J72" s="14"/>
      <c r="K72" s="14"/>
      <c r="L72" s="14">
        <f t="shared" si="4"/>
        <v>0</v>
      </c>
      <c r="M72" s="79" t="str">
        <f t="shared" ref="M72:M75" si="5">IF(L72&lt;=6,"BAJO",IF(L72&gt;=15,"ALTO","MEDIO"))</f>
        <v>BAJO</v>
      </c>
      <c r="N72" s="3"/>
      <c r="O72" s="47">
        <f t="shared" si="3"/>
        <v>0.1</v>
      </c>
    </row>
    <row r="73" spans="1:17" s="11" customFormat="1" ht="12.75">
      <c r="A73" s="178"/>
      <c r="B73" s="25"/>
      <c r="C73" s="28"/>
      <c r="D73" s="29"/>
      <c r="E73" s="28"/>
      <c r="F73" s="35"/>
      <c r="G73" s="43"/>
      <c r="H73" s="43"/>
      <c r="I73" s="43"/>
      <c r="J73" s="14"/>
      <c r="K73" s="14"/>
      <c r="L73" s="14">
        <f t="shared" si="4"/>
        <v>0</v>
      </c>
      <c r="M73" s="79" t="str">
        <f t="shared" si="5"/>
        <v>BAJO</v>
      </c>
      <c r="N73" s="3"/>
      <c r="O73" s="47">
        <f t="shared" si="3"/>
        <v>0.1</v>
      </c>
    </row>
    <row r="74" spans="1:17" s="11" customFormat="1" ht="12.75">
      <c r="A74" s="178"/>
      <c r="B74" s="25"/>
      <c r="C74" s="28"/>
      <c r="D74" s="29"/>
      <c r="E74" s="28"/>
      <c r="F74" s="35"/>
      <c r="G74" s="43"/>
      <c r="H74" s="43"/>
      <c r="I74" s="43"/>
      <c r="J74" s="14"/>
      <c r="K74" s="14"/>
      <c r="L74" s="14">
        <f t="shared" si="4"/>
        <v>0</v>
      </c>
      <c r="M74" s="79" t="str">
        <f t="shared" si="5"/>
        <v>BAJO</v>
      </c>
      <c r="N74" s="3"/>
      <c r="O74" s="47">
        <f t="shared" si="3"/>
        <v>0.1</v>
      </c>
    </row>
    <row r="75" spans="1:17" s="11" customFormat="1" ht="12.75">
      <c r="A75" s="178"/>
      <c r="B75" s="25"/>
      <c r="C75" s="28"/>
      <c r="D75" s="29"/>
      <c r="E75" s="28"/>
      <c r="F75" s="35"/>
      <c r="G75" s="43"/>
      <c r="H75" s="43"/>
      <c r="I75" s="43"/>
      <c r="J75" s="14"/>
      <c r="K75" s="14"/>
      <c r="L75" s="14">
        <f t="shared" si="4"/>
        <v>0</v>
      </c>
      <c r="M75" s="79" t="str">
        <f t="shared" si="5"/>
        <v>BAJO</v>
      </c>
      <c r="N75" s="3"/>
      <c r="O75" s="47">
        <f t="shared" si="3"/>
        <v>0.1</v>
      </c>
    </row>
    <row r="76" spans="1:17" s="11" customFormat="1">
      <c r="A76" s="78"/>
      <c r="C76" s="36"/>
      <c r="D76" s="37"/>
      <c r="F76" s="43"/>
      <c r="G76" s="44"/>
      <c r="H76" s="44"/>
      <c r="I76" s="44"/>
      <c r="J76" s="38"/>
      <c r="K76" s="38"/>
      <c r="P76" s="11">
        <f>SUM(O7:O75)</f>
        <v>6.8999999999999915</v>
      </c>
      <c r="Q76" s="11">
        <f>COUNT(O7:O75)</f>
        <v>69</v>
      </c>
    </row>
    <row r="77" spans="1:17" s="11" customFormat="1">
      <c r="A77" s="78"/>
      <c r="D77" s="37"/>
      <c r="F77" s="43"/>
      <c r="G77" s="44"/>
      <c r="H77" s="44"/>
      <c r="I77" s="44"/>
      <c r="J77" s="38"/>
      <c r="K77" s="38"/>
    </row>
    <row r="78" spans="1:17" s="11" customFormat="1">
      <c r="A78" s="78"/>
      <c r="D78" s="37"/>
      <c r="F78" s="43"/>
      <c r="G78" s="44"/>
      <c r="H78" s="44"/>
      <c r="I78" s="44"/>
      <c r="J78" s="38"/>
      <c r="K78" s="38"/>
    </row>
  </sheetData>
  <autoFilter ref="A6:BX76" xr:uid="{7C89289F-C21D-42FD-947C-CF3729C7576F}"/>
  <dataConsolidate/>
  <mergeCells count="5">
    <mergeCell ref="A4:B4"/>
    <mergeCell ref="F4:M4"/>
    <mergeCell ref="C1:O1"/>
    <mergeCell ref="C2:O2"/>
    <mergeCell ref="A1:B2"/>
  </mergeCells>
  <conditionalFormatting sqref="M7:M75">
    <cfRule type="cellIs" dxfId="84" priority="1" stopIfTrue="1" operator="equal">
      <formula>"ALTO"</formula>
    </cfRule>
    <cfRule type="cellIs" dxfId="83" priority="2" stopIfTrue="1" operator="equal">
      <formula>"MEDIO"</formula>
    </cfRule>
    <cfRule type="cellIs" dxfId="82"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BX79"/>
  <sheetViews>
    <sheetView view="pageBreakPreview" zoomScale="70" zoomScaleNormal="70" zoomScaleSheetLayoutView="70" workbookViewId="0">
      <selection sqref="A1:B2"/>
    </sheetView>
  </sheetViews>
  <sheetFormatPr baseColWidth="10" defaultColWidth="11.42578125" defaultRowHeight="18"/>
  <cols>
    <col min="1" max="1" width="8.5703125" style="10"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6" customHeight="1">
      <c r="A1" s="330"/>
      <c r="B1" s="330"/>
      <c r="C1" s="328" t="s">
        <v>449</v>
      </c>
      <c r="D1" s="328"/>
      <c r="E1" s="328"/>
      <c r="F1" s="328"/>
      <c r="G1" s="328"/>
      <c r="H1" s="328"/>
      <c r="I1" s="328"/>
      <c r="J1" s="328"/>
      <c r="K1" s="328"/>
      <c r="L1" s="328"/>
      <c r="M1" s="328"/>
      <c r="N1" s="328"/>
      <c r="O1" s="328"/>
    </row>
    <row r="2" spans="1:76" ht="36"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712</v>
      </c>
      <c r="D4" s="184"/>
      <c r="E4" s="24" t="s">
        <v>617</v>
      </c>
      <c r="F4" s="332" t="s">
        <v>620</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38.25">
      <c r="A7" s="82">
        <v>1</v>
      </c>
      <c r="B7" s="190" t="s">
        <v>527</v>
      </c>
      <c r="C7" s="161" t="s">
        <v>528</v>
      </c>
      <c r="D7" s="161" t="s">
        <v>21</v>
      </c>
      <c r="E7" s="161" t="s">
        <v>185</v>
      </c>
      <c r="F7" s="159" t="s">
        <v>525</v>
      </c>
      <c r="G7" s="103" t="s">
        <v>713</v>
      </c>
      <c r="H7" s="212" t="s">
        <v>714</v>
      </c>
      <c r="I7" s="103" t="s">
        <v>715</v>
      </c>
      <c r="J7" s="14">
        <v>2</v>
      </c>
      <c r="K7" s="14">
        <v>3</v>
      </c>
      <c r="L7" s="14">
        <f>J7*K7</f>
        <v>6</v>
      </c>
      <c r="M7" s="79" t="str">
        <f>IF(L7&lt;=6,"BAJO",IF(L7&gt;=15,"ALTO","MEDIO"))</f>
        <v>BAJO</v>
      </c>
      <c r="N7" s="68" t="s">
        <v>596</v>
      </c>
      <c r="O7" s="47">
        <f t="shared" ref="O7:O70" si="0">IF(M7="BAJO",0.1,IF(M7="MEDIO",3,5))</f>
        <v>0.1</v>
      </c>
      <c r="BW7" s="11">
        <v>1</v>
      </c>
      <c r="BX7" s="11">
        <v>1</v>
      </c>
    </row>
    <row r="8" spans="1:76" s="11" customFormat="1" ht="38.25">
      <c r="A8" s="82">
        <v>2</v>
      </c>
      <c r="B8" s="190" t="s">
        <v>527</v>
      </c>
      <c r="C8" s="162" t="s">
        <v>512</v>
      </c>
      <c r="D8" s="163" t="s">
        <v>526</v>
      </c>
      <c r="E8" s="162" t="s">
        <v>185</v>
      </c>
      <c r="F8" s="103" t="s">
        <v>1156</v>
      </c>
      <c r="G8" s="81" t="s">
        <v>716</v>
      </c>
      <c r="H8" s="164" t="s">
        <v>717</v>
      </c>
      <c r="I8" s="81" t="s">
        <v>718</v>
      </c>
      <c r="J8" s="14">
        <v>2</v>
      </c>
      <c r="K8" s="14">
        <v>3</v>
      </c>
      <c r="L8" s="14">
        <f t="shared" ref="L8:L71" si="1">J8*K8</f>
        <v>6</v>
      </c>
      <c r="M8" s="79" t="str">
        <f>IF(L8&lt;=6,"BAJO",IF(L8&gt;=15,"ALTO","MEDIO"))</f>
        <v>BAJO</v>
      </c>
      <c r="N8" s="68" t="s">
        <v>596</v>
      </c>
      <c r="O8" s="47">
        <f t="shared" si="0"/>
        <v>0.1</v>
      </c>
      <c r="BW8" s="11">
        <v>2</v>
      </c>
      <c r="BX8" s="11">
        <v>2</v>
      </c>
    </row>
    <row r="9" spans="1:76" s="11" customFormat="1" ht="12.75">
      <c r="A9" s="82"/>
      <c r="B9" s="191"/>
      <c r="C9" s="13"/>
      <c r="D9" s="26"/>
      <c r="E9" s="13"/>
      <c r="F9" s="41"/>
      <c r="G9" s="81"/>
      <c r="H9" s="81"/>
      <c r="I9" s="81"/>
      <c r="J9" s="14"/>
      <c r="K9" s="14"/>
      <c r="L9" s="14">
        <f>J9*K9</f>
        <v>0</v>
      </c>
      <c r="M9" s="14" t="str">
        <f t="shared" ref="M9:M70" si="2">IF(L9&lt;12,"BAJO",IF(L9&gt;19,"ALTO","MEDIO"))</f>
        <v>BAJO</v>
      </c>
      <c r="N9" s="3"/>
      <c r="O9" s="47">
        <f>IF(M9="BAJO",0.1,IF(M9="MEDIO",3,5))</f>
        <v>0.1</v>
      </c>
      <c r="BW9" s="11">
        <v>2</v>
      </c>
      <c r="BX9" s="11">
        <v>2</v>
      </c>
    </row>
    <row r="10" spans="1:76" s="11" customFormat="1" ht="12.75">
      <c r="A10" s="82"/>
      <c r="B10" s="191"/>
      <c r="C10" s="13"/>
      <c r="D10" s="13"/>
      <c r="E10" s="13"/>
      <c r="F10" s="41"/>
      <c r="G10" s="81"/>
      <c r="H10" s="81"/>
      <c r="I10" s="81"/>
      <c r="J10" s="14"/>
      <c r="K10" s="14"/>
      <c r="L10" s="14">
        <f t="shared" si="1"/>
        <v>0</v>
      </c>
      <c r="M10" s="14" t="str">
        <f t="shared" si="2"/>
        <v>BAJO</v>
      </c>
      <c r="N10" s="3"/>
      <c r="O10" s="47">
        <f t="shared" si="0"/>
        <v>0.1</v>
      </c>
    </row>
    <row r="11" spans="1:76" s="11" customFormat="1" ht="12.75">
      <c r="A11" s="82"/>
      <c r="B11" s="191"/>
      <c r="C11" s="13"/>
      <c r="D11" s="29"/>
      <c r="E11" s="13"/>
      <c r="F11" s="41"/>
      <c r="G11" s="81"/>
      <c r="H11" s="81"/>
      <c r="I11" s="81"/>
      <c r="J11" s="14"/>
      <c r="K11" s="14"/>
      <c r="L11" s="14">
        <f t="shared" si="1"/>
        <v>0</v>
      </c>
      <c r="M11" s="14" t="str">
        <f t="shared" si="2"/>
        <v>BAJO</v>
      </c>
      <c r="N11" s="13"/>
      <c r="O11" s="47">
        <f t="shared" si="0"/>
        <v>0.1</v>
      </c>
    </row>
    <row r="12" spans="1:76" s="11" customFormat="1" ht="12.75">
      <c r="A12" s="82"/>
      <c r="B12" s="191"/>
      <c r="C12" s="13"/>
      <c r="D12" s="26"/>
      <c r="E12" s="13"/>
      <c r="F12" s="41"/>
      <c r="G12" s="103"/>
      <c r="H12" s="103"/>
      <c r="I12" s="103"/>
      <c r="J12" s="14"/>
      <c r="K12" s="14"/>
      <c r="L12" s="14">
        <f>J12*K12</f>
        <v>0</v>
      </c>
      <c r="M12" s="14" t="str">
        <f t="shared" si="2"/>
        <v>BAJO</v>
      </c>
      <c r="N12" s="13"/>
      <c r="O12" s="47">
        <f>IF(M12="BAJO",0.1,IF(M12="MEDIO",3,5))</f>
        <v>0.1</v>
      </c>
    </row>
    <row r="13" spans="1:76" s="11" customFormat="1" ht="12.75">
      <c r="A13" s="82"/>
      <c r="B13" s="191"/>
      <c r="C13" s="13"/>
      <c r="D13" s="26"/>
      <c r="E13" s="13"/>
      <c r="F13" s="41"/>
      <c r="G13" s="81"/>
      <c r="H13" s="81"/>
      <c r="I13" s="81"/>
      <c r="J13" s="14"/>
      <c r="K13" s="14"/>
      <c r="L13" s="14">
        <f>J13*K13</f>
        <v>0</v>
      </c>
      <c r="M13" s="14" t="str">
        <f t="shared" si="2"/>
        <v>BAJO</v>
      </c>
      <c r="N13" s="13"/>
      <c r="O13" s="47">
        <f>IF(M13="BAJO",0.1,IF(M13="MEDIO",3,5))</f>
        <v>0.1</v>
      </c>
    </row>
    <row r="14" spans="1:76" s="11" customFormat="1" ht="12.75">
      <c r="A14" s="82"/>
      <c r="B14" s="191"/>
      <c r="C14" s="13"/>
      <c r="D14" s="26"/>
      <c r="E14" s="13"/>
      <c r="F14" s="41"/>
      <c r="G14" s="81"/>
      <c r="H14" s="81"/>
      <c r="I14" s="81"/>
      <c r="J14" s="14"/>
      <c r="K14" s="14"/>
      <c r="L14" s="14">
        <f>J14*K14</f>
        <v>0</v>
      </c>
      <c r="M14" s="14" t="str">
        <f t="shared" si="2"/>
        <v>BAJO</v>
      </c>
      <c r="N14" s="13"/>
      <c r="O14" s="47">
        <f>IF(M14="BAJO",0.1,IF(M14="MEDIO",3,5))</f>
        <v>0.1</v>
      </c>
    </row>
    <row r="15" spans="1:76" s="11" customFormat="1" ht="12.75">
      <c r="A15" s="82"/>
      <c r="B15" s="191"/>
      <c r="C15" s="13"/>
      <c r="D15" s="13"/>
      <c r="E15" s="13"/>
      <c r="F15" s="41"/>
      <c r="G15" s="81"/>
      <c r="H15" s="81"/>
      <c r="I15" s="81"/>
      <c r="J15" s="14"/>
      <c r="K15" s="14"/>
      <c r="L15" s="14">
        <f t="shared" si="1"/>
        <v>0</v>
      </c>
      <c r="M15" s="14" t="str">
        <f t="shared" si="2"/>
        <v>BAJO</v>
      </c>
      <c r="N15" s="13"/>
      <c r="O15" s="47">
        <f t="shared" si="0"/>
        <v>0.1</v>
      </c>
    </row>
    <row r="16" spans="1:76" s="11" customFormat="1" ht="12.75">
      <c r="A16" s="82"/>
      <c r="B16" s="191"/>
      <c r="C16" s="13"/>
      <c r="D16" s="26"/>
      <c r="E16" s="13"/>
      <c r="F16" s="41"/>
      <c r="G16" s="81"/>
      <c r="H16" s="81"/>
      <c r="I16" s="81"/>
      <c r="J16" s="14"/>
      <c r="K16" s="14"/>
      <c r="L16" s="14">
        <f t="shared" si="1"/>
        <v>0</v>
      </c>
      <c r="M16" s="14" t="str">
        <f t="shared" si="2"/>
        <v>BAJO</v>
      </c>
      <c r="N16" s="13"/>
      <c r="O16" s="47">
        <f t="shared" si="0"/>
        <v>0.1</v>
      </c>
    </row>
    <row r="17" spans="1:15" s="11" customFormat="1" ht="12.75">
      <c r="A17" s="82"/>
      <c r="B17" s="191"/>
      <c r="C17" s="13"/>
      <c r="D17" s="26"/>
      <c r="E17" s="13"/>
      <c r="F17" s="41"/>
      <c r="G17" s="81"/>
      <c r="H17" s="81"/>
      <c r="I17" s="81"/>
      <c r="J17" s="14"/>
      <c r="K17" s="14"/>
      <c r="L17" s="14">
        <f>J17*K17</f>
        <v>0</v>
      </c>
      <c r="M17" s="14" t="str">
        <f t="shared" si="2"/>
        <v>BAJO</v>
      </c>
      <c r="N17" s="13"/>
      <c r="O17" s="47">
        <f>IF(M17="BAJO",0.1,IF(M17="MEDIO",3,5))</f>
        <v>0.1</v>
      </c>
    </row>
    <row r="18" spans="1:15" s="11" customFormat="1" ht="12.75">
      <c r="A18" s="82"/>
      <c r="B18" s="191"/>
      <c r="C18" s="13"/>
      <c r="D18" s="13"/>
      <c r="E18" s="13"/>
      <c r="F18" s="41"/>
      <c r="G18" s="81"/>
      <c r="H18" s="81"/>
      <c r="I18" s="81"/>
      <c r="J18" s="27"/>
      <c r="K18" s="14"/>
      <c r="L18" s="14">
        <f t="shared" si="1"/>
        <v>0</v>
      </c>
      <c r="M18" s="14" t="str">
        <f t="shared" si="2"/>
        <v>BAJO</v>
      </c>
      <c r="N18" s="3"/>
      <c r="O18" s="47">
        <f t="shared" si="0"/>
        <v>0.1</v>
      </c>
    </row>
    <row r="19" spans="1:15" s="11" customFormat="1" ht="12.75">
      <c r="A19" s="82"/>
      <c r="B19" s="191"/>
      <c r="C19" s="13"/>
      <c r="D19" s="26"/>
      <c r="E19" s="13"/>
      <c r="F19" s="41"/>
      <c r="G19" s="81"/>
      <c r="H19" s="81"/>
      <c r="I19" s="81"/>
      <c r="J19" s="27"/>
      <c r="K19" s="14"/>
      <c r="L19" s="14">
        <f t="shared" si="1"/>
        <v>0</v>
      </c>
      <c r="M19" s="14" t="str">
        <f t="shared" si="2"/>
        <v>BAJO</v>
      </c>
      <c r="N19" s="3"/>
      <c r="O19" s="47">
        <f t="shared" si="0"/>
        <v>0.1</v>
      </c>
    </row>
    <row r="20" spans="1:15" s="11" customFormat="1" ht="12.75">
      <c r="A20" s="82"/>
      <c r="B20" s="191"/>
      <c r="C20" s="13"/>
      <c r="D20" s="26"/>
      <c r="E20" s="13"/>
      <c r="F20" s="41"/>
      <c r="G20" s="81"/>
      <c r="H20" s="81"/>
      <c r="I20" s="81"/>
      <c r="J20" s="27"/>
      <c r="K20" s="14"/>
      <c r="L20" s="14">
        <f>J20*K20</f>
        <v>0</v>
      </c>
      <c r="M20" s="14" t="str">
        <f t="shared" si="2"/>
        <v>BAJO</v>
      </c>
      <c r="N20" s="3"/>
      <c r="O20" s="47">
        <f>IF(M20="BAJO",0.1,IF(M20="MEDIO",3,5))</f>
        <v>0.1</v>
      </c>
    </row>
    <row r="21" spans="1:15" s="11" customFormat="1" ht="12.75">
      <c r="A21" s="82"/>
      <c r="B21" s="191"/>
      <c r="C21" s="13"/>
      <c r="D21" s="13"/>
      <c r="E21" s="13"/>
      <c r="F21" s="41"/>
      <c r="G21" s="81"/>
      <c r="H21" s="81"/>
      <c r="I21" s="81"/>
      <c r="J21" s="14"/>
      <c r="K21" s="14"/>
      <c r="L21" s="14">
        <f t="shared" si="1"/>
        <v>0</v>
      </c>
      <c r="M21" s="14" t="str">
        <f t="shared" si="2"/>
        <v>BAJO</v>
      </c>
      <c r="N21" s="13"/>
      <c r="O21" s="47">
        <f t="shared" si="0"/>
        <v>0.1</v>
      </c>
    </row>
    <row r="22" spans="1:15" s="11" customFormat="1" ht="12.75">
      <c r="A22" s="82"/>
      <c r="B22" s="191"/>
      <c r="C22" s="13"/>
      <c r="D22" s="13"/>
      <c r="E22" s="13"/>
      <c r="F22" s="41"/>
      <c r="G22" s="81"/>
      <c r="H22" s="81"/>
      <c r="I22" s="81"/>
      <c r="J22" s="14"/>
      <c r="K22" s="14"/>
      <c r="L22" s="14">
        <f t="shared" si="1"/>
        <v>0</v>
      </c>
      <c r="M22" s="14" t="str">
        <f t="shared" si="2"/>
        <v>BAJO</v>
      </c>
      <c r="N22" s="13"/>
      <c r="O22" s="47">
        <f t="shared" si="0"/>
        <v>0.1</v>
      </c>
    </row>
    <row r="23" spans="1:15" s="11" customFormat="1" ht="12.75">
      <c r="A23" s="82"/>
      <c r="B23" s="191"/>
      <c r="C23" s="13"/>
      <c r="D23" s="13"/>
      <c r="E23" s="13"/>
      <c r="F23" s="41"/>
      <c r="G23" s="81"/>
      <c r="H23" s="81"/>
      <c r="I23" s="81"/>
      <c r="J23" s="14"/>
      <c r="K23" s="14"/>
      <c r="L23" s="14">
        <f>J23*K23</f>
        <v>0</v>
      </c>
      <c r="M23" s="14" t="str">
        <f t="shared" si="2"/>
        <v>BAJO</v>
      </c>
      <c r="N23" s="13"/>
      <c r="O23" s="47">
        <f>IF(M23="BAJO",0.1,IF(M23="MEDIO",3,5))</f>
        <v>0.1</v>
      </c>
    </row>
    <row r="24" spans="1:15" s="11" customFormat="1" ht="12.75">
      <c r="A24" s="82"/>
      <c r="B24" s="191"/>
      <c r="C24" s="13"/>
      <c r="D24" s="13"/>
      <c r="E24" s="13"/>
      <c r="F24" s="41"/>
      <c r="G24" s="81"/>
      <c r="H24" s="81"/>
      <c r="I24" s="81"/>
      <c r="J24" s="14"/>
      <c r="K24" s="14"/>
      <c r="L24" s="14">
        <f t="shared" si="1"/>
        <v>0</v>
      </c>
      <c r="M24" s="14" t="str">
        <f t="shared" si="2"/>
        <v>BAJO</v>
      </c>
      <c r="N24" s="3"/>
      <c r="O24" s="47">
        <f t="shared" si="0"/>
        <v>0.1</v>
      </c>
    </row>
    <row r="25" spans="1:15" s="11" customFormat="1" ht="12.75">
      <c r="A25" s="82"/>
      <c r="B25" s="191"/>
      <c r="C25" s="13"/>
      <c r="D25" s="13"/>
      <c r="E25" s="13"/>
      <c r="F25" s="41"/>
      <c r="G25" s="81"/>
      <c r="H25" s="81"/>
      <c r="I25" s="81"/>
      <c r="J25" s="14"/>
      <c r="K25" s="14"/>
      <c r="L25" s="14">
        <f t="shared" si="1"/>
        <v>0</v>
      </c>
      <c r="M25" s="14" t="str">
        <f t="shared" si="2"/>
        <v>BAJO</v>
      </c>
      <c r="N25" s="3"/>
      <c r="O25" s="47">
        <f t="shared" si="0"/>
        <v>0.1</v>
      </c>
    </row>
    <row r="26" spans="1:15" s="11" customFormat="1" ht="12.75">
      <c r="A26" s="82"/>
      <c r="B26" s="191"/>
      <c r="C26" s="13"/>
      <c r="D26" s="13"/>
      <c r="E26" s="13"/>
      <c r="F26" s="41"/>
      <c r="G26" s="81"/>
      <c r="H26" s="81"/>
      <c r="I26" s="81"/>
      <c r="J26" s="14"/>
      <c r="K26" s="14"/>
      <c r="L26" s="14">
        <f>J26*K26</f>
        <v>0</v>
      </c>
      <c r="M26" s="14" t="str">
        <f t="shared" si="2"/>
        <v>BAJO</v>
      </c>
      <c r="N26" s="3"/>
      <c r="O26" s="47">
        <f>IF(M26="BAJO",0.1,IF(M26="MEDIO",3,5))</f>
        <v>0.1</v>
      </c>
    </row>
    <row r="27" spans="1:15" s="11" customFormat="1" ht="12.75">
      <c r="A27" s="82"/>
      <c r="B27" s="191"/>
      <c r="C27" s="13"/>
      <c r="D27" s="26"/>
      <c r="E27" s="13"/>
      <c r="F27" s="41"/>
      <c r="G27" s="81"/>
      <c r="H27" s="81"/>
      <c r="I27" s="81"/>
      <c r="J27" s="14"/>
      <c r="K27" s="14"/>
      <c r="L27" s="14">
        <f t="shared" si="1"/>
        <v>0</v>
      </c>
      <c r="M27" s="14" t="str">
        <f t="shared" si="2"/>
        <v>BAJO</v>
      </c>
      <c r="N27" s="3"/>
      <c r="O27" s="47">
        <f t="shared" si="0"/>
        <v>0.1</v>
      </c>
    </row>
    <row r="28" spans="1:15" s="11" customFormat="1" ht="12.75">
      <c r="A28" s="82"/>
      <c r="B28" s="191"/>
      <c r="C28" s="13"/>
      <c r="D28" s="13"/>
      <c r="E28" s="13"/>
      <c r="F28" s="41"/>
      <c r="G28" s="81"/>
      <c r="H28" s="81"/>
      <c r="I28" s="81"/>
      <c r="J28" s="14"/>
      <c r="K28" s="14"/>
      <c r="L28" s="14">
        <f t="shared" si="1"/>
        <v>0</v>
      </c>
      <c r="M28" s="14" t="str">
        <f t="shared" si="2"/>
        <v>BAJO</v>
      </c>
      <c r="N28" s="3"/>
      <c r="O28" s="47">
        <f t="shared" si="0"/>
        <v>0.1</v>
      </c>
    </row>
    <row r="29" spans="1:15" s="11" customFormat="1" ht="12.75">
      <c r="A29" s="82"/>
      <c r="B29" s="191"/>
      <c r="C29" s="13"/>
      <c r="D29" s="13"/>
      <c r="E29" s="13"/>
      <c r="F29" s="41"/>
      <c r="G29" s="81"/>
      <c r="H29" s="81"/>
      <c r="I29" s="81"/>
      <c r="J29" s="14"/>
      <c r="K29" s="14"/>
      <c r="L29" s="14">
        <f>J29*K29</f>
        <v>0</v>
      </c>
      <c r="M29" s="14" t="str">
        <f t="shared" si="2"/>
        <v>BAJO</v>
      </c>
      <c r="N29" s="3"/>
      <c r="O29" s="47">
        <f>IF(M29="BAJO",0.1,IF(M29="MEDIO",3,5))</f>
        <v>0.1</v>
      </c>
    </row>
    <row r="30" spans="1:15" s="11" customFormat="1" ht="12.75">
      <c r="A30" s="82"/>
      <c r="B30" s="191"/>
      <c r="C30" s="13"/>
      <c r="D30" s="26"/>
      <c r="E30" s="13"/>
      <c r="F30" s="41"/>
      <c r="G30" s="81"/>
      <c r="H30" s="81"/>
      <c r="I30" s="81"/>
      <c r="J30" s="14"/>
      <c r="K30" s="14"/>
      <c r="L30" s="14">
        <f t="shared" si="1"/>
        <v>0</v>
      </c>
      <c r="M30" s="14" t="str">
        <f t="shared" si="2"/>
        <v>BAJO</v>
      </c>
      <c r="N30" s="3"/>
      <c r="O30" s="47">
        <f t="shared" si="0"/>
        <v>0.1</v>
      </c>
    </row>
    <row r="31" spans="1:15" s="11" customFormat="1" ht="12.75">
      <c r="A31" s="82"/>
      <c r="B31" s="191"/>
      <c r="C31" s="13"/>
      <c r="D31" s="13"/>
      <c r="E31" s="13"/>
      <c r="F31" s="41"/>
      <c r="G31" s="81"/>
      <c r="H31" s="81"/>
      <c r="I31" s="81"/>
      <c r="J31" s="14"/>
      <c r="K31" s="14"/>
      <c r="L31" s="14">
        <f t="shared" si="1"/>
        <v>0</v>
      </c>
      <c r="M31" s="14" t="str">
        <f t="shared" si="2"/>
        <v>BAJO</v>
      </c>
      <c r="N31" s="3"/>
      <c r="O31" s="47">
        <f t="shared" si="0"/>
        <v>0.1</v>
      </c>
    </row>
    <row r="32" spans="1:15" s="11" customFormat="1" ht="12.75">
      <c r="A32" s="82"/>
      <c r="B32" s="191"/>
      <c r="C32" s="13"/>
      <c r="D32" s="13"/>
      <c r="E32" s="13"/>
      <c r="F32" s="41"/>
      <c r="G32" s="81"/>
      <c r="H32" s="81"/>
      <c r="I32" s="81"/>
      <c r="J32" s="14"/>
      <c r="K32" s="14"/>
      <c r="L32" s="14">
        <f>J32*K32</f>
        <v>0</v>
      </c>
      <c r="M32" s="14" t="str">
        <f t="shared" si="2"/>
        <v>BAJO</v>
      </c>
      <c r="N32" s="3"/>
      <c r="O32" s="47">
        <f>IF(M32="BAJO",0.1,IF(M32="MEDIO",3,5))</f>
        <v>0.1</v>
      </c>
    </row>
    <row r="33" spans="1:15" s="11" customFormat="1" ht="12.75">
      <c r="A33" s="82"/>
      <c r="B33" s="192"/>
      <c r="C33" s="12"/>
      <c r="D33" s="13"/>
      <c r="E33" s="13"/>
      <c r="F33" s="41"/>
      <c r="G33" s="81"/>
      <c r="H33" s="81"/>
      <c r="I33" s="81"/>
      <c r="J33" s="14"/>
      <c r="K33" s="14"/>
      <c r="L33" s="14">
        <f t="shared" si="1"/>
        <v>0</v>
      </c>
      <c r="M33" s="14" t="str">
        <f t="shared" si="2"/>
        <v>BAJO</v>
      </c>
      <c r="N33" s="3"/>
      <c r="O33" s="47">
        <f t="shared" si="0"/>
        <v>0.1</v>
      </c>
    </row>
    <row r="34" spans="1:15" s="11" customFormat="1" ht="12.75">
      <c r="A34" s="82"/>
      <c r="B34" s="192"/>
      <c r="C34" s="13"/>
      <c r="D34" s="29"/>
      <c r="E34" s="13"/>
      <c r="F34" s="41"/>
      <c r="G34" s="81"/>
      <c r="H34" s="81"/>
      <c r="I34" s="81"/>
      <c r="J34" s="14"/>
      <c r="K34" s="14"/>
      <c r="L34" s="14">
        <f t="shared" si="1"/>
        <v>0</v>
      </c>
      <c r="M34" s="14" t="str">
        <f t="shared" si="2"/>
        <v>BAJO</v>
      </c>
      <c r="N34" s="3"/>
      <c r="O34" s="47">
        <f t="shared" si="0"/>
        <v>0.1</v>
      </c>
    </row>
    <row r="35" spans="1:15" s="11" customFormat="1" ht="12.75">
      <c r="A35" s="82"/>
      <c r="B35" s="192"/>
      <c r="C35" s="13"/>
      <c r="D35" s="26"/>
      <c r="E35" s="13"/>
      <c r="F35" s="41"/>
      <c r="G35" s="81"/>
      <c r="H35" s="81"/>
      <c r="I35" s="81"/>
      <c r="J35" s="14"/>
      <c r="K35" s="14"/>
      <c r="L35" s="14">
        <f>J35*K35</f>
        <v>0</v>
      </c>
      <c r="M35" s="14" t="str">
        <f t="shared" si="2"/>
        <v>BAJO</v>
      </c>
      <c r="N35" s="3"/>
      <c r="O35" s="47">
        <f>IF(M35="BAJO",0.1,IF(M35="MEDIO",3,5))</f>
        <v>0.1</v>
      </c>
    </row>
    <row r="36" spans="1:15" s="11" customFormat="1" ht="12.75">
      <c r="A36" s="82"/>
      <c r="B36" s="191"/>
      <c r="C36" s="15"/>
      <c r="D36" s="26"/>
      <c r="E36" s="13"/>
      <c r="F36" s="41"/>
      <c r="G36" s="81"/>
      <c r="H36" s="81"/>
      <c r="I36" s="81"/>
      <c r="J36" s="14"/>
      <c r="K36" s="14"/>
      <c r="L36" s="14">
        <f t="shared" si="1"/>
        <v>0</v>
      </c>
      <c r="M36" s="14" t="str">
        <f t="shared" si="2"/>
        <v>BAJO</v>
      </c>
      <c r="N36" s="3"/>
      <c r="O36" s="47">
        <f t="shared" si="0"/>
        <v>0.1</v>
      </c>
    </row>
    <row r="37" spans="1:15" s="11" customFormat="1" ht="12.75">
      <c r="A37" s="82"/>
      <c r="B37" s="191"/>
      <c r="C37" s="13"/>
      <c r="D37" s="13"/>
      <c r="E37" s="13"/>
      <c r="F37" s="41"/>
      <c r="G37" s="81"/>
      <c r="H37" s="81"/>
      <c r="I37" s="81"/>
      <c r="J37" s="14"/>
      <c r="K37" s="14"/>
      <c r="L37" s="14">
        <f t="shared" si="1"/>
        <v>0</v>
      </c>
      <c r="M37" s="14" t="str">
        <f t="shared" si="2"/>
        <v>BAJO</v>
      </c>
      <c r="N37" s="3"/>
      <c r="O37" s="47">
        <f t="shared" si="0"/>
        <v>0.1</v>
      </c>
    </row>
    <row r="38" spans="1:15" s="11" customFormat="1" ht="12.75">
      <c r="A38" s="82"/>
      <c r="B38" s="191"/>
      <c r="C38" s="13"/>
      <c r="D38" s="13"/>
      <c r="E38" s="13"/>
      <c r="F38" s="41"/>
      <c r="G38" s="81"/>
      <c r="H38" s="81"/>
      <c r="I38" s="81"/>
      <c r="J38" s="14"/>
      <c r="K38" s="14"/>
      <c r="L38" s="14">
        <f>J38*K38</f>
        <v>0</v>
      </c>
      <c r="M38" s="14" t="str">
        <f t="shared" si="2"/>
        <v>BAJO</v>
      </c>
      <c r="N38" s="3"/>
      <c r="O38" s="47">
        <f>IF(M38="BAJO",0.1,IF(M38="MEDIO",3,5))</f>
        <v>0.1</v>
      </c>
    </row>
    <row r="39" spans="1:15" s="11" customFormat="1" ht="12.75">
      <c r="A39" s="82"/>
      <c r="B39" s="191"/>
      <c r="C39" s="13"/>
      <c r="D39" s="26"/>
      <c r="E39" s="13"/>
      <c r="F39" s="41"/>
      <c r="G39" s="81"/>
      <c r="H39" s="81"/>
      <c r="I39" s="81"/>
      <c r="J39" s="14"/>
      <c r="K39" s="14"/>
      <c r="L39" s="14">
        <f t="shared" si="1"/>
        <v>0</v>
      </c>
      <c r="M39" s="14" t="str">
        <f t="shared" si="2"/>
        <v>BAJO</v>
      </c>
      <c r="N39" s="3"/>
      <c r="O39" s="47">
        <f t="shared" si="0"/>
        <v>0.1</v>
      </c>
    </row>
    <row r="40" spans="1:15" s="11" customFormat="1" ht="12.75">
      <c r="A40" s="82"/>
      <c r="B40" s="191"/>
      <c r="C40" s="13"/>
      <c r="D40" s="26"/>
      <c r="E40" s="13"/>
      <c r="F40" s="41"/>
      <c r="G40" s="81"/>
      <c r="H40" s="81"/>
      <c r="I40" s="81"/>
      <c r="J40" s="14"/>
      <c r="K40" s="14"/>
      <c r="L40" s="14">
        <f t="shared" si="1"/>
        <v>0</v>
      </c>
      <c r="M40" s="14" t="str">
        <f t="shared" si="2"/>
        <v>BAJO</v>
      </c>
      <c r="N40" s="3"/>
      <c r="O40" s="47">
        <f t="shared" si="0"/>
        <v>0.1</v>
      </c>
    </row>
    <row r="41" spans="1:15" s="11" customFormat="1" ht="12.75">
      <c r="A41" s="82"/>
      <c r="B41" s="191"/>
      <c r="C41" s="13"/>
      <c r="D41" s="13"/>
      <c r="E41" s="13"/>
      <c r="F41" s="41"/>
      <c r="G41" s="81"/>
      <c r="H41" s="81"/>
      <c r="I41" s="81"/>
      <c r="J41" s="14"/>
      <c r="K41" s="14"/>
      <c r="L41" s="14">
        <f>J41*K41</f>
        <v>0</v>
      </c>
      <c r="M41" s="14" t="str">
        <f t="shared" si="2"/>
        <v>BAJO</v>
      </c>
      <c r="N41" s="3"/>
      <c r="O41" s="47">
        <f>IF(M41="BAJO",0.1,IF(M41="MEDIO",3,5))</f>
        <v>0.1</v>
      </c>
    </row>
    <row r="42" spans="1:15" s="11" customFormat="1" ht="12.75">
      <c r="A42" s="82"/>
      <c r="B42" s="191"/>
      <c r="C42" s="13"/>
      <c r="D42" s="13"/>
      <c r="E42" s="13"/>
      <c r="F42" s="41"/>
      <c r="G42" s="81"/>
      <c r="H42" s="81"/>
      <c r="I42" s="81"/>
      <c r="J42" s="14"/>
      <c r="K42" s="14"/>
      <c r="L42" s="14">
        <f>J42*K42</f>
        <v>0</v>
      </c>
      <c r="M42" s="14" t="str">
        <f t="shared" si="2"/>
        <v>BAJO</v>
      </c>
      <c r="N42" s="3"/>
      <c r="O42" s="47">
        <f>IF(M42="BAJO",0.1,IF(M42="MEDIO",3,5))</f>
        <v>0.1</v>
      </c>
    </row>
    <row r="43" spans="1:15" s="11" customFormat="1" ht="12.75">
      <c r="A43" s="82"/>
      <c r="B43" s="191"/>
      <c r="C43" s="13"/>
      <c r="D43" s="26"/>
      <c r="E43" s="13"/>
      <c r="F43" s="41"/>
      <c r="G43" s="81"/>
      <c r="H43" s="81"/>
      <c r="I43" s="81"/>
      <c r="J43" s="14"/>
      <c r="K43" s="14"/>
      <c r="L43" s="14">
        <f t="shared" si="1"/>
        <v>0</v>
      </c>
      <c r="M43" s="14" t="str">
        <f t="shared" si="2"/>
        <v>BAJO</v>
      </c>
      <c r="N43" s="3"/>
      <c r="O43" s="47">
        <f t="shared" si="0"/>
        <v>0.1</v>
      </c>
    </row>
    <row r="44" spans="1:15" s="11" customFormat="1" ht="12.75">
      <c r="A44" s="82"/>
      <c r="B44" s="191"/>
      <c r="C44" s="13"/>
      <c r="D44" s="26"/>
      <c r="E44" s="13"/>
      <c r="F44" s="41"/>
      <c r="G44" s="81"/>
      <c r="H44" s="81"/>
      <c r="I44" s="81"/>
      <c r="J44" s="14"/>
      <c r="K44" s="14"/>
      <c r="L44" s="14">
        <f t="shared" si="1"/>
        <v>0</v>
      </c>
      <c r="M44" s="14" t="str">
        <f t="shared" si="2"/>
        <v>BAJO</v>
      </c>
      <c r="N44" s="3"/>
      <c r="O44" s="47">
        <f t="shared" si="0"/>
        <v>0.1</v>
      </c>
    </row>
    <row r="45" spans="1:15" s="11" customFormat="1" ht="12.75">
      <c r="A45" s="82"/>
      <c r="B45" s="191"/>
      <c r="C45" s="13"/>
      <c r="D45" s="13"/>
      <c r="E45" s="13"/>
      <c r="F45" s="41"/>
      <c r="G45" s="81"/>
      <c r="H45" s="81"/>
      <c r="I45" s="81"/>
      <c r="J45" s="14"/>
      <c r="K45" s="14"/>
      <c r="L45" s="14">
        <f>J45*K45</f>
        <v>0</v>
      </c>
      <c r="M45" s="14" t="str">
        <f t="shared" si="2"/>
        <v>BAJO</v>
      </c>
      <c r="N45" s="3"/>
      <c r="O45" s="47">
        <f>IF(M45="BAJO",0.1,IF(M45="MEDIO",3,5))</f>
        <v>0.1</v>
      </c>
    </row>
    <row r="46" spans="1:15" s="11" customFormat="1" ht="12.75">
      <c r="A46" s="82"/>
      <c r="B46" s="191"/>
      <c r="C46" s="13"/>
      <c r="D46" s="13"/>
      <c r="E46" s="13"/>
      <c r="F46" s="41"/>
      <c r="G46" s="81"/>
      <c r="H46" s="81"/>
      <c r="I46" s="81"/>
      <c r="J46" s="14"/>
      <c r="K46" s="14"/>
      <c r="L46" s="14">
        <f>J46*K46</f>
        <v>0</v>
      </c>
      <c r="M46" s="14" t="str">
        <f t="shared" si="2"/>
        <v>BAJO</v>
      </c>
      <c r="N46" s="3"/>
      <c r="O46" s="47">
        <f>IF(M46="BAJO",0.1,IF(M46="MEDIO",3,5))</f>
        <v>0.1</v>
      </c>
    </row>
    <row r="47" spans="1:15" s="11" customFormat="1" ht="12.75">
      <c r="A47" s="82"/>
      <c r="B47" s="191"/>
      <c r="C47" s="13"/>
      <c r="D47" s="26"/>
      <c r="E47" s="13"/>
      <c r="F47" s="41"/>
      <c r="G47" s="81"/>
      <c r="H47" s="81"/>
      <c r="I47" s="81"/>
      <c r="J47" s="14"/>
      <c r="K47" s="14"/>
      <c r="L47" s="14">
        <f t="shared" si="1"/>
        <v>0</v>
      </c>
      <c r="M47" s="14" t="str">
        <f t="shared" si="2"/>
        <v>BAJO</v>
      </c>
      <c r="N47" s="3"/>
      <c r="O47" s="47">
        <f t="shared" si="0"/>
        <v>0.1</v>
      </c>
    </row>
    <row r="48" spans="1:15" s="11" customFormat="1" ht="12.75">
      <c r="A48" s="82"/>
      <c r="B48" s="191"/>
      <c r="C48" s="13"/>
      <c r="D48" s="13"/>
      <c r="E48" s="13"/>
      <c r="F48" s="41"/>
      <c r="G48" s="81"/>
      <c r="H48" s="81"/>
      <c r="I48" s="81"/>
      <c r="J48" s="14"/>
      <c r="K48" s="14"/>
      <c r="L48" s="14">
        <f t="shared" si="1"/>
        <v>0</v>
      </c>
      <c r="M48" s="14" t="str">
        <f t="shared" si="2"/>
        <v>BAJO</v>
      </c>
      <c r="N48" s="3"/>
      <c r="O48" s="47">
        <f t="shared" si="0"/>
        <v>0.1</v>
      </c>
    </row>
    <row r="49" spans="1:15" s="11" customFormat="1" ht="12.75">
      <c r="A49" s="82"/>
      <c r="B49" s="191"/>
      <c r="C49" s="13"/>
      <c r="D49" s="13"/>
      <c r="E49" s="13"/>
      <c r="F49" s="41"/>
      <c r="G49" s="81"/>
      <c r="H49" s="81"/>
      <c r="I49" s="81"/>
      <c r="J49" s="14"/>
      <c r="K49" s="14"/>
      <c r="L49" s="14">
        <f>J49*K49</f>
        <v>0</v>
      </c>
      <c r="M49" s="14" t="str">
        <f t="shared" si="2"/>
        <v>BAJO</v>
      </c>
      <c r="N49" s="3"/>
      <c r="O49" s="47">
        <f>IF(M49="BAJO",0.1,IF(M49="MEDIO",3,5))</f>
        <v>0.1</v>
      </c>
    </row>
    <row r="50" spans="1:15" s="11" customFormat="1" ht="12.75">
      <c r="A50" s="82"/>
      <c r="B50" s="191"/>
      <c r="C50" s="13"/>
      <c r="D50" s="26"/>
      <c r="E50" s="13"/>
      <c r="F50" s="41"/>
      <c r="G50" s="81"/>
      <c r="H50" s="81"/>
      <c r="I50" s="81"/>
      <c r="J50" s="14"/>
      <c r="K50" s="14"/>
      <c r="L50" s="14">
        <f t="shared" si="1"/>
        <v>0</v>
      </c>
      <c r="M50" s="14" t="str">
        <f t="shared" si="2"/>
        <v>BAJO</v>
      </c>
      <c r="N50" s="3"/>
      <c r="O50" s="47">
        <f t="shared" si="0"/>
        <v>0.1</v>
      </c>
    </row>
    <row r="51" spans="1:15" s="11" customFormat="1" ht="12.75">
      <c r="A51" s="82"/>
      <c r="B51" s="191"/>
      <c r="C51" s="13"/>
      <c r="D51" s="29"/>
      <c r="E51" s="13"/>
      <c r="F51" s="41"/>
      <c r="G51" s="81"/>
      <c r="H51" s="81"/>
      <c r="I51" s="81"/>
      <c r="J51" s="14"/>
      <c r="K51" s="14"/>
      <c r="L51" s="14">
        <f t="shared" si="1"/>
        <v>0</v>
      </c>
      <c r="M51" s="14" t="str">
        <f t="shared" si="2"/>
        <v>BAJO</v>
      </c>
      <c r="N51" s="3"/>
      <c r="O51" s="47">
        <f t="shared" si="0"/>
        <v>0.1</v>
      </c>
    </row>
    <row r="52" spans="1:15" s="11" customFormat="1" ht="12.75">
      <c r="A52" s="178"/>
      <c r="B52" s="191"/>
      <c r="C52" s="13"/>
      <c r="D52" s="13"/>
      <c r="E52" s="13"/>
      <c r="F52" s="41"/>
      <c r="G52" s="81"/>
      <c r="H52" s="81"/>
      <c r="I52" s="81"/>
      <c r="J52" s="14"/>
      <c r="K52" s="14"/>
      <c r="L52" s="14">
        <f>J52*K52</f>
        <v>0</v>
      </c>
      <c r="M52" s="14" t="str">
        <f t="shared" si="2"/>
        <v>BAJO</v>
      </c>
      <c r="N52" s="3"/>
      <c r="O52" s="47">
        <f>IF(M52="BAJO",0.1,IF(M52="MEDIO",3,5))</f>
        <v>0.1</v>
      </c>
    </row>
    <row r="53" spans="1:15" s="11" customFormat="1" ht="12.75">
      <c r="A53" s="178"/>
      <c r="B53" s="191"/>
      <c r="C53" s="13"/>
      <c r="D53" s="13"/>
      <c r="E53" s="13"/>
      <c r="F53" s="41"/>
      <c r="G53" s="81"/>
      <c r="H53" s="81"/>
      <c r="I53" s="81"/>
      <c r="J53" s="14"/>
      <c r="K53" s="14"/>
      <c r="L53" s="14">
        <f>J53*K53</f>
        <v>0</v>
      </c>
      <c r="M53" s="14" t="str">
        <f t="shared" si="2"/>
        <v>BAJO</v>
      </c>
      <c r="N53" s="3"/>
      <c r="O53" s="47">
        <f>IF(M53="BAJO",0.1,IF(M53="MEDIO",3,5))</f>
        <v>0.1</v>
      </c>
    </row>
    <row r="54" spans="1:15" s="11" customFormat="1" ht="12.75">
      <c r="A54" s="178"/>
      <c r="B54" s="191"/>
      <c r="C54" s="13"/>
      <c r="D54" s="26"/>
      <c r="E54" s="13"/>
      <c r="F54" s="41"/>
      <c r="G54" s="35"/>
      <c r="H54" s="35"/>
      <c r="I54" s="35"/>
      <c r="J54" s="14"/>
      <c r="K54" s="14"/>
      <c r="L54" s="14">
        <f t="shared" si="1"/>
        <v>0</v>
      </c>
      <c r="M54" s="14" t="str">
        <f t="shared" si="2"/>
        <v>BAJO</v>
      </c>
      <c r="N54" s="3"/>
      <c r="O54" s="47">
        <f t="shared" si="0"/>
        <v>0.1</v>
      </c>
    </row>
    <row r="55" spans="1:15" s="11" customFormat="1" ht="12.75">
      <c r="A55" s="178"/>
      <c r="B55" s="191"/>
      <c r="C55" s="13"/>
      <c r="D55" s="29"/>
      <c r="E55" s="13"/>
      <c r="F55" s="41"/>
      <c r="G55" s="35"/>
      <c r="H55" s="35"/>
      <c r="I55" s="35"/>
      <c r="J55" s="14"/>
      <c r="K55" s="14"/>
      <c r="L55" s="14">
        <f t="shared" si="1"/>
        <v>0</v>
      </c>
      <c r="M55" s="14" t="str">
        <f t="shared" si="2"/>
        <v>BAJO</v>
      </c>
      <c r="N55" s="3"/>
      <c r="O55" s="47">
        <f t="shared" si="0"/>
        <v>0.1</v>
      </c>
    </row>
    <row r="56" spans="1:15" s="11" customFormat="1" ht="12.75">
      <c r="A56" s="178"/>
      <c r="B56" s="191"/>
      <c r="C56" s="13"/>
      <c r="D56" s="13"/>
      <c r="E56" s="13"/>
      <c r="F56" s="41"/>
      <c r="G56" s="35"/>
      <c r="H56" s="35"/>
      <c r="I56" s="35"/>
      <c r="J56" s="14"/>
      <c r="K56" s="14"/>
      <c r="L56" s="14">
        <f t="shared" si="1"/>
        <v>0</v>
      </c>
      <c r="M56" s="14" t="str">
        <f t="shared" si="2"/>
        <v>BAJO</v>
      </c>
      <c r="N56" s="3"/>
      <c r="O56" s="47">
        <f>IF(M56="BAJO",0.1,IF(M56="MEDIO",3,5))</f>
        <v>0.1</v>
      </c>
    </row>
    <row r="57" spans="1:15" s="22" customFormat="1" ht="12.75">
      <c r="A57" s="179"/>
      <c r="B57" s="191"/>
      <c r="C57" s="13"/>
      <c r="D57" s="15"/>
      <c r="E57" s="15"/>
      <c r="F57" s="41"/>
      <c r="G57" s="35"/>
      <c r="H57" s="35"/>
      <c r="I57" s="35"/>
      <c r="J57" s="21"/>
      <c r="K57" s="21"/>
      <c r="L57" s="21">
        <f t="shared" si="1"/>
        <v>0</v>
      </c>
      <c r="M57" s="21" t="str">
        <f t="shared" si="2"/>
        <v>BAJO</v>
      </c>
      <c r="N57" s="3"/>
      <c r="O57" s="59">
        <f>IF(M57="BAJO",0.1,IF(M57="MEDIO",3,5))</f>
        <v>0.1</v>
      </c>
    </row>
    <row r="58" spans="1:15" s="11" customFormat="1" ht="12.75">
      <c r="A58" s="178"/>
      <c r="B58" s="191"/>
      <c r="C58" s="15"/>
      <c r="D58" s="26"/>
      <c r="E58" s="16"/>
      <c r="F58" s="35"/>
      <c r="G58" s="35"/>
      <c r="H58" s="35"/>
      <c r="I58" s="35"/>
      <c r="J58" s="23"/>
      <c r="K58" s="23"/>
      <c r="L58" s="14">
        <f t="shared" si="1"/>
        <v>0</v>
      </c>
      <c r="M58" s="14" t="str">
        <f t="shared" si="2"/>
        <v>BAJO</v>
      </c>
      <c r="N58" s="3"/>
      <c r="O58" s="47">
        <f t="shared" si="0"/>
        <v>0.1</v>
      </c>
    </row>
    <row r="59" spans="1:15" s="11" customFormat="1" ht="12.75">
      <c r="A59" s="178"/>
      <c r="B59" s="191"/>
      <c r="C59" s="13"/>
      <c r="D59" s="26"/>
      <c r="E59" s="16"/>
      <c r="F59" s="35"/>
      <c r="G59" s="35"/>
      <c r="H59" s="35"/>
      <c r="I59" s="35"/>
      <c r="J59" s="23"/>
      <c r="K59" s="23"/>
      <c r="L59" s="14">
        <f t="shared" si="1"/>
        <v>0</v>
      </c>
      <c r="M59" s="14" t="str">
        <f t="shared" si="2"/>
        <v>BAJO</v>
      </c>
      <c r="N59" s="3"/>
      <c r="O59" s="47">
        <f t="shared" si="0"/>
        <v>0.1</v>
      </c>
    </row>
    <row r="60" spans="1:15" s="11" customFormat="1" ht="12.75">
      <c r="A60" s="178"/>
      <c r="B60" s="191"/>
      <c r="C60" s="13"/>
      <c r="D60" s="13"/>
      <c r="E60" s="16"/>
      <c r="F60" s="35"/>
      <c r="G60" s="35"/>
      <c r="H60" s="35"/>
      <c r="I60" s="35"/>
      <c r="J60" s="23"/>
      <c r="K60" s="23"/>
      <c r="L60" s="14">
        <f>J60*K60</f>
        <v>0</v>
      </c>
      <c r="M60" s="14" t="str">
        <f t="shared" si="2"/>
        <v>BAJO</v>
      </c>
      <c r="N60" s="3"/>
      <c r="O60" s="47">
        <f>IF(M60="BAJO",0.1,IF(M60="MEDIO",3,5))</f>
        <v>0.1</v>
      </c>
    </row>
    <row r="61" spans="1:15" s="11" customFormat="1" ht="12.75">
      <c r="A61" s="178"/>
      <c r="B61" s="191"/>
      <c r="C61" s="28"/>
      <c r="D61" s="29"/>
      <c r="E61" s="28"/>
      <c r="F61" s="35"/>
      <c r="G61" s="35"/>
      <c r="H61" s="35"/>
      <c r="I61" s="35"/>
      <c r="J61" s="14"/>
      <c r="K61" s="14"/>
      <c r="L61" s="14">
        <f t="shared" si="1"/>
        <v>0</v>
      </c>
      <c r="M61" s="14" t="str">
        <f t="shared" si="2"/>
        <v>BAJO</v>
      </c>
      <c r="N61" s="3"/>
      <c r="O61" s="47">
        <f t="shared" si="0"/>
        <v>0.1</v>
      </c>
    </row>
    <row r="62" spans="1:15" s="11" customFormat="1" ht="12.75">
      <c r="A62" s="178"/>
      <c r="B62" s="191"/>
      <c r="C62" s="28"/>
      <c r="D62" s="29"/>
      <c r="E62" s="28"/>
      <c r="F62" s="35"/>
      <c r="G62" s="42"/>
      <c r="H62" s="42"/>
      <c r="I62" s="42"/>
      <c r="J62" s="30"/>
      <c r="K62" s="14"/>
      <c r="L62" s="14">
        <f t="shared" si="1"/>
        <v>0</v>
      </c>
      <c r="M62" s="14" t="str">
        <f t="shared" si="2"/>
        <v>BAJO</v>
      </c>
      <c r="N62" s="3"/>
      <c r="O62" s="47">
        <f t="shared" si="0"/>
        <v>0.1</v>
      </c>
    </row>
    <row r="63" spans="1:15" s="11" customFormat="1" ht="12.75">
      <c r="A63" s="178"/>
      <c r="B63" s="191"/>
      <c r="C63" s="28"/>
      <c r="D63" s="29"/>
      <c r="E63" s="28"/>
      <c r="F63" s="35"/>
      <c r="G63" s="42"/>
      <c r="H63" s="42"/>
      <c r="I63" s="42"/>
      <c r="J63" s="30"/>
      <c r="K63" s="14"/>
      <c r="L63" s="14">
        <f>J63*K63</f>
        <v>0</v>
      </c>
      <c r="M63" s="14" t="str">
        <f t="shared" si="2"/>
        <v>BAJO</v>
      </c>
      <c r="N63" s="3"/>
      <c r="O63" s="47">
        <f>IF(M63="BAJO",0.1,IF(M63="MEDIO",3,5))</f>
        <v>0.1</v>
      </c>
    </row>
    <row r="64" spans="1:15" s="11" customFormat="1" ht="12.75">
      <c r="A64" s="178"/>
      <c r="B64" s="191"/>
      <c r="C64" s="28"/>
      <c r="D64" s="29"/>
      <c r="E64" s="28"/>
      <c r="F64" s="35"/>
      <c r="G64" s="35"/>
      <c r="H64" s="35"/>
      <c r="I64" s="35"/>
      <c r="J64" s="14"/>
      <c r="K64" s="14"/>
      <c r="L64" s="14">
        <f t="shared" si="1"/>
        <v>0</v>
      </c>
      <c r="M64" s="14" t="str">
        <f t="shared" si="2"/>
        <v>BAJO</v>
      </c>
      <c r="N64" s="13"/>
      <c r="O64" s="47">
        <f t="shared" si="0"/>
        <v>0.1</v>
      </c>
    </row>
    <row r="65" spans="1:17" s="11" customFormat="1" ht="12.75">
      <c r="A65" s="178"/>
      <c r="B65" s="191"/>
      <c r="C65" s="28"/>
      <c r="D65" s="29"/>
      <c r="E65" s="28"/>
      <c r="F65" s="35"/>
      <c r="G65" s="35"/>
      <c r="H65" s="35"/>
      <c r="I65" s="35"/>
      <c r="J65" s="14"/>
      <c r="K65" s="14"/>
      <c r="L65" s="14">
        <f>J65*K65</f>
        <v>0</v>
      </c>
      <c r="M65" s="14" t="str">
        <f t="shared" si="2"/>
        <v>BAJO</v>
      </c>
      <c r="N65" s="13"/>
      <c r="O65" s="47">
        <f>IF(M65="BAJO",0.1,IF(M65="MEDIO",3,5))</f>
        <v>0.1</v>
      </c>
    </row>
    <row r="66" spans="1:17" s="22" customFormat="1" ht="12.75">
      <c r="A66" s="179"/>
      <c r="B66" s="193"/>
      <c r="C66" s="32"/>
      <c r="D66" s="33"/>
      <c r="E66" s="15"/>
      <c r="F66" s="42"/>
      <c r="G66" s="35"/>
      <c r="H66" s="35"/>
      <c r="I66" s="35"/>
      <c r="J66" s="21"/>
      <c r="K66" s="21"/>
      <c r="L66" s="21">
        <f t="shared" si="1"/>
        <v>0</v>
      </c>
      <c r="M66" s="21" t="str">
        <f t="shared" si="2"/>
        <v>BAJO</v>
      </c>
      <c r="N66" s="3"/>
      <c r="O66" s="59">
        <f t="shared" si="0"/>
        <v>0.1</v>
      </c>
    </row>
    <row r="67" spans="1:17" s="22" customFormat="1" ht="12.75">
      <c r="A67" s="179"/>
      <c r="B67" s="193"/>
      <c r="C67" s="32"/>
      <c r="D67" s="29"/>
      <c r="E67" s="15"/>
      <c r="F67" s="42"/>
      <c r="G67" s="35"/>
      <c r="H67" s="35"/>
      <c r="I67" s="35"/>
      <c r="J67" s="34"/>
      <c r="K67" s="21"/>
      <c r="L67" s="21">
        <f t="shared" si="1"/>
        <v>0</v>
      </c>
      <c r="M67" s="21" t="str">
        <f t="shared" si="2"/>
        <v>BAJO</v>
      </c>
      <c r="N67" s="3"/>
      <c r="O67" s="59">
        <f t="shared" si="0"/>
        <v>0.1</v>
      </c>
    </row>
    <row r="68" spans="1:17" s="11" customFormat="1" ht="12.75">
      <c r="A68" s="178"/>
      <c r="B68" s="191"/>
      <c r="C68" s="35"/>
      <c r="D68" s="29"/>
      <c r="E68" s="28"/>
      <c r="F68" s="35"/>
      <c r="G68" s="35"/>
      <c r="H68" s="35"/>
      <c r="I68" s="35"/>
      <c r="J68" s="14"/>
      <c r="K68" s="14"/>
      <c r="L68" s="14">
        <f t="shared" si="1"/>
        <v>0</v>
      </c>
      <c r="M68" s="14" t="str">
        <f t="shared" si="2"/>
        <v>BAJO</v>
      </c>
      <c r="N68" s="13"/>
      <c r="O68" s="47">
        <f t="shared" si="0"/>
        <v>0.1</v>
      </c>
    </row>
    <row r="69" spans="1:17" s="11" customFormat="1" ht="12.75">
      <c r="A69" s="178"/>
      <c r="B69" s="191"/>
      <c r="C69" s="28"/>
      <c r="D69" s="29"/>
      <c r="E69" s="28"/>
      <c r="F69" s="35"/>
      <c r="G69" s="35"/>
      <c r="H69" s="35"/>
      <c r="I69" s="35"/>
      <c r="J69" s="14"/>
      <c r="K69" s="14"/>
      <c r="L69" s="14">
        <f t="shared" si="1"/>
        <v>0</v>
      </c>
      <c r="M69" s="14" t="str">
        <f t="shared" si="2"/>
        <v>BAJO</v>
      </c>
      <c r="N69" s="13"/>
      <c r="O69" s="47">
        <f t="shared" si="0"/>
        <v>0.1</v>
      </c>
    </row>
    <row r="70" spans="1:17" s="11" customFormat="1" ht="12.75">
      <c r="A70" s="178"/>
      <c r="B70" s="191"/>
      <c r="C70" s="28"/>
      <c r="D70" s="29"/>
      <c r="E70" s="28"/>
      <c r="F70" s="35"/>
      <c r="G70" s="35"/>
      <c r="H70" s="35"/>
      <c r="I70" s="35"/>
      <c r="J70" s="14"/>
      <c r="K70" s="14"/>
      <c r="L70" s="14">
        <f t="shared" si="1"/>
        <v>0</v>
      </c>
      <c r="M70" s="14" t="str">
        <f t="shared" si="2"/>
        <v>BAJO</v>
      </c>
      <c r="N70" s="3"/>
      <c r="O70" s="47">
        <f t="shared" si="0"/>
        <v>0.1</v>
      </c>
    </row>
    <row r="71" spans="1:17" s="11" customFormat="1" ht="12.75">
      <c r="A71" s="178"/>
      <c r="B71" s="191"/>
      <c r="C71" s="28"/>
      <c r="D71" s="29"/>
      <c r="E71" s="28"/>
      <c r="F71" s="35"/>
      <c r="G71" s="35"/>
      <c r="H71" s="35"/>
      <c r="I71" s="35"/>
      <c r="J71" s="14"/>
      <c r="K71" s="14"/>
      <c r="L71" s="14">
        <f t="shared" si="1"/>
        <v>0</v>
      </c>
      <c r="M71" s="14" t="str">
        <f t="shared" ref="M71:M76" si="3">IF(L71&lt;12,"BAJO",IF(L71&gt;19,"ALTO","MEDIO"))</f>
        <v>BAJO</v>
      </c>
      <c r="N71" s="3"/>
      <c r="O71" s="47">
        <f t="shared" ref="O71:O76" si="4">IF(M71="BAJO",0.1,IF(M71="MEDIO",3,5))</f>
        <v>0.1</v>
      </c>
    </row>
    <row r="72" spans="1:17" s="11" customFormat="1" ht="12.75">
      <c r="A72" s="178"/>
      <c r="B72" s="191"/>
      <c r="C72" s="28"/>
      <c r="D72" s="29"/>
      <c r="E72" s="28"/>
      <c r="F72" s="35"/>
      <c r="G72" s="35"/>
      <c r="H72" s="35"/>
      <c r="I72" s="35"/>
      <c r="J72" s="14"/>
      <c r="K72" s="14"/>
      <c r="L72" s="14">
        <f t="shared" ref="L72:L76" si="5">J72*K72</f>
        <v>0</v>
      </c>
      <c r="M72" s="14" t="str">
        <f t="shared" si="3"/>
        <v>BAJO</v>
      </c>
      <c r="N72" s="3"/>
      <c r="O72" s="47">
        <f t="shared" si="4"/>
        <v>0.1</v>
      </c>
    </row>
    <row r="73" spans="1:17" s="11" customFormat="1" ht="12.75">
      <c r="A73" s="178"/>
      <c r="B73" s="191"/>
      <c r="C73" s="28"/>
      <c r="D73" s="29"/>
      <c r="E73" s="28"/>
      <c r="F73" s="35"/>
      <c r="G73" s="43"/>
      <c r="H73" s="43"/>
      <c r="I73" s="43"/>
      <c r="J73" s="14"/>
      <c r="K73" s="14"/>
      <c r="L73" s="14">
        <f t="shared" si="5"/>
        <v>0</v>
      </c>
      <c r="M73" s="14" t="str">
        <f t="shared" si="3"/>
        <v>BAJO</v>
      </c>
      <c r="N73" s="3"/>
      <c r="O73" s="47">
        <f t="shared" si="4"/>
        <v>0.1</v>
      </c>
    </row>
    <row r="74" spans="1:17" s="11" customFormat="1" ht="12.75">
      <c r="A74" s="178"/>
      <c r="B74" s="191"/>
      <c r="C74" s="28"/>
      <c r="D74" s="29"/>
      <c r="E74" s="28"/>
      <c r="F74" s="35"/>
      <c r="G74" s="43"/>
      <c r="H74" s="43"/>
      <c r="I74" s="43"/>
      <c r="J74" s="14"/>
      <c r="K74" s="14"/>
      <c r="L74" s="14">
        <f t="shared" si="5"/>
        <v>0</v>
      </c>
      <c r="M74" s="14" t="str">
        <f t="shared" si="3"/>
        <v>BAJO</v>
      </c>
      <c r="N74" s="3"/>
      <c r="O74" s="47">
        <f t="shared" si="4"/>
        <v>0.1</v>
      </c>
    </row>
    <row r="75" spans="1:17" s="11" customFormat="1" ht="12.75">
      <c r="A75" s="178"/>
      <c r="B75" s="191"/>
      <c r="C75" s="28"/>
      <c r="D75" s="29"/>
      <c r="E75" s="28"/>
      <c r="F75" s="35"/>
      <c r="G75" s="43"/>
      <c r="H75" s="43"/>
      <c r="I75" s="43"/>
      <c r="J75" s="14"/>
      <c r="K75" s="14"/>
      <c r="L75" s="14">
        <f t="shared" si="5"/>
        <v>0</v>
      </c>
      <c r="M75" s="14" t="str">
        <f t="shared" si="3"/>
        <v>BAJO</v>
      </c>
      <c r="N75" s="3"/>
      <c r="O75" s="47">
        <f t="shared" si="4"/>
        <v>0.1</v>
      </c>
    </row>
    <row r="76" spans="1:17" s="11" customFormat="1">
      <c r="A76" s="178"/>
      <c r="B76" s="191"/>
      <c r="C76" s="28"/>
      <c r="D76" s="29"/>
      <c r="E76" s="28"/>
      <c r="F76" s="35"/>
      <c r="G76" s="44"/>
      <c r="H76" s="44"/>
      <c r="I76" s="44"/>
      <c r="J76" s="14"/>
      <c r="K76" s="14"/>
      <c r="L76" s="14">
        <f t="shared" si="5"/>
        <v>0</v>
      </c>
      <c r="M76" s="14" t="str">
        <f t="shared" si="3"/>
        <v>BAJO</v>
      </c>
      <c r="N76" s="3"/>
      <c r="O76" s="47">
        <f t="shared" si="4"/>
        <v>0.1</v>
      </c>
    </row>
    <row r="77" spans="1:17" s="11" customFormat="1">
      <c r="A77" s="78"/>
      <c r="C77" s="36"/>
      <c r="D77" s="37"/>
      <c r="F77" s="43"/>
      <c r="G77" s="44"/>
      <c r="H77" s="44"/>
      <c r="I77" s="44"/>
      <c r="J77" s="38"/>
      <c r="K77" s="38"/>
      <c r="P77" s="11">
        <f>SUM(O7:O76)</f>
        <v>6.9999999999999911</v>
      </c>
      <c r="Q77" s="11">
        <f>COUNT(O7:O76)</f>
        <v>70</v>
      </c>
    </row>
    <row r="78" spans="1:17" s="11" customFormat="1">
      <c r="A78" s="78"/>
      <c r="D78" s="37"/>
      <c r="F78" s="43"/>
      <c r="G78" s="44"/>
      <c r="H78" s="44"/>
      <c r="I78" s="44"/>
      <c r="J78" s="38"/>
      <c r="K78" s="38"/>
    </row>
    <row r="79" spans="1:17" s="11" customFormat="1">
      <c r="A79" s="78"/>
      <c r="D79" s="37"/>
      <c r="F79" s="43"/>
      <c r="G79" s="44"/>
      <c r="H79" s="44"/>
      <c r="I79" s="44"/>
      <c r="J79" s="38"/>
      <c r="K79" s="38"/>
    </row>
  </sheetData>
  <autoFilter ref="A6:BX6" xr:uid="{3549D080-A2CC-4F23-81E6-AC6E10D03904}"/>
  <dataConsolidate/>
  <mergeCells count="5">
    <mergeCell ref="A4:B4"/>
    <mergeCell ref="F4:M4"/>
    <mergeCell ref="C1:O1"/>
    <mergeCell ref="C2:O2"/>
    <mergeCell ref="A1:B2"/>
  </mergeCells>
  <conditionalFormatting sqref="M73:M75 M9:M69">
    <cfRule type="cellIs" dxfId="81" priority="13" stopIfTrue="1" operator="equal">
      <formula>"ALTO"</formula>
    </cfRule>
    <cfRule type="cellIs" dxfId="80" priority="14" stopIfTrue="1" operator="equal">
      <formula>"MEDIO"</formula>
    </cfRule>
    <cfRule type="cellIs" dxfId="79" priority="15" stopIfTrue="1" operator="equal">
      <formula>"BAJO"</formula>
    </cfRule>
  </conditionalFormatting>
  <conditionalFormatting sqref="M70">
    <cfRule type="cellIs" dxfId="78" priority="10" stopIfTrue="1" operator="equal">
      <formula>"ALTO"</formula>
    </cfRule>
    <cfRule type="cellIs" dxfId="77" priority="11" stopIfTrue="1" operator="equal">
      <formula>"MEDIO"</formula>
    </cfRule>
    <cfRule type="cellIs" dxfId="76" priority="12" stopIfTrue="1" operator="equal">
      <formula>"BAJO"</formula>
    </cfRule>
  </conditionalFormatting>
  <conditionalFormatting sqref="M71:M72">
    <cfRule type="cellIs" dxfId="75" priority="7" stopIfTrue="1" operator="equal">
      <formula>"ALTO"</formula>
    </cfRule>
    <cfRule type="cellIs" dxfId="74" priority="8" stopIfTrue="1" operator="equal">
      <formula>"MEDIO"</formula>
    </cfRule>
    <cfRule type="cellIs" dxfId="73" priority="9" stopIfTrue="1" operator="equal">
      <formula>"BAJO"</formula>
    </cfRule>
  </conditionalFormatting>
  <conditionalFormatting sqref="M76">
    <cfRule type="cellIs" dxfId="72" priority="4" stopIfTrue="1" operator="equal">
      <formula>"ALTO"</formula>
    </cfRule>
    <cfRule type="cellIs" dxfId="71" priority="5" stopIfTrue="1" operator="equal">
      <formula>"MEDIO"</formula>
    </cfRule>
    <cfRule type="cellIs" dxfId="70" priority="6" stopIfTrue="1" operator="equal">
      <formula>"BAJO"</formula>
    </cfRule>
  </conditionalFormatting>
  <conditionalFormatting sqref="M7:M8">
    <cfRule type="cellIs" dxfId="69" priority="1" stopIfTrue="1" operator="equal">
      <formula>"ALTO"</formula>
    </cfRule>
    <cfRule type="cellIs" dxfId="68" priority="2" stopIfTrue="1" operator="equal">
      <formula>"MEDIO"</formula>
    </cfRule>
    <cfRule type="cellIs" dxfId="67" priority="3" stopIfTrue="1" operator="equal">
      <formula>"BAJO"</formula>
    </cfRule>
  </conditionalFormatting>
  <pageMargins left="0.31496062992125984" right="0.31496062992125984" top="0.35433070866141736" bottom="0.35433070866141736" header="0.31496062992125984" footer="0.31496062992125984"/>
  <pageSetup paperSize="14" scale="24" orientation="landscape" r:id="rId1"/>
  <colBreaks count="1" manualBreakCount="1">
    <brk id="15"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BX75"/>
  <sheetViews>
    <sheetView view="pageBreakPreview" zoomScale="70" zoomScaleNormal="70" zoomScaleSheetLayoutView="70" workbookViewId="0">
      <selection sqref="A1:B2"/>
    </sheetView>
  </sheetViews>
  <sheetFormatPr baseColWidth="10" defaultColWidth="11.42578125" defaultRowHeight="18"/>
  <cols>
    <col min="1" max="1" width="6.5703125" style="10"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2.25" customHeight="1">
      <c r="A1" s="330"/>
      <c r="B1" s="330"/>
      <c r="C1" s="328" t="s">
        <v>449</v>
      </c>
      <c r="D1" s="328"/>
      <c r="E1" s="328"/>
      <c r="F1" s="328"/>
      <c r="G1" s="328"/>
      <c r="H1" s="328"/>
      <c r="I1" s="328"/>
      <c r="J1" s="328"/>
      <c r="K1" s="328"/>
      <c r="L1" s="328"/>
      <c r="M1" s="328"/>
      <c r="N1" s="328"/>
      <c r="O1" s="328"/>
    </row>
    <row r="2" spans="1:76" ht="32.25"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712</v>
      </c>
      <c r="D4" s="184"/>
      <c r="E4" s="24" t="s">
        <v>617</v>
      </c>
      <c r="F4" s="332" t="s">
        <v>621</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38.25">
      <c r="A7" s="82">
        <v>1</v>
      </c>
      <c r="B7" s="87" t="s">
        <v>511</v>
      </c>
      <c r="C7" s="158" t="s">
        <v>522</v>
      </c>
      <c r="D7" s="155" t="s">
        <v>521</v>
      </c>
      <c r="E7" s="16" t="s">
        <v>185</v>
      </c>
      <c r="F7" s="159" t="s">
        <v>525</v>
      </c>
      <c r="G7" s="103" t="s">
        <v>713</v>
      </c>
      <c r="H7" s="212" t="s">
        <v>714</v>
      </c>
      <c r="I7" s="103" t="s">
        <v>719</v>
      </c>
      <c r="J7" s="14">
        <v>2</v>
      </c>
      <c r="K7" s="14">
        <v>3</v>
      </c>
      <c r="L7" s="14">
        <f>J7*K7</f>
        <v>6</v>
      </c>
      <c r="M7" s="79" t="str">
        <f>IF(L7&lt;=6,"BAJO",IF(L7&gt;=15,"ALTO","MEDIO"))</f>
        <v>BAJO</v>
      </c>
      <c r="N7" s="68" t="s">
        <v>596</v>
      </c>
      <c r="O7" s="47">
        <f t="shared" ref="O7:O64" si="0">IF(M7="BAJO",0.1,IF(M7="MEDIO",3,5))</f>
        <v>0.1</v>
      </c>
      <c r="BW7" s="11">
        <v>1</v>
      </c>
      <c r="BX7" s="11">
        <v>1</v>
      </c>
    </row>
    <row r="8" spans="1:76" s="11" customFormat="1" ht="38.25">
      <c r="A8" s="82">
        <v>2</v>
      </c>
      <c r="B8" s="87" t="s">
        <v>511</v>
      </c>
      <c r="C8" s="158" t="s">
        <v>523</v>
      </c>
      <c r="D8" s="156" t="s">
        <v>524</v>
      </c>
      <c r="E8" s="16" t="s">
        <v>185</v>
      </c>
      <c r="F8" s="160" t="s">
        <v>1034</v>
      </c>
      <c r="G8" s="81" t="s">
        <v>720</v>
      </c>
      <c r="H8" s="164" t="s">
        <v>717</v>
      </c>
      <c r="I8" s="81" t="s">
        <v>721</v>
      </c>
      <c r="J8" s="14">
        <v>2</v>
      </c>
      <c r="K8" s="14">
        <v>3</v>
      </c>
      <c r="L8" s="14">
        <f t="shared" ref="L8:L65" si="1">J8*K8</f>
        <v>6</v>
      </c>
      <c r="M8" s="79" t="str">
        <f t="shared" ref="M8:M70" si="2">IF(L8&lt;=6,"BAJO",IF(L8&gt;=15,"ALTO","MEDIO"))</f>
        <v>BAJO</v>
      </c>
      <c r="N8" s="68" t="s">
        <v>596</v>
      </c>
      <c r="O8" s="47">
        <f t="shared" si="0"/>
        <v>0.1</v>
      </c>
      <c r="BW8" s="11">
        <v>2</v>
      </c>
      <c r="BX8" s="11">
        <v>2</v>
      </c>
    </row>
    <row r="9" spans="1:76" s="11" customFormat="1" ht="12.75">
      <c r="A9" s="82"/>
      <c r="B9" s="25"/>
      <c r="C9" s="13"/>
      <c r="D9" s="13"/>
      <c r="E9" s="13"/>
      <c r="F9" s="41"/>
      <c r="G9" s="81"/>
      <c r="H9" s="81"/>
      <c r="I9" s="81"/>
      <c r="J9" s="14"/>
      <c r="K9" s="14"/>
      <c r="L9" s="14">
        <f t="shared" si="1"/>
        <v>0</v>
      </c>
      <c r="M9" s="79" t="str">
        <f t="shared" si="2"/>
        <v>BAJO</v>
      </c>
      <c r="N9" s="13"/>
      <c r="O9" s="47">
        <f t="shared" si="0"/>
        <v>0.1</v>
      </c>
    </row>
    <row r="10" spans="1:76" s="11" customFormat="1" ht="12.75">
      <c r="A10" s="82"/>
      <c r="B10" s="25"/>
      <c r="C10" s="13"/>
      <c r="D10" s="26"/>
      <c r="E10" s="13"/>
      <c r="F10" s="41"/>
      <c r="G10" s="81"/>
      <c r="H10" s="81"/>
      <c r="I10" s="81"/>
      <c r="J10" s="14"/>
      <c r="K10" s="14"/>
      <c r="L10" s="14">
        <f t="shared" si="1"/>
        <v>0</v>
      </c>
      <c r="M10" s="79" t="str">
        <f t="shared" si="2"/>
        <v>BAJO</v>
      </c>
      <c r="N10" s="13"/>
      <c r="O10" s="47">
        <f t="shared" si="0"/>
        <v>0.1</v>
      </c>
    </row>
    <row r="11" spans="1:76" s="11" customFormat="1" ht="12.75">
      <c r="A11" s="82"/>
      <c r="B11" s="25"/>
      <c r="C11" s="13"/>
      <c r="D11" s="26"/>
      <c r="E11" s="13"/>
      <c r="F11" s="41"/>
      <c r="G11" s="81"/>
      <c r="H11" s="81"/>
      <c r="I11" s="81"/>
      <c r="J11" s="14"/>
      <c r="K11" s="14"/>
      <c r="L11" s="14">
        <f>J11*K11</f>
        <v>0</v>
      </c>
      <c r="M11" s="79" t="str">
        <f t="shared" si="2"/>
        <v>BAJO</v>
      </c>
      <c r="N11" s="13"/>
      <c r="O11" s="47">
        <f>IF(M11="BAJO",0.1,IF(M11="MEDIO",3,5))</f>
        <v>0.1</v>
      </c>
    </row>
    <row r="12" spans="1:76" s="11" customFormat="1" ht="12.75">
      <c r="A12" s="82"/>
      <c r="B12" s="25"/>
      <c r="C12" s="13"/>
      <c r="D12" s="13"/>
      <c r="E12" s="13"/>
      <c r="F12" s="41"/>
      <c r="G12" s="103"/>
      <c r="H12" s="103"/>
      <c r="I12" s="103"/>
      <c r="J12" s="27"/>
      <c r="K12" s="14"/>
      <c r="L12" s="14">
        <f t="shared" si="1"/>
        <v>0</v>
      </c>
      <c r="M12" s="79" t="str">
        <f t="shared" si="2"/>
        <v>BAJO</v>
      </c>
      <c r="N12" s="3"/>
      <c r="O12" s="47">
        <f t="shared" si="0"/>
        <v>0.1</v>
      </c>
    </row>
    <row r="13" spans="1:76" s="11" customFormat="1" ht="12.75">
      <c r="A13" s="82"/>
      <c r="B13" s="25"/>
      <c r="C13" s="13"/>
      <c r="D13" s="26"/>
      <c r="E13" s="13"/>
      <c r="F13" s="41"/>
      <c r="G13" s="81"/>
      <c r="H13" s="81"/>
      <c r="I13" s="81"/>
      <c r="J13" s="27"/>
      <c r="K13" s="14"/>
      <c r="L13" s="14">
        <f t="shared" si="1"/>
        <v>0</v>
      </c>
      <c r="M13" s="79" t="str">
        <f t="shared" si="2"/>
        <v>BAJO</v>
      </c>
      <c r="N13" s="3"/>
      <c r="O13" s="47">
        <f t="shared" si="0"/>
        <v>0.1</v>
      </c>
    </row>
    <row r="14" spans="1:76" s="11" customFormat="1" ht="12.75">
      <c r="A14" s="82"/>
      <c r="B14" s="25"/>
      <c r="C14" s="13"/>
      <c r="D14" s="26"/>
      <c r="E14" s="13"/>
      <c r="F14" s="41"/>
      <c r="G14" s="81"/>
      <c r="H14" s="81"/>
      <c r="I14" s="81"/>
      <c r="J14" s="27"/>
      <c r="K14" s="14"/>
      <c r="L14" s="14">
        <f>J14*K14</f>
        <v>0</v>
      </c>
      <c r="M14" s="79" t="str">
        <f t="shared" si="2"/>
        <v>BAJO</v>
      </c>
      <c r="N14" s="3"/>
      <c r="O14" s="47">
        <f>IF(M14="BAJO",0.1,IF(M14="MEDIO",3,5))</f>
        <v>0.1</v>
      </c>
    </row>
    <row r="15" spans="1:76" s="11" customFormat="1" ht="12.75">
      <c r="A15" s="82"/>
      <c r="B15" s="25"/>
      <c r="C15" s="13"/>
      <c r="D15" s="13"/>
      <c r="E15" s="13"/>
      <c r="F15" s="41"/>
      <c r="G15" s="81"/>
      <c r="H15" s="81"/>
      <c r="I15" s="81"/>
      <c r="J15" s="14"/>
      <c r="K15" s="14"/>
      <c r="L15" s="14">
        <f t="shared" si="1"/>
        <v>0</v>
      </c>
      <c r="M15" s="79" t="str">
        <f t="shared" si="2"/>
        <v>BAJO</v>
      </c>
      <c r="N15" s="13"/>
      <c r="O15" s="47">
        <f t="shared" si="0"/>
        <v>0.1</v>
      </c>
    </row>
    <row r="16" spans="1:76" s="11" customFormat="1" ht="12.75">
      <c r="A16" s="82"/>
      <c r="B16" s="25"/>
      <c r="C16" s="13"/>
      <c r="D16" s="13"/>
      <c r="E16" s="13"/>
      <c r="F16" s="41"/>
      <c r="G16" s="81"/>
      <c r="H16" s="81"/>
      <c r="I16" s="81"/>
      <c r="J16" s="14"/>
      <c r="K16" s="14"/>
      <c r="L16" s="14">
        <f t="shared" si="1"/>
        <v>0</v>
      </c>
      <c r="M16" s="79" t="str">
        <f t="shared" si="2"/>
        <v>BAJO</v>
      </c>
      <c r="N16" s="13"/>
      <c r="O16" s="47">
        <f t="shared" si="0"/>
        <v>0.1</v>
      </c>
    </row>
    <row r="17" spans="1:15" s="11" customFormat="1" ht="12.75">
      <c r="A17" s="82"/>
      <c r="B17" s="25"/>
      <c r="C17" s="13"/>
      <c r="D17" s="13"/>
      <c r="E17" s="13"/>
      <c r="F17" s="41"/>
      <c r="G17" s="81"/>
      <c r="H17" s="81"/>
      <c r="I17" s="81"/>
      <c r="J17" s="14"/>
      <c r="K17" s="14"/>
      <c r="L17" s="14">
        <f>J17*K17</f>
        <v>0</v>
      </c>
      <c r="M17" s="79" t="str">
        <f t="shared" si="2"/>
        <v>BAJO</v>
      </c>
      <c r="N17" s="13"/>
      <c r="O17" s="47">
        <f>IF(M17="BAJO",0.1,IF(M17="MEDIO",3,5))</f>
        <v>0.1</v>
      </c>
    </row>
    <row r="18" spans="1:15" s="11" customFormat="1" ht="12.75">
      <c r="A18" s="82"/>
      <c r="B18" s="25"/>
      <c r="C18" s="13"/>
      <c r="D18" s="13"/>
      <c r="E18" s="13"/>
      <c r="F18" s="41"/>
      <c r="G18" s="81"/>
      <c r="H18" s="81"/>
      <c r="I18" s="81"/>
      <c r="J18" s="14"/>
      <c r="K18" s="14"/>
      <c r="L18" s="14">
        <f t="shared" si="1"/>
        <v>0</v>
      </c>
      <c r="M18" s="79" t="str">
        <f t="shared" si="2"/>
        <v>BAJO</v>
      </c>
      <c r="N18" s="3"/>
      <c r="O18" s="47">
        <f t="shared" si="0"/>
        <v>0.1</v>
      </c>
    </row>
    <row r="19" spans="1:15" s="11" customFormat="1" ht="12.75">
      <c r="A19" s="82"/>
      <c r="B19" s="25"/>
      <c r="C19" s="13"/>
      <c r="D19" s="13"/>
      <c r="E19" s="13"/>
      <c r="F19" s="41"/>
      <c r="G19" s="81"/>
      <c r="H19" s="81"/>
      <c r="I19" s="81"/>
      <c r="J19" s="14"/>
      <c r="K19" s="14"/>
      <c r="L19" s="14">
        <f t="shared" si="1"/>
        <v>0</v>
      </c>
      <c r="M19" s="79" t="str">
        <f t="shared" si="2"/>
        <v>BAJO</v>
      </c>
      <c r="N19" s="3"/>
      <c r="O19" s="47">
        <f t="shared" si="0"/>
        <v>0.1</v>
      </c>
    </row>
    <row r="20" spans="1:15" s="11" customFormat="1" ht="12.75">
      <c r="A20" s="82"/>
      <c r="B20" s="25"/>
      <c r="C20" s="13"/>
      <c r="D20" s="13"/>
      <c r="E20" s="13"/>
      <c r="F20" s="41"/>
      <c r="G20" s="81"/>
      <c r="H20" s="81"/>
      <c r="I20" s="81"/>
      <c r="J20" s="14"/>
      <c r="K20" s="14"/>
      <c r="L20" s="14">
        <f>J20*K20</f>
        <v>0</v>
      </c>
      <c r="M20" s="79" t="str">
        <f t="shared" si="2"/>
        <v>BAJO</v>
      </c>
      <c r="N20" s="3"/>
      <c r="O20" s="47">
        <f>IF(M20="BAJO",0.1,IF(M20="MEDIO",3,5))</f>
        <v>0.1</v>
      </c>
    </row>
    <row r="21" spans="1:15" s="11" customFormat="1" ht="12.75">
      <c r="A21" s="82"/>
      <c r="B21" s="25"/>
      <c r="C21" s="13"/>
      <c r="D21" s="26"/>
      <c r="E21" s="13"/>
      <c r="F21" s="41"/>
      <c r="G21" s="81"/>
      <c r="H21" s="81"/>
      <c r="I21" s="81"/>
      <c r="J21" s="14"/>
      <c r="K21" s="14"/>
      <c r="L21" s="14">
        <f t="shared" si="1"/>
        <v>0</v>
      </c>
      <c r="M21" s="79" t="str">
        <f t="shared" si="2"/>
        <v>BAJO</v>
      </c>
      <c r="N21" s="3"/>
      <c r="O21" s="47">
        <f t="shared" si="0"/>
        <v>0.1</v>
      </c>
    </row>
    <row r="22" spans="1:15" s="11" customFormat="1" ht="12.75">
      <c r="A22" s="82"/>
      <c r="B22" s="25"/>
      <c r="C22" s="13"/>
      <c r="D22" s="13"/>
      <c r="E22" s="13"/>
      <c r="F22" s="41"/>
      <c r="G22" s="81"/>
      <c r="H22" s="81"/>
      <c r="I22" s="81"/>
      <c r="J22" s="14"/>
      <c r="K22" s="14"/>
      <c r="L22" s="14">
        <f t="shared" si="1"/>
        <v>0</v>
      </c>
      <c r="M22" s="79" t="str">
        <f t="shared" si="2"/>
        <v>BAJO</v>
      </c>
      <c r="N22" s="3"/>
      <c r="O22" s="47">
        <f t="shared" si="0"/>
        <v>0.1</v>
      </c>
    </row>
    <row r="23" spans="1:15" s="11" customFormat="1" ht="12.75">
      <c r="A23" s="82"/>
      <c r="B23" s="25"/>
      <c r="C23" s="13"/>
      <c r="D23" s="13"/>
      <c r="E23" s="13"/>
      <c r="F23" s="41"/>
      <c r="G23" s="81"/>
      <c r="H23" s="81"/>
      <c r="I23" s="81"/>
      <c r="J23" s="14"/>
      <c r="K23" s="14"/>
      <c r="L23" s="14">
        <f>J23*K23</f>
        <v>0</v>
      </c>
      <c r="M23" s="79" t="str">
        <f t="shared" si="2"/>
        <v>BAJO</v>
      </c>
      <c r="N23" s="3"/>
      <c r="O23" s="47">
        <f>IF(M23="BAJO",0.1,IF(M23="MEDIO",3,5))</f>
        <v>0.1</v>
      </c>
    </row>
    <row r="24" spans="1:15" s="11" customFormat="1" ht="12.75">
      <c r="A24" s="82"/>
      <c r="B24" s="25"/>
      <c r="C24" s="13"/>
      <c r="D24" s="26"/>
      <c r="E24" s="13"/>
      <c r="F24" s="41"/>
      <c r="G24" s="81"/>
      <c r="H24" s="81"/>
      <c r="I24" s="81"/>
      <c r="J24" s="14"/>
      <c r="K24" s="14"/>
      <c r="L24" s="14">
        <f t="shared" si="1"/>
        <v>0</v>
      </c>
      <c r="M24" s="79" t="str">
        <f t="shared" si="2"/>
        <v>BAJO</v>
      </c>
      <c r="N24" s="3"/>
      <c r="O24" s="47">
        <f t="shared" si="0"/>
        <v>0.1</v>
      </c>
    </row>
    <row r="25" spans="1:15" s="11" customFormat="1" ht="12.75">
      <c r="A25" s="82"/>
      <c r="B25" s="25"/>
      <c r="C25" s="13"/>
      <c r="D25" s="13"/>
      <c r="E25" s="13"/>
      <c r="F25" s="41"/>
      <c r="G25" s="81"/>
      <c r="H25" s="81"/>
      <c r="I25" s="81"/>
      <c r="J25" s="14"/>
      <c r="K25" s="14"/>
      <c r="L25" s="14">
        <f t="shared" si="1"/>
        <v>0</v>
      </c>
      <c r="M25" s="79" t="str">
        <f t="shared" si="2"/>
        <v>BAJO</v>
      </c>
      <c r="N25" s="3"/>
      <c r="O25" s="47">
        <f t="shared" si="0"/>
        <v>0.1</v>
      </c>
    </row>
    <row r="26" spans="1:15" s="11" customFormat="1" ht="12.75">
      <c r="A26" s="82"/>
      <c r="B26" s="25"/>
      <c r="C26" s="13"/>
      <c r="D26" s="13"/>
      <c r="E26" s="13"/>
      <c r="F26" s="41"/>
      <c r="G26" s="81"/>
      <c r="H26" s="81"/>
      <c r="I26" s="81"/>
      <c r="J26" s="14"/>
      <c r="K26" s="14"/>
      <c r="L26" s="14">
        <f>J26*K26</f>
        <v>0</v>
      </c>
      <c r="M26" s="79" t="str">
        <f t="shared" si="2"/>
        <v>BAJO</v>
      </c>
      <c r="N26" s="3"/>
      <c r="O26" s="47">
        <f>IF(M26="BAJO",0.1,IF(M26="MEDIO",3,5))</f>
        <v>0.1</v>
      </c>
    </row>
    <row r="27" spans="1:15" s="11" customFormat="1" ht="12.75">
      <c r="A27" s="82"/>
      <c r="B27" s="45"/>
      <c r="C27" s="12"/>
      <c r="D27" s="13"/>
      <c r="E27" s="13"/>
      <c r="F27" s="41"/>
      <c r="G27" s="81"/>
      <c r="H27" s="81"/>
      <c r="I27" s="81"/>
      <c r="J27" s="14"/>
      <c r="K27" s="14"/>
      <c r="L27" s="14">
        <f t="shared" si="1"/>
        <v>0</v>
      </c>
      <c r="M27" s="79" t="str">
        <f t="shared" si="2"/>
        <v>BAJO</v>
      </c>
      <c r="N27" s="3"/>
      <c r="O27" s="47">
        <f t="shared" si="0"/>
        <v>0.1</v>
      </c>
    </row>
    <row r="28" spans="1:15" s="11" customFormat="1" ht="12.75">
      <c r="A28" s="82"/>
      <c r="B28" s="45"/>
      <c r="C28" s="13"/>
      <c r="D28" s="29"/>
      <c r="E28" s="13"/>
      <c r="F28" s="41"/>
      <c r="G28" s="81"/>
      <c r="H28" s="81"/>
      <c r="I28" s="81"/>
      <c r="J28" s="14"/>
      <c r="K28" s="14"/>
      <c r="L28" s="14">
        <f t="shared" si="1"/>
        <v>0</v>
      </c>
      <c r="M28" s="79" t="str">
        <f t="shared" si="2"/>
        <v>BAJO</v>
      </c>
      <c r="N28" s="3"/>
      <c r="O28" s="47">
        <f t="shared" si="0"/>
        <v>0.1</v>
      </c>
    </row>
    <row r="29" spans="1:15" s="11" customFormat="1" ht="12.75">
      <c r="A29" s="82"/>
      <c r="B29" s="45"/>
      <c r="C29" s="13"/>
      <c r="D29" s="26"/>
      <c r="E29" s="13"/>
      <c r="F29" s="41"/>
      <c r="G29" s="81"/>
      <c r="H29" s="81"/>
      <c r="I29" s="81"/>
      <c r="J29" s="14"/>
      <c r="K29" s="14"/>
      <c r="L29" s="14">
        <f>J29*K29</f>
        <v>0</v>
      </c>
      <c r="M29" s="79" t="str">
        <f t="shared" si="2"/>
        <v>BAJO</v>
      </c>
      <c r="N29" s="3"/>
      <c r="O29" s="47">
        <f>IF(M29="BAJO",0.1,IF(M29="MEDIO",3,5))</f>
        <v>0.1</v>
      </c>
    </row>
    <row r="30" spans="1:15" s="11" customFormat="1" ht="12.75">
      <c r="A30" s="82"/>
      <c r="B30" s="25"/>
      <c r="C30" s="15"/>
      <c r="D30" s="26"/>
      <c r="E30" s="13"/>
      <c r="F30" s="41"/>
      <c r="G30" s="81"/>
      <c r="H30" s="81"/>
      <c r="I30" s="81"/>
      <c r="J30" s="14"/>
      <c r="K30" s="14"/>
      <c r="L30" s="14">
        <f t="shared" si="1"/>
        <v>0</v>
      </c>
      <c r="M30" s="79" t="str">
        <f t="shared" si="2"/>
        <v>BAJO</v>
      </c>
      <c r="N30" s="3"/>
      <c r="O30" s="47">
        <f t="shared" si="0"/>
        <v>0.1</v>
      </c>
    </row>
    <row r="31" spans="1:15" s="11" customFormat="1" ht="12.75">
      <c r="A31" s="82"/>
      <c r="B31" s="25"/>
      <c r="C31" s="13"/>
      <c r="D31" s="13"/>
      <c r="E31" s="13"/>
      <c r="F31" s="41"/>
      <c r="G31" s="81"/>
      <c r="H31" s="81"/>
      <c r="I31" s="81"/>
      <c r="J31" s="14"/>
      <c r="K31" s="14"/>
      <c r="L31" s="14">
        <f t="shared" si="1"/>
        <v>0</v>
      </c>
      <c r="M31" s="79" t="str">
        <f t="shared" si="2"/>
        <v>BAJO</v>
      </c>
      <c r="N31" s="3"/>
      <c r="O31" s="47">
        <f t="shared" si="0"/>
        <v>0.1</v>
      </c>
    </row>
    <row r="32" spans="1:15" s="11" customFormat="1" ht="12.75">
      <c r="A32" s="82"/>
      <c r="B32" s="25"/>
      <c r="C32" s="13"/>
      <c r="D32" s="13"/>
      <c r="E32" s="13"/>
      <c r="F32" s="41"/>
      <c r="G32" s="81"/>
      <c r="H32" s="81"/>
      <c r="I32" s="81"/>
      <c r="J32" s="14"/>
      <c r="K32" s="14"/>
      <c r="L32" s="14">
        <f>J32*K32</f>
        <v>0</v>
      </c>
      <c r="M32" s="79" t="str">
        <f t="shared" si="2"/>
        <v>BAJO</v>
      </c>
      <c r="N32" s="3"/>
      <c r="O32" s="47">
        <f>IF(M32="BAJO",0.1,IF(M32="MEDIO",3,5))</f>
        <v>0.1</v>
      </c>
    </row>
    <row r="33" spans="1:15" s="11" customFormat="1" ht="12.75">
      <c r="A33" s="82"/>
      <c r="B33" s="25"/>
      <c r="C33" s="13"/>
      <c r="D33" s="26"/>
      <c r="E33" s="13"/>
      <c r="F33" s="41"/>
      <c r="G33" s="81"/>
      <c r="H33" s="81"/>
      <c r="I33" s="81"/>
      <c r="J33" s="14"/>
      <c r="K33" s="14"/>
      <c r="L33" s="14">
        <f t="shared" si="1"/>
        <v>0</v>
      </c>
      <c r="M33" s="79" t="str">
        <f t="shared" si="2"/>
        <v>BAJO</v>
      </c>
      <c r="N33" s="3"/>
      <c r="O33" s="47">
        <f t="shared" si="0"/>
        <v>0.1</v>
      </c>
    </row>
    <row r="34" spans="1:15" s="11" customFormat="1" ht="12.75">
      <c r="A34" s="82"/>
      <c r="B34" s="25"/>
      <c r="C34" s="13"/>
      <c r="D34" s="26"/>
      <c r="E34" s="13"/>
      <c r="F34" s="41"/>
      <c r="G34" s="81"/>
      <c r="H34" s="81"/>
      <c r="I34" s="81"/>
      <c r="J34" s="14"/>
      <c r="K34" s="14"/>
      <c r="L34" s="14">
        <f t="shared" si="1"/>
        <v>0</v>
      </c>
      <c r="M34" s="79" t="str">
        <f t="shared" si="2"/>
        <v>BAJO</v>
      </c>
      <c r="N34" s="3"/>
      <c r="O34" s="47">
        <f t="shared" si="0"/>
        <v>0.1</v>
      </c>
    </row>
    <row r="35" spans="1:15" s="11" customFormat="1" ht="12.75">
      <c r="A35" s="82"/>
      <c r="B35" s="25"/>
      <c r="C35" s="13"/>
      <c r="D35" s="13"/>
      <c r="E35" s="13"/>
      <c r="F35" s="41"/>
      <c r="G35" s="81"/>
      <c r="H35" s="81"/>
      <c r="I35" s="81"/>
      <c r="J35" s="14"/>
      <c r="K35" s="14"/>
      <c r="L35" s="14">
        <f>J35*K35</f>
        <v>0</v>
      </c>
      <c r="M35" s="79" t="str">
        <f t="shared" si="2"/>
        <v>BAJO</v>
      </c>
      <c r="N35" s="3"/>
      <c r="O35" s="47">
        <f>IF(M35="BAJO",0.1,IF(M35="MEDIO",3,5))</f>
        <v>0.1</v>
      </c>
    </row>
    <row r="36" spans="1:15" s="11" customFormat="1" ht="12.75">
      <c r="A36" s="82"/>
      <c r="B36" s="25"/>
      <c r="C36" s="13"/>
      <c r="D36" s="13"/>
      <c r="E36" s="13"/>
      <c r="F36" s="41"/>
      <c r="G36" s="81"/>
      <c r="H36" s="81"/>
      <c r="I36" s="81"/>
      <c r="J36" s="14"/>
      <c r="K36" s="14"/>
      <c r="L36" s="14">
        <f>J36*K36</f>
        <v>0</v>
      </c>
      <c r="M36" s="79" t="str">
        <f t="shared" si="2"/>
        <v>BAJO</v>
      </c>
      <c r="N36" s="3"/>
      <c r="O36" s="47">
        <f>IF(M36="BAJO",0.1,IF(M36="MEDIO",3,5))</f>
        <v>0.1</v>
      </c>
    </row>
    <row r="37" spans="1:15" s="11" customFormat="1" ht="12.75">
      <c r="A37" s="82"/>
      <c r="B37" s="25"/>
      <c r="C37" s="13"/>
      <c r="D37" s="26"/>
      <c r="E37" s="13"/>
      <c r="F37" s="41"/>
      <c r="G37" s="81"/>
      <c r="H37" s="81"/>
      <c r="I37" s="81"/>
      <c r="J37" s="14"/>
      <c r="K37" s="14"/>
      <c r="L37" s="14">
        <f t="shared" si="1"/>
        <v>0</v>
      </c>
      <c r="M37" s="79" t="str">
        <f t="shared" si="2"/>
        <v>BAJO</v>
      </c>
      <c r="N37" s="3"/>
      <c r="O37" s="47">
        <f t="shared" si="0"/>
        <v>0.1</v>
      </c>
    </row>
    <row r="38" spans="1:15" s="11" customFormat="1" ht="12.75">
      <c r="A38" s="82"/>
      <c r="B38" s="25"/>
      <c r="C38" s="13"/>
      <c r="D38" s="26"/>
      <c r="E38" s="13"/>
      <c r="F38" s="41"/>
      <c r="G38" s="81"/>
      <c r="H38" s="81"/>
      <c r="I38" s="81"/>
      <c r="J38" s="14"/>
      <c r="K38" s="14"/>
      <c r="L38" s="14">
        <f t="shared" si="1"/>
        <v>0</v>
      </c>
      <c r="M38" s="79" t="str">
        <f t="shared" si="2"/>
        <v>BAJO</v>
      </c>
      <c r="N38" s="3"/>
      <c r="O38" s="47">
        <f t="shared" si="0"/>
        <v>0.1</v>
      </c>
    </row>
    <row r="39" spans="1:15" s="11" customFormat="1" ht="12.75">
      <c r="A39" s="82"/>
      <c r="B39" s="25"/>
      <c r="C39" s="13"/>
      <c r="D39" s="13"/>
      <c r="E39" s="13"/>
      <c r="F39" s="41"/>
      <c r="G39" s="81"/>
      <c r="H39" s="81"/>
      <c r="I39" s="81"/>
      <c r="J39" s="14"/>
      <c r="K39" s="14"/>
      <c r="L39" s="14">
        <f>J39*K39</f>
        <v>0</v>
      </c>
      <c r="M39" s="79" t="str">
        <f t="shared" si="2"/>
        <v>BAJO</v>
      </c>
      <c r="N39" s="3"/>
      <c r="O39" s="47">
        <f>IF(M39="BAJO",0.1,IF(M39="MEDIO",3,5))</f>
        <v>0.1</v>
      </c>
    </row>
    <row r="40" spans="1:15" s="11" customFormat="1" ht="12.75">
      <c r="A40" s="82"/>
      <c r="B40" s="25"/>
      <c r="C40" s="13"/>
      <c r="D40" s="13"/>
      <c r="E40" s="13"/>
      <c r="F40" s="41"/>
      <c r="G40" s="81"/>
      <c r="H40" s="81"/>
      <c r="I40" s="81"/>
      <c r="J40" s="14"/>
      <c r="K40" s="14"/>
      <c r="L40" s="14">
        <f>J40*K40</f>
        <v>0</v>
      </c>
      <c r="M40" s="79" t="str">
        <f t="shared" si="2"/>
        <v>BAJO</v>
      </c>
      <c r="N40" s="3"/>
      <c r="O40" s="47">
        <f>IF(M40="BAJO",0.1,IF(M40="MEDIO",3,5))</f>
        <v>0.1</v>
      </c>
    </row>
    <row r="41" spans="1:15" s="11" customFormat="1" ht="12.75">
      <c r="A41" s="82"/>
      <c r="B41" s="25"/>
      <c r="C41" s="13"/>
      <c r="D41" s="26"/>
      <c r="E41" s="13"/>
      <c r="F41" s="41"/>
      <c r="G41" s="81"/>
      <c r="H41" s="81"/>
      <c r="I41" s="81"/>
      <c r="J41" s="14"/>
      <c r="K41" s="14"/>
      <c r="L41" s="14">
        <f t="shared" si="1"/>
        <v>0</v>
      </c>
      <c r="M41" s="79" t="str">
        <f t="shared" si="2"/>
        <v>BAJO</v>
      </c>
      <c r="N41" s="3"/>
      <c r="O41" s="47">
        <f t="shared" si="0"/>
        <v>0.1</v>
      </c>
    </row>
    <row r="42" spans="1:15" s="11" customFormat="1" ht="12.75">
      <c r="A42" s="82"/>
      <c r="B42" s="25"/>
      <c r="C42" s="13"/>
      <c r="D42" s="13"/>
      <c r="E42" s="13"/>
      <c r="F42" s="41"/>
      <c r="G42" s="81"/>
      <c r="H42" s="81"/>
      <c r="I42" s="81"/>
      <c r="J42" s="14"/>
      <c r="K42" s="14"/>
      <c r="L42" s="14">
        <f t="shared" si="1"/>
        <v>0</v>
      </c>
      <c r="M42" s="79" t="str">
        <f t="shared" si="2"/>
        <v>BAJO</v>
      </c>
      <c r="N42" s="3"/>
      <c r="O42" s="47">
        <f t="shared" si="0"/>
        <v>0.1</v>
      </c>
    </row>
    <row r="43" spans="1:15" s="11" customFormat="1" ht="12.75">
      <c r="A43" s="82"/>
      <c r="B43" s="25"/>
      <c r="C43" s="13"/>
      <c r="D43" s="13"/>
      <c r="E43" s="13"/>
      <c r="F43" s="41"/>
      <c r="G43" s="81"/>
      <c r="H43" s="81"/>
      <c r="I43" s="81"/>
      <c r="J43" s="14"/>
      <c r="K43" s="14"/>
      <c r="L43" s="14">
        <f>J43*K43</f>
        <v>0</v>
      </c>
      <c r="M43" s="79" t="str">
        <f t="shared" si="2"/>
        <v>BAJO</v>
      </c>
      <c r="N43" s="3"/>
      <c r="O43" s="47">
        <f>IF(M43="BAJO",0.1,IF(M43="MEDIO",3,5))</f>
        <v>0.1</v>
      </c>
    </row>
    <row r="44" spans="1:15" s="11" customFormat="1" ht="12.75">
      <c r="A44" s="82"/>
      <c r="B44" s="25"/>
      <c r="C44" s="13"/>
      <c r="D44" s="26"/>
      <c r="E44" s="13"/>
      <c r="F44" s="41"/>
      <c r="G44" s="81"/>
      <c r="H44" s="81"/>
      <c r="I44" s="81"/>
      <c r="J44" s="14"/>
      <c r="K44" s="14"/>
      <c r="L44" s="14">
        <f t="shared" si="1"/>
        <v>0</v>
      </c>
      <c r="M44" s="79" t="str">
        <f t="shared" si="2"/>
        <v>BAJO</v>
      </c>
      <c r="N44" s="3"/>
      <c r="O44" s="47">
        <f t="shared" si="0"/>
        <v>0.1</v>
      </c>
    </row>
    <row r="45" spans="1:15" s="11" customFormat="1" ht="12.75">
      <c r="A45" s="82"/>
      <c r="B45" s="25"/>
      <c r="C45" s="13"/>
      <c r="D45" s="29"/>
      <c r="E45" s="13"/>
      <c r="F45" s="41"/>
      <c r="G45" s="81"/>
      <c r="H45" s="81"/>
      <c r="I45" s="81"/>
      <c r="J45" s="14"/>
      <c r="K45" s="14"/>
      <c r="L45" s="14">
        <f t="shared" si="1"/>
        <v>0</v>
      </c>
      <c r="M45" s="79" t="str">
        <f t="shared" si="2"/>
        <v>BAJO</v>
      </c>
      <c r="N45" s="3"/>
      <c r="O45" s="47">
        <f t="shared" si="0"/>
        <v>0.1</v>
      </c>
    </row>
    <row r="46" spans="1:15" s="11" customFormat="1" ht="12.75">
      <c r="A46" s="82"/>
      <c r="B46" s="25"/>
      <c r="C46" s="13"/>
      <c r="D46" s="13"/>
      <c r="E46" s="13"/>
      <c r="F46" s="41"/>
      <c r="G46" s="81"/>
      <c r="H46" s="81"/>
      <c r="I46" s="81"/>
      <c r="J46" s="14"/>
      <c r="K46" s="14"/>
      <c r="L46" s="14">
        <f>J46*K46</f>
        <v>0</v>
      </c>
      <c r="M46" s="79" t="str">
        <f t="shared" si="2"/>
        <v>BAJO</v>
      </c>
      <c r="N46" s="3"/>
      <c r="O46" s="47">
        <f>IF(M46="BAJO",0.1,IF(M46="MEDIO",3,5))</f>
        <v>0.1</v>
      </c>
    </row>
    <row r="47" spans="1:15" s="11" customFormat="1" ht="12.75">
      <c r="A47" s="82"/>
      <c r="B47" s="25"/>
      <c r="C47" s="13"/>
      <c r="D47" s="13"/>
      <c r="E47" s="13"/>
      <c r="F47" s="41"/>
      <c r="G47" s="81"/>
      <c r="H47" s="81"/>
      <c r="I47" s="81"/>
      <c r="J47" s="14"/>
      <c r="K47" s="14"/>
      <c r="L47" s="14">
        <f>J47*K47</f>
        <v>0</v>
      </c>
      <c r="M47" s="79" t="str">
        <f t="shared" si="2"/>
        <v>BAJO</v>
      </c>
      <c r="N47" s="3"/>
      <c r="O47" s="47">
        <f>IF(M47="BAJO",0.1,IF(M47="MEDIO",3,5))</f>
        <v>0.1</v>
      </c>
    </row>
    <row r="48" spans="1:15" s="11" customFormat="1" ht="12.75">
      <c r="A48" s="82"/>
      <c r="B48" s="25"/>
      <c r="C48" s="13"/>
      <c r="D48" s="26"/>
      <c r="E48" s="13"/>
      <c r="F48" s="41"/>
      <c r="G48" s="81"/>
      <c r="H48" s="81"/>
      <c r="I48" s="81"/>
      <c r="J48" s="14"/>
      <c r="K48" s="14"/>
      <c r="L48" s="14">
        <f t="shared" si="1"/>
        <v>0</v>
      </c>
      <c r="M48" s="79" t="str">
        <f t="shared" si="2"/>
        <v>BAJO</v>
      </c>
      <c r="N48" s="3"/>
      <c r="O48" s="47">
        <f t="shared" si="0"/>
        <v>0.1</v>
      </c>
    </row>
    <row r="49" spans="1:15" s="11" customFormat="1" ht="12.75">
      <c r="A49" s="82"/>
      <c r="B49" s="25"/>
      <c r="C49" s="13"/>
      <c r="D49" s="29"/>
      <c r="E49" s="13"/>
      <c r="F49" s="41"/>
      <c r="G49" s="81"/>
      <c r="H49" s="81"/>
      <c r="I49" s="81"/>
      <c r="J49" s="14"/>
      <c r="K49" s="14"/>
      <c r="L49" s="14">
        <f t="shared" si="1"/>
        <v>0</v>
      </c>
      <c r="M49" s="79" t="str">
        <f t="shared" si="2"/>
        <v>BAJO</v>
      </c>
      <c r="N49" s="3"/>
      <c r="O49" s="47">
        <f t="shared" si="0"/>
        <v>0.1</v>
      </c>
    </row>
    <row r="50" spans="1:15" s="11" customFormat="1" ht="12.75">
      <c r="A50" s="82"/>
      <c r="B50" s="25"/>
      <c r="C50" s="13"/>
      <c r="D50" s="13"/>
      <c r="E50" s="13"/>
      <c r="F50" s="41"/>
      <c r="G50" s="81"/>
      <c r="H50" s="81"/>
      <c r="I50" s="81"/>
      <c r="J50" s="14"/>
      <c r="K50" s="14"/>
      <c r="L50" s="14">
        <f t="shared" si="1"/>
        <v>0</v>
      </c>
      <c r="M50" s="79" t="str">
        <f t="shared" si="2"/>
        <v>BAJO</v>
      </c>
      <c r="N50" s="3"/>
      <c r="O50" s="47">
        <f>IF(M50="BAJO",0.1,IF(M50="MEDIO",3,5))</f>
        <v>0.1</v>
      </c>
    </row>
    <row r="51" spans="1:15" s="22" customFormat="1" ht="12.75">
      <c r="A51" s="59"/>
      <c r="B51" s="25"/>
      <c r="C51" s="13"/>
      <c r="D51" s="15"/>
      <c r="E51" s="15"/>
      <c r="F51" s="41"/>
      <c r="G51" s="81"/>
      <c r="H51" s="81"/>
      <c r="I51" s="81"/>
      <c r="J51" s="21"/>
      <c r="K51" s="21"/>
      <c r="L51" s="21">
        <f t="shared" si="1"/>
        <v>0</v>
      </c>
      <c r="M51" s="79" t="str">
        <f t="shared" si="2"/>
        <v>BAJO</v>
      </c>
      <c r="N51" s="3"/>
      <c r="O51" s="59">
        <f>IF(M51="BAJO",0.1,IF(M51="MEDIO",3,5))</f>
        <v>0.1</v>
      </c>
    </row>
    <row r="52" spans="1:15" s="11" customFormat="1" ht="12.75">
      <c r="A52" s="82"/>
      <c r="B52" s="25"/>
      <c r="C52" s="15"/>
      <c r="D52" s="26"/>
      <c r="E52" s="16"/>
      <c r="F52" s="35"/>
      <c r="G52" s="81"/>
      <c r="H52" s="81"/>
      <c r="I52" s="81"/>
      <c r="J52" s="23"/>
      <c r="K52" s="23"/>
      <c r="L52" s="14">
        <f t="shared" si="1"/>
        <v>0</v>
      </c>
      <c r="M52" s="79" t="str">
        <f t="shared" si="2"/>
        <v>BAJO</v>
      </c>
      <c r="N52" s="3"/>
      <c r="O52" s="47">
        <f t="shared" si="0"/>
        <v>0.1</v>
      </c>
    </row>
    <row r="53" spans="1:15" s="11" customFormat="1" ht="12.75">
      <c r="A53" s="82"/>
      <c r="B53" s="25"/>
      <c r="C53" s="13"/>
      <c r="D53" s="26"/>
      <c r="E53" s="16"/>
      <c r="F53" s="35"/>
      <c r="G53" s="81"/>
      <c r="H53" s="81"/>
      <c r="I53" s="81"/>
      <c r="J53" s="23"/>
      <c r="K53" s="23"/>
      <c r="L53" s="14">
        <f t="shared" si="1"/>
        <v>0</v>
      </c>
      <c r="M53" s="79" t="str">
        <f t="shared" si="2"/>
        <v>BAJO</v>
      </c>
      <c r="N53" s="3"/>
      <c r="O53" s="47">
        <f t="shared" si="0"/>
        <v>0.1</v>
      </c>
    </row>
    <row r="54" spans="1:15" s="11" customFormat="1" ht="12.75">
      <c r="A54" s="82"/>
      <c r="B54" s="25"/>
      <c r="C54" s="13"/>
      <c r="D54" s="13"/>
      <c r="E54" s="16"/>
      <c r="F54" s="35"/>
      <c r="G54" s="35"/>
      <c r="H54" s="35"/>
      <c r="I54" s="35"/>
      <c r="J54" s="23"/>
      <c r="K54" s="23"/>
      <c r="L54" s="14">
        <f>J54*K54</f>
        <v>0</v>
      </c>
      <c r="M54" s="79" t="str">
        <f t="shared" si="2"/>
        <v>BAJO</v>
      </c>
      <c r="N54" s="3"/>
      <c r="O54" s="47">
        <f>IF(M54="BAJO",0.1,IF(M54="MEDIO",3,5))</f>
        <v>0.1</v>
      </c>
    </row>
    <row r="55" spans="1:15" s="11" customFormat="1" ht="12.75">
      <c r="A55" s="82"/>
      <c r="B55" s="25"/>
      <c r="C55" s="28"/>
      <c r="D55" s="29"/>
      <c r="E55" s="28"/>
      <c r="F55" s="35"/>
      <c r="G55" s="35"/>
      <c r="H55" s="35"/>
      <c r="I55" s="35"/>
      <c r="J55" s="14"/>
      <c r="K55" s="14"/>
      <c r="L55" s="14">
        <f t="shared" si="1"/>
        <v>0</v>
      </c>
      <c r="M55" s="79" t="str">
        <f t="shared" si="2"/>
        <v>BAJO</v>
      </c>
      <c r="N55" s="3"/>
      <c r="O55" s="47">
        <f t="shared" si="0"/>
        <v>0.1</v>
      </c>
    </row>
    <row r="56" spans="1:15" s="11" customFormat="1" ht="12.75">
      <c r="A56" s="82"/>
      <c r="B56" s="25"/>
      <c r="C56" s="28"/>
      <c r="D56" s="29"/>
      <c r="E56" s="28"/>
      <c r="F56" s="35"/>
      <c r="G56" s="35"/>
      <c r="H56" s="35"/>
      <c r="I56" s="35"/>
      <c r="J56" s="30"/>
      <c r="K56" s="14"/>
      <c r="L56" s="14">
        <f t="shared" si="1"/>
        <v>0</v>
      </c>
      <c r="M56" s="79" t="str">
        <f t="shared" si="2"/>
        <v>BAJO</v>
      </c>
      <c r="N56" s="3"/>
      <c r="O56" s="47">
        <f t="shared" si="0"/>
        <v>0.1</v>
      </c>
    </row>
    <row r="57" spans="1:15" s="11" customFormat="1" ht="12.75">
      <c r="A57" s="82"/>
      <c r="B57" s="25"/>
      <c r="C57" s="28"/>
      <c r="D57" s="29"/>
      <c r="E57" s="28"/>
      <c r="F57" s="35"/>
      <c r="G57" s="35"/>
      <c r="H57" s="35"/>
      <c r="I57" s="35"/>
      <c r="J57" s="30"/>
      <c r="K57" s="14"/>
      <c r="L57" s="14">
        <f>J57*K57</f>
        <v>0</v>
      </c>
      <c r="M57" s="79" t="str">
        <f t="shared" si="2"/>
        <v>BAJO</v>
      </c>
      <c r="N57" s="3"/>
      <c r="O57" s="47">
        <f>IF(M57="BAJO",0.1,IF(M57="MEDIO",3,5))</f>
        <v>0.1</v>
      </c>
    </row>
    <row r="58" spans="1:15" s="11" customFormat="1" ht="12.75">
      <c r="A58" s="82"/>
      <c r="B58" s="25"/>
      <c r="C58" s="28"/>
      <c r="D58" s="29"/>
      <c r="E58" s="28"/>
      <c r="F58" s="35"/>
      <c r="G58" s="35"/>
      <c r="H58" s="35"/>
      <c r="I58" s="35"/>
      <c r="J58" s="14"/>
      <c r="K58" s="14"/>
      <c r="L58" s="14">
        <f t="shared" si="1"/>
        <v>0</v>
      </c>
      <c r="M58" s="79" t="str">
        <f t="shared" si="2"/>
        <v>BAJO</v>
      </c>
      <c r="N58" s="13"/>
      <c r="O58" s="47">
        <f t="shared" si="0"/>
        <v>0.1</v>
      </c>
    </row>
    <row r="59" spans="1:15" s="11" customFormat="1" ht="12.75">
      <c r="A59" s="82"/>
      <c r="B59" s="25"/>
      <c r="C59" s="28"/>
      <c r="D59" s="29"/>
      <c r="E59" s="28"/>
      <c r="F59" s="35"/>
      <c r="G59" s="35"/>
      <c r="H59" s="35"/>
      <c r="I59" s="35"/>
      <c r="J59" s="14"/>
      <c r="K59" s="14"/>
      <c r="L59" s="14">
        <f>J59*K59</f>
        <v>0</v>
      </c>
      <c r="M59" s="79" t="str">
        <f t="shared" si="2"/>
        <v>BAJO</v>
      </c>
      <c r="N59" s="13"/>
      <c r="O59" s="47">
        <f>IF(M59="BAJO",0.1,IF(M59="MEDIO",3,5))</f>
        <v>0.1</v>
      </c>
    </row>
    <row r="60" spans="1:15" s="22" customFormat="1" ht="12.75">
      <c r="A60" s="59"/>
      <c r="B60" s="31"/>
      <c r="C60" s="32"/>
      <c r="D60" s="33"/>
      <c r="E60" s="15"/>
      <c r="F60" s="42"/>
      <c r="G60" s="35"/>
      <c r="H60" s="35"/>
      <c r="I60" s="35"/>
      <c r="J60" s="21"/>
      <c r="K60" s="21"/>
      <c r="L60" s="21">
        <f t="shared" si="1"/>
        <v>0</v>
      </c>
      <c r="M60" s="79" t="str">
        <f t="shared" si="2"/>
        <v>BAJO</v>
      </c>
      <c r="N60" s="3"/>
      <c r="O60" s="59">
        <f t="shared" si="0"/>
        <v>0.1</v>
      </c>
    </row>
    <row r="61" spans="1:15" s="22" customFormat="1" ht="12.75">
      <c r="A61" s="59"/>
      <c r="B61" s="31"/>
      <c r="C61" s="32"/>
      <c r="D61" s="29"/>
      <c r="E61" s="15"/>
      <c r="F61" s="42"/>
      <c r="G61" s="35"/>
      <c r="H61" s="35"/>
      <c r="I61" s="35"/>
      <c r="J61" s="34"/>
      <c r="K61" s="21"/>
      <c r="L61" s="21">
        <f t="shared" si="1"/>
        <v>0</v>
      </c>
      <c r="M61" s="79" t="str">
        <f t="shared" si="2"/>
        <v>BAJO</v>
      </c>
      <c r="N61" s="3"/>
      <c r="O61" s="59">
        <f t="shared" si="0"/>
        <v>0.1</v>
      </c>
    </row>
    <row r="62" spans="1:15" s="11" customFormat="1" ht="12.75">
      <c r="A62" s="82"/>
      <c r="B62" s="25"/>
      <c r="C62" s="35"/>
      <c r="D62" s="29"/>
      <c r="E62" s="28"/>
      <c r="F62" s="35"/>
      <c r="G62" s="42"/>
      <c r="H62" s="42"/>
      <c r="I62" s="42"/>
      <c r="J62" s="14"/>
      <c r="K62" s="14"/>
      <c r="L62" s="14">
        <f t="shared" si="1"/>
        <v>0</v>
      </c>
      <c r="M62" s="79" t="str">
        <f t="shared" si="2"/>
        <v>BAJO</v>
      </c>
      <c r="N62" s="13"/>
      <c r="O62" s="47">
        <f t="shared" si="0"/>
        <v>0.1</v>
      </c>
    </row>
    <row r="63" spans="1:15" s="11" customFormat="1" ht="12.75">
      <c r="A63" s="82"/>
      <c r="B63" s="25"/>
      <c r="C63" s="28"/>
      <c r="D63" s="29"/>
      <c r="E63" s="28"/>
      <c r="F63" s="35"/>
      <c r="G63" s="42"/>
      <c r="H63" s="42"/>
      <c r="I63" s="42"/>
      <c r="J63" s="14"/>
      <c r="K63" s="14"/>
      <c r="L63" s="14">
        <f t="shared" si="1"/>
        <v>0</v>
      </c>
      <c r="M63" s="79" t="str">
        <f t="shared" si="2"/>
        <v>BAJO</v>
      </c>
      <c r="N63" s="13"/>
      <c r="O63" s="47">
        <f t="shared" si="0"/>
        <v>0.1</v>
      </c>
    </row>
    <row r="64" spans="1:15" s="11" customFormat="1" ht="12.75">
      <c r="A64" s="82"/>
      <c r="B64" s="25"/>
      <c r="C64" s="28"/>
      <c r="D64" s="29"/>
      <c r="E64" s="28"/>
      <c r="F64" s="35"/>
      <c r="G64" s="35"/>
      <c r="H64" s="35"/>
      <c r="I64" s="35"/>
      <c r="J64" s="14"/>
      <c r="K64" s="14"/>
      <c r="L64" s="14">
        <f t="shared" si="1"/>
        <v>0</v>
      </c>
      <c r="M64" s="79" t="str">
        <f t="shared" si="2"/>
        <v>BAJO</v>
      </c>
      <c r="N64" s="3"/>
      <c r="O64" s="47">
        <f t="shared" si="0"/>
        <v>0.1</v>
      </c>
    </row>
    <row r="65" spans="1:17" s="11" customFormat="1" ht="12.75">
      <c r="A65" s="82"/>
      <c r="B65" s="25"/>
      <c r="C65" s="28"/>
      <c r="D65" s="29"/>
      <c r="E65" s="28"/>
      <c r="F65" s="35"/>
      <c r="G65" s="35"/>
      <c r="H65" s="35"/>
      <c r="I65" s="35"/>
      <c r="J65" s="14"/>
      <c r="K65" s="14"/>
      <c r="L65" s="14">
        <f t="shared" si="1"/>
        <v>0</v>
      </c>
      <c r="M65" s="79" t="str">
        <f t="shared" si="2"/>
        <v>BAJO</v>
      </c>
      <c r="N65" s="3"/>
      <c r="O65" s="47">
        <f t="shared" ref="O65:O70" si="3">IF(M65="BAJO",0.1,IF(M65="MEDIO",3,5))</f>
        <v>0.1</v>
      </c>
    </row>
    <row r="66" spans="1:17" s="11" customFormat="1" ht="12.75">
      <c r="A66" s="82"/>
      <c r="B66" s="25"/>
      <c r="C66" s="28"/>
      <c r="D66" s="29"/>
      <c r="E66" s="28"/>
      <c r="F66" s="35"/>
      <c r="G66" s="35"/>
      <c r="H66" s="35"/>
      <c r="I66" s="35"/>
      <c r="J66" s="14"/>
      <c r="K66" s="14"/>
      <c r="L66" s="14">
        <f t="shared" ref="L66:L70" si="4">J66*K66</f>
        <v>0</v>
      </c>
      <c r="M66" s="79" t="str">
        <f t="shared" si="2"/>
        <v>BAJO</v>
      </c>
      <c r="N66" s="3"/>
      <c r="O66" s="47">
        <f t="shared" si="3"/>
        <v>0.1</v>
      </c>
    </row>
    <row r="67" spans="1:17" s="11" customFormat="1" ht="12.75">
      <c r="A67" s="82"/>
      <c r="B67" s="25"/>
      <c r="C67" s="28"/>
      <c r="D67" s="29"/>
      <c r="E67" s="28"/>
      <c r="F67" s="35"/>
      <c r="G67" s="35"/>
      <c r="H67" s="35"/>
      <c r="I67" s="35"/>
      <c r="J67" s="14"/>
      <c r="K67" s="14"/>
      <c r="L67" s="14">
        <f t="shared" si="4"/>
        <v>0</v>
      </c>
      <c r="M67" s="79" t="str">
        <f t="shared" si="2"/>
        <v>BAJO</v>
      </c>
      <c r="N67" s="3"/>
      <c r="O67" s="47">
        <f t="shared" si="3"/>
        <v>0.1</v>
      </c>
    </row>
    <row r="68" spans="1:17" s="11" customFormat="1" ht="12.75">
      <c r="A68" s="82"/>
      <c r="B68" s="25"/>
      <c r="C68" s="28"/>
      <c r="D68" s="29"/>
      <c r="E68" s="28"/>
      <c r="F68" s="35"/>
      <c r="G68" s="35"/>
      <c r="H68" s="35"/>
      <c r="I68" s="35"/>
      <c r="J68" s="14"/>
      <c r="K68" s="14"/>
      <c r="L68" s="14">
        <f t="shared" si="4"/>
        <v>0</v>
      </c>
      <c r="M68" s="79" t="str">
        <f t="shared" si="2"/>
        <v>BAJO</v>
      </c>
      <c r="N68" s="3"/>
      <c r="O68" s="47">
        <f t="shared" si="3"/>
        <v>0.1</v>
      </c>
    </row>
    <row r="69" spans="1:17" s="11" customFormat="1" ht="12.75">
      <c r="A69" s="82"/>
      <c r="B69" s="25"/>
      <c r="C69" s="28"/>
      <c r="D69" s="29"/>
      <c r="E69" s="28"/>
      <c r="F69" s="35"/>
      <c r="G69" s="35"/>
      <c r="H69" s="35"/>
      <c r="I69" s="35"/>
      <c r="J69" s="14"/>
      <c r="K69" s="14"/>
      <c r="L69" s="14">
        <f t="shared" si="4"/>
        <v>0</v>
      </c>
      <c r="M69" s="79" t="str">
        <f t="shared" si="2"/>
        <v>BAJO</v>
      </c>
      <c r="N69" s="3"/>
      <c r="O69" s="47">
        <f t="shared" si="3"/>
        <v>0.1</v>
      </c>
    </row>
    <row r="70" spans="1:17" s="11" customFormat="1" ht="12.75">
      <c r="A70" s="82"/>
      <c r="B70" s="25"/>
      <c r="C70" s="28"/>
      <c r="D70" s="29"/>
      <c r="E70" s="28"/>
      <c r="F70" s="35"/>
      <c r="G70" s="35"/>
      <c r="H70" s="35"/>
      <c r="I70" s="35"/>
      <c r="J70" s="14"/>
      <c r="K70" s="14"/>
      <c r="L70" s="14">
        <f t="shared" si="4"/>
        <v>0</v>
      </c>
      <c r="M70" s="79" t="str">
        <f t="shared" si="2"/>
        <v>BAJO</v>
      </c>
      <c r="N70" s="3"/>
      <c r="O70" s="47">
        <f t="shared" si="3"/>
        <v>0.1</v>
      </c>
    </row>
    <row r="71" spans="1:17" s="11" customFormat="1" ht="12.75">
      <c r="A71" s="78"/>
      <c r="C71" s="36"/>
      <c r="D71" s="37"/>
      <c r="F71" s="43"/>
      <c r="G71" s="35"/>
      <c r="H71" s="35"/>
      <c r="I71" s="35"/>
      <c r="J71" s="38"/>
      <c r="K71" s="38"/>
      <c r="P71" s="11">
        <f>SUM(O7:O70)</f>
        <v>6.3999999999999932</v>
      </c>
      <c r="Q71" s="11">
        <f>COUNT(O7:O70)</f>
        <v>64</v>
      </c>
    </row>
    <row r="72" spans="1:17" s="11" customFormat="1" ht="12.75">
      <c r="A72" s="78"/>
      <c r="D72" s="37"/>
      <c r="F72" s="43"/>
      <c r="G72" s="35"/>
      <c r="H72" s="35"/>
      <c r="I72" s="35"/>
      <c r="J72" s="38"/>
      <c r="K72" s="38"/>
    </row>
    <row r="73" spans="1:17" s="11" customFormat="1" ht="12.75">
      <c r="A73" s="78"/>
      <c r="D73" s="37"/>
      <c r="F73" s="43"/>
      <c r="G73" s="43"/>
      <c r="H73" s="43"/>
      <c r="I73" s="43"/>
      <c r="J73" s="38"/>
      <c r="K73" s="38"/>
    </row>
    <row r="74" spans="1:17">
      <c r="G74" s="43"/>
      <c r="H74" s="43"/>
      <c r="I74" s="43"/>
    </row>
    <row r="75" spans="1:17">
      <c r="G75" s="43"/>
      <c r="H75" s="43"/>
      <c r="I75" s="43"/>
    </row>
  </sheetData>
  <autoFilter ref="A6:BX6" xr:uid="{0D2434A9-C68D-4A56-8048-9679FB5E6113}"/>
  <dataConsolidate/>
  <mergeCells count="5">
    <mergeCell ref="A4:B4"/>
    <mergeCell ref="F4:M4"/>
    <mergeCell ref="C1:O1"/>
    <mergeCell ref="C2:O2"/>
    <mergeCell ref="A1:B2"/>
  </mergeCells>
  <conditionalFormatting sqref="M7:M70">
    <cfRule type="cellIs" dxfId="66" priority="1" stopIfTrue="1" operator="equal">
      <formula>"ALTO"</formula>
    </cfRule>
    <cfRule type="cellIs" dxfId="65" priority="2" stopIfTrue="1" operator="equal">
      <formula>"MEDIO"</formula>
    </cfRule>
    <cfRule type="cellIs" dxfId="64"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BX79"/>
  <sheetViews>
    <sheetView view="pageBreakPreview" zoomScale="70" zoomScaleNormal="70" zoomScaleSheetLayoutView="70" workbookViewId="0">
      <selection sqref="A1:B2"/>
    </sheetView>
  </sheetViews>
  <sheetFormatPr baseColWidth="10" defaultColWidth="11.42578125" defaultRowHeight="18"/>
  <cols>
    <col min="1" max="1" width="6.7109375" style="10"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4.5" customHeight="1">
      <c r="A1" s="330"/>
      <c r="B1" s="330"/>
      <c r="C1" s="328" t="s">
        <v>449</v>
      </c>
      <c r="D1" s="328"/>
      <c r="E1" s="328"/>
      <c r="F1" s="328"/>
      <c r="G1" s="328"/>
      <c r="H1" s="328"/>
      <c r="I1" s="328"/>
      <c r="J1" s="328"/>
      <c r="K1" s="328"/>
      <c r="L1" s="328"/>
      <c r="M1" s="328"/>
      <c r="N1" s="328"/>
      <c r="O1" s="328"/>
    </row>
    <row r="2" spans="1:76" ht="34.5"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712</v>
      </c>
      <c r="D4" s="184"/>
      <c r="E4" s="24" t="s">
        <v>617</v>
      </c>
      <c r="F4" s="332" t="s">
        <v>622</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152.25" customHeight="1">
      <c r="A7" s="213">
        <v>1</v>
      </c>
      <c r="B7" s="214" t="s">
        <v>314</v>
      </c>
      <c r="C7" s="215" t="s">
        <v>402</v>
      </c>
      <c r="D7" s="172" t="s">
        <v>242</v>
      </c>
      <c r="E7" s="172" t="s">
        <v>406</v>
      </c>
      <c r="F7" s="81" t="s">
        <v>451</v>
      </c>
      <c r="G7" s="103" t="s">
        <v>713</v>
      </c>
      <c r="H7" s="94" t="s">
        <v>714</v>
      </c>
      <c r="I7" s="103" t="s">
        <v>715</v>
      </c>
      <c r="J7" s="14">
        <v>2</v>
      </c>
      <c r="K7" s="14">
        <v>3</v>
      </c>
      <c r="L7" s="14">
        <f>J7*K7</f>
        <v>6</v>
      </c>
      <c r="M7" s="79" t="str">
        <f>IF(L7&lt;=6,"BAJO",IF(L7&gt;=15,"ALTO","MEDIO"))</f>
        <v>BAJO</v>
      </c>
      <c r="N7" s="68" t="s">
        <v>596</v>
      </c>
      <c r="O7" s="47">
        <f t="shared" ref="O7:O70" si="0">IF(M7="BAJO",0.1,IF(M7="MEDIO",3,5))</f>
        <v>0.1</v>
      </c>
      <c r="BW7" s="11">
        <v>1</v>
      </c>
      <c r="BX7" s="11">
        <v>1</v>
      </c>
    </row>
    <row r="8" spans="1:76" s="11" customFormat="1" ht="147.75" customHeight="1">
      <c r="A8" s="213">
        <v>2</v>
      </c>
      <c r="B8" s="214" t="s">
        <v>314</v>
      </c>
      <c r="C8" s="172" t="s">
        <v>403</v>
      </c>
      <c r="D8" s="172" t="s">
        <v>468</v>
      </c>
      <c r="E8" s="172" t="s">
        <v>406</v>
      </c>
      <c r="F8" s="211" t="s">
        <v>744</v>
      </c>
      <c r="G8" s="174" t="s">
        <v>468</v>
      </c>
      <c r="H8" s="94" t="s">
        <v>722</v>
      </c>
      <c r="I8" s="94" t="s">
        <v>723</v>
      </c>
      <c r="J8" s="14">
        <v>2</v>
      </c>
      <c r="K8" s="14">
        <v>3</v>
      </c>
      <c r="L8" s="14">
        <f t="shared" ref="L8:L71" si="1">J8*K8</f>
        <v>6</v>
      </c>
      <c r="M8" s="79" t="str">
        <f t="shared" ref="M8:M71" si="2">IF(L8&lt;=6,"BAJO",IF(L8&gt;=15,"ALTO","MEDIO"))</f>
        <v>BAJO</v>
      </c>
      <c r="N8" s="68" t="s">
        <v>596</v>
      </c>
      <c r="O8" s="47">
        <f t="shared" si="0"/>
        <v>0.1</v>
      </c>
      <c r="BW8" s="11">
        <v>2</v>
      </c>
      <c r="BX8" s="11">
        <v>2</v>
      </c>
    </row>
    <row r="9" spans="1:76" s="11" customFormat="1" ht="38.25">
      <c r="A9" s="213">
        <v>3</v>
      </c>
      <c r="B9" s="214" t="s">
        <v>315</v>
      </c>
      <c r="C9" s="172" t="s">
        <v>316</v>
      </c>
      <c r="D9" s="173" t="s">
        <v>242</v>
      </c>
      <c r="E9" s="172" t="s">
        <v>406</v>
      </c>
      <c r="F9" s="81" t="s">
        <v>451</v>
      </c>
      <c r="G9" s="103" t="s">
        <v>713</v>
      </c>
      <c r="H9" s="94" t="s">
        <v>714</v>
      </c>
      <c r="I9" s="103" t="s">
        <v>715</v>
      </c>
      <c r="J9" s="14">
        <v>2</v>
      </c>
      <c r="K9" s="14">
        <v>3</v>
      </c>
      <c r="L9" s="14">
        <f>J9*K9</f>
        <v>6</v>
      </c>
      <c r="M9" s="79" t="str">
        <f t="shared" si="2"/>
        <v>BAJO</v>
      </c>
      <c r="N9" s="68" t="s">
        <v>596</v>
      </c>
      <c r="O9" s="47">
        <f>IF(M9="BAJO",0.1,IF(M9="MEDIO",3,5))</f>
        <v>0.1</v>
      </c>
      <c r="BW9" s="11">
        <v>2</v>
      </c>
      <c r="BX9" s="11">
        <v>2</v>
      </c>
    </row>
    <row r="10" spans="1:76" s="11" customFormat="1" ht="165.75">
      <c r="A10" s="213">
        <v>4</v>
      </c>
      <c r="B10" s="214" t="s">
        <v>315</v>
      </c>
      <c r="C10" s="172" t="s">
        <v>317</v>
      </c>
      <c r="D10" s="173" t="s">
        <v>469</v>
      </c>
      <c r="E10" s="172" t="s">
        <v>406</v>
      </c>
      <c r="F10" s="94" t="s">
        <v>724</v>
      </c>
      <c r="G10" s="94" t="s">
        <v>469</v>
      </c>
      <c r="H10" s="94" t="s">
        <v>722</v>
      </c>
      <c r="I10" s="94" t="s">
        <v>725</v>
      </c>
      <c r="J10" s="14">
        <v>2</v>
      </c>
      <c r="K10" s="14">
        <v>3</v>
      </c>
      <c r="L10" s="14">
        <f t="shared" si="1"/>
        <v>6</v>
      </c>
      <c r="M10" s="79" t="str">
        <f t="shared" si="2"/>
        <v>BAJO</v>
      </c>
      <c r="N10" s="68" t="s">
        <v>596</v>
      </c>
      <c r="O10" s="47">
        <f t="shared" si="0"/>
        <v>0.1</v>
      </c>
    </row>
    <row r="11" spans="1:76" s="11" customFormat="1" ht="63.75">
      <c r="A11" s="213">
        <v>5</v>
      </c>
      <c r="B11" s="214" t="s">
        <v>318</v>
      </c>
      <c r="C11" s="172" t="s">
        <v>328</v>
      </c>
      <c r="D11" s="173" t="s">
        <v>242</v>
      </c>
      <c r="E11" s="172" t="s">
        <v>406</v>
      </c>
      <c r="F11" s="81" t="s">
        <v>451</v>
      </c>
      <c r="G11" s="103" t="s">
        <v>713</v>
      </c>
      <c r="H11" s="94" t="s">
        <v>714</v>
      </c>
      <c r="I11" s="103" t="s">
        <v>715</v>
      </c>
      <c r="J11" s="14">
        <v>2</v>
      </c>
      <c r="K11" s="14">
        <v>3</v>
      </c>
      <c r="L11" s="14">
        <f t="shared" si="1"/>
        <v>6</v>
      </c>
      <c r="M11" s="79" t="str">
        <f t="shared" si="2"/>
        <v>BAJO</v>
      </c>
      <c r="N11" s="68" t="s">
        <v>596</v>
      </c>
      <c r="O11" s="47">
        <f t="shared" si="0"/>
        <v>0.1</v>
      </c>
    </row>
    <row r="12" spans="1:76" s="11" customFormat="1" ht="178.5">
      <c r="A12" s="213">
        <v>6</v>
      </c>
      <c r="B12" s="214" t="s">
        <v>318</v>
      </c>
      <c r="C12" s="172" t="s">
        <v>404</v>
      </c>
      <c r="D12" s="173" t="s">
        <v>470</v>
      </c>
      <c r="E12" s="172" t="s">
        <v>406</v>
      </c>
      <c r="F12" s="94" t="s">
        <v>726</v>
      </c>
      <c r="G12" s="94" t="s">
        <v>469</v>
      </c>
      <c r="H12" s="94" t="s">
        <v>722</v>
      </c>
      <c r="I12" s="94" t="s">
        <v>725</v>
      </c>
      <c r="J12" s="14">
        <v>2</v>
      </c>
      <c r="K12" s="14">
        <v>3</v>
      </c>
      <c r="L12" s="14">
        <f>J12*K12</f>
        <v>6</v>
      </c>
      <c r="M12" s="79" t="str">
        <f t="shared" si="2"/>
        <v>BAJO</v>
      </c>
      <c r="N12" s="68" t="s">
        <v>596</v>
      </c>
      <c r="O12" s="47">
        <f>IF(M12="BAJO",0.1,IF(M12="MEDIO",3,5))</f>
        <v>0.1</v>
      </c>
    </row>
    <row r="13" spans="1:76" s="11" customFormat="1" ht="38.25">
      <c r="A13" s="213">
        <v>7</v>
      </c>
      <c r="B13" s="214" t="s">
        <v>319</v>
      </c>
      <c r="C13" s="172" t="s">
        <v>320</v>
      </c>
      <c r="D13" s="173" t="s">
        <v>242</v>
      </c>
      <c r="E13" s="172" t="s">
        <v>406</v>
      </c>
      <c r="F13" s="81" t="s">
        <v>451</v>
      </c>
      <c r="G13" s="103" t="s">
        <v>713</v>
      </c>
      <c r="H13" s="94" t="s">
        <v>714</v>
      </c>
      <c r="I13" s="103" t="s">
        <v>715</v>
      </c>
      <c r="J13" s="14">
        <v>2</v>
      </c>
      <c r="K13" s="14">
        <v>3</v>
      </c>
      <c r="L13" s="14">
        <f>J13*K13</f>
        <v>6</v>
      </c>
      <c r="M13" s="79" t="str">
        <f t="shared" si="2"/>
        <v>BAJO</v>
      </c>
      <c r="N13" s="68" t="s">
        <v>596</v>
      </c>
      <c r="O13" s="47">
        <f>IF(M13="BAJO",0.1,IF(M13="MEDIO",3,5))</f>
        <v>0.1</v>
      </c>
    </row>
    <row r="14" spans="1:76" s="11" customFormat="1" ht="127.5">
      <c r="A14" s="213">
        <v>8</v>
      </c>
      <c r="B14" s="214" t="s">
        <v>319</v>
      </c>
      <c r="C14" s="172" t="s">
        <v>321</v>
      </c>
      <c r="D14" s="172" t="s">
        <v>471</v>
      </c>
      <c r="E14" s="172" t="s">
        <v>406</v>
      </c>
      <c r="F14" s="94" t="s">
        <v>727</v>
      </c>
      <c r="G14" s="94" t="s">
        <v>471</v>
      </c>
      <c r="H14" s="94" t="s">
        <v>722</v>
      </c>
      <c r="I14" s="94" t="s">
        <v>725</v>
      </c>
      <c r="J14" s="14">
        <v>2</v>
      </c>
      <c r="K14" s="14">
        <v>3</v>
      </c>
      <c r="L14" s="14">
        <f>J14*K14</f>
        <v>6</v>
      </c>
      <c r="M14" s="79" t="str">
        <f t="shared" si="2"/>
        <v>BAJO</v>
      </c>
      <c r="N14" s="68" t="s">
        <v>596</v>
      </c>
      <c r="O14" s="47">
        <f>IF(M14="BAJO",0.1,IF(M14="MEDIO",3,5))</f>
        <v>0.1</v>
      </c>
    </row>
    <row r="15" spans="1:76" s="11" customFormat="1" ht="51">
      <c r="A15" s="213">
        <v>9</v>
      </c>
      <c r="B15" s="214" t="s">
        <v>322</v>
      </c>
      <c r="C15" s="172" t="s">
        <v>329</v>
      </c>
      <c r="D15" s="173" t="s">
        <v>242</v>
      </c>
      <c r="E15" s="172" t="s">
        <v>406</v>
      </c>
      <c r="F15" s="81" t="s">
        <v>451</v>
      </c>
      <c r="G15" s="103" t="s">
        <v>713</v>
      </c>
      <c r="H15" s="94" t="s">
        <v>714</v>
      </c>
      <c r="I15" s="103" t="s">
        <v>715</v>
      </c>
      <c r="J15" s="14">
        <v>2</v>
      </c>
      <c r="K15" s="14">
        <v>3</v>
      </c>
      <c r="L15" s="14">
        <f t="shared" si="1"/>
        <v>6</v>
      </c>
      <c r="M15" s="79" t="str">
        <f t="shared" si="2"/>
        <v>BAJO</v>
      </c>
      <c r="N15" s="68" t="s">
        <v>596</v>
      </c>
      <c r="O15" s="47">
        <f t="shared" si="0"/>
        <v>0.1</v>
      </c>
    </row>
    <row r="16" spans="1:76" s="11" customFormat="1" ht="114.75">
      <c r="A16" s="213">
        <v>10</v>
      </c>
      <c r="B16" s="214" t="s">
        <v>322</v>
      </c>
      <c r="C16" s="172" t="s">
        <v>330</v>
      </c>
      <c r="D16" s="173" t="s">
        <v>472</v>
      </c>
      <c r="E16" s="172" t="s">
        <v>406</v>
      </c>
      <c r="F16" s="94" t="s">
        <v>728</v>
      </c>
      <c r="G16" s="94" t="s">
        <v>472</v>
      </c>
      <c r="H16" s="94" t="s">
        <v>722</v>
      </c>
      <c r="I16" s="94" t="s">
        <v>729</v>
      </c>
      <c r="J16" s="14">
        <v>2</v>
      </c>
      <c r="K16" s="14">
        <v>3</v>
      </c>
      <c r="L16" s="14">
        <f t="shared" si="1"/>
        <v>6</v>
      </c>
      <c r="M16" s="79" t="str">
        <f t="shared" si="2"/>
        <v>BAJO</v>
      </c>
      <c r="N16" s="68" t="s">
        <v>596</v>
      </c>
      <c r="O16" s="47">
        <f t="shared" si="0"/>
        <v>0.1</v>
      </c>
    </row>
    <row r="17" spans="1:15" s="11" customFormat="1" ht="51">
      <c r="A17" s="213">
        <v>11</v>
      </c>
      <c r="B17" s="214" t="s">
        <v>331</v>
      </c>
      <c r="C17" s="172" t="s">
        <v>323</v>
      </c>
      <c r="D17" s="173" t="s">
        <v>242</v>
      </c>
      <c r="E17" s="172" t="s">
        <v>406</v>
      </c>
      <c r="F17" s="81" t="s">
        <v>451</v>
      </c>
      <c r="G17" s="103" t="s">
        <v>713</v>
      </c>
      <c r="H17" s="94" t="s">
        <v>714</v>
      </c>
      <c r="I17" s="103" t="s">
        <v>715</v>
      </c>
      <c r="J17" s="14">
        <v>2</v>
      </c>
      <c r="K17" s="14">
        <v>3</v>
      </c>
      <c r="L17" s="14">
        <f>J17*K17</f>
        <v>6</v>
      </c>
      <c r="M17" s="79" t="str">
        <f t="shared" si="2"/>
        <v>BAJO</v>
      </c>
      <c r="N17" s="68" t="s">
        <v>596</v>
      </c>
      <c r="O17" s="47">
        <f>IF(M17="BAJO",0.1,IF(M17="MEDIO",3,5))</f>
        <v>0.1</v>
      </c>
    </row>
    <row r="18" spans="1:15" s="11" customFormat="1" ht="255">
      <c r="A18" s="213">
        <v>12</v>
      </c>
      <c r="B18" s="214" t="s">
        <v>331</v>
      </c>
      <c r="C18" s="172" t="s">
        <v>324</v>
      </c>
      <c r="D18" s="173" t="s">
        <v>473</v>
      </c>
      <c r="E18" s="172" t="s">
        <v>406</v>
      </c>
      <c r="F18" s="94" t="s">
        <v>405</v>
      </c>
      <c r="G18" s="94" t="s">
        <v>473</v>
      </c>
      <c r="H18" s="94" t="s">
        <v>722</v>
      </c>
      <c r="I18" s="94" t="s">
        <v>745</v>
      </c>
      <c r="J18" s="27" t="s">
        <v>306</v>
      </c>
      <c r="K18" s="14">
        <v>3</v>
      </c>
      <c r="L18" s="14">
        <f t="shared" si="1"/>
        <v>6</v>
      </c>
      <c r="M18" s="79" t="str">
        <f t="shared" si="2"/>
        <v>BAJO</v>
      </c>
      <c r="N18" s="68" t="s">
        <v>596</v>
      </c>
      <c r="O18" s="47">
        <f t="shared" si="0"/>
        <v>0.1</v>
      </c>
    </row>
    <row r="19" spans="1:15" s="11" customFormat="1" ht="38.25">
      <c r="A19" s="213">
        <v>13</v>
      </c>
      <c r="B19" s="214" t="s">
        <v>325</v>
      </c>
      <c r="C19" s="172" t="s">
        <v>326</v>
      </c>
      <c r="D19" s="173" t="s">
        <v>242</v>
      </c>
      <c r="E19" s="172" t="s">
        <v>406</v>
      </c>
      <c r="F19" s="81" t="s">
        <v>451</v>
      </c>
      <c r="G19" s="103" t="s">
        <v>713</v>
      </c>
      <c r="H19" s="94" t="s">
        <v>714</v>
      </c>
      <c r="I19" s="103" t="s">
        <v>715</v>
      </c>
      <c r="J19" s="27" t="s">
        <v>306</v>
      </c>
      <c r="K19" s="14">
        <v>3</v>
      </c>
      <c r="L19" s="14">
        <f t="shared" si="1"/>
        <v>6</v>
      </c>
      <c r="M19" s="79" t="str">
        <f t="shared" si="2"/>
        <v>BAJO</v>
      </c>
      <c r="N19" s="68" t="s">
        <v>596</v>
      </c>
      <c r="O19" s="47">
        <f t="shared" si="0"/>
        <v>0.1</v>
      </c>
    </row>
    <row r="20" spans="1:15" s="11" customFormat="1" ht="76.5">
      <c r="A20" s="213">
        <v>14</v>
      </c>
      <c r="B20" s="214" t="s">
        <v>325</v>
      </c>
      <c r="C20" s="172" t="s">
        <v>327</v>
      </c>
      <c r="D20" s="201" t="s">
        <v>474</v>
      </c>
      <c r="E20" s="172" t="s">
        <v>406</v>
      </c>
      <c r="F20" s="94" t="s">
        <v>731</v>
      </c>
      <c r="G20" s="94" t="s">
        <v>471</v>
      </c>
      <c r="H20" s="94" t="s">
        <v>722</v>
      </c>
      <c r="I20" s="94" t="s">
        <v>725</v>
      </c>
      <c r="J20" s="27" t="s">
        <v>306</v>
      </c>
      <c r="K20" s="14">
        <v>3</v>
      </c>
      <c r="L20" s="14">
        <f>J20*K20</f>
        <v>6</v>
      </c>
      <c r="M20" s="79" t="str">
        <f t="shared" si="2"/>
        <v>BAJO</v>
      </c>
      <c r="N20" s="68" t="s">
        <v>596</v>
      </c>
      <c r="O20" s="47">
        <f>IF(M20="BAJO",0.1,IF(M20="MEDIO",3,5))</f>
        <v>0.1</v>
      </c>
    </row>
    <row r="21" spans="1:15" s="11" customFormat="1" ht="51">
      <c r="A21" s="213">
        <v>15</v>
      </c>
      <c r="B21" s="214" t="s">
        <v>332</v>
      </c>
      <c r="C21" s="172" t="s">
        <v>602</v>
      </c>
      <c r="D21" s="173" t="s">
        <v>242</v>
      </c>
      <c r="E21" s="172" t="s">
        <v>406</v>
      </c>
      <c r="F21" s="81" t="s">
        <v>451</v>
      </c>
      <c r="G21" s="103" t="s">
        <v>713</v>
      </c>
      <c r="H21" s="94" t="s">
        <v>714</v>
      </c>
      <c r="I21" s="103" t="s">
        <v>715</v>
      </c>
      <c r="J21" s="14">
        <v>2</v>
      </c>
      <c r="K21" s="14">
        <v>3</v>
      </c>
      <c r="L21" s="14">
        <f t="shared" si="1"/>
        <v>6</v>
      </c>
      <c r="M21" s="79" t="str">
        <f t="shared" si="2"/>
        <v>BAJO</v>
      </c>
      <c r="N21" s="68" t="s">
        <v>596</v>
      </c>
      <c r="O21" s="47">
        <f t="shared" si="0"/>
        <v>0.1</v>
      </c>
    </row>
    <row r="22" spans="1:15" s="11" customFormat="1" ht="409.5">
      <c r="A22" s="213">
        <v>16</v>
      </c>
      <c r="B22" s="214" t="s">
        <v>332</v>
      </c>
      <c r="C22" s="172" t="s">
        <v>603</v>
      </c>
      <c r="D22" s="172" t="s">
        <v>604</v>
      </c>
      <c r="E22" s="172" t="s">
        <v>406</v>
      </c>
      <c r="F22" s="94" t="s">
        <v>605</v>
      </c>
      <c r="G22" s="94" t="s">
        <v>604</v>
      </c>
      <c r="H22" s="94" t="s">
        <v>722</v>
      </c>
      <c r="I22" s="94" t="s">
        <v>745</v>
      </c>
      <c r="J22" s="14">
        <v>2</v>
      </c>
      <c r="K22" s="14">
        <v>3</v>
      </c>
      <c r="L22" s="14">
        <f t="shared" si="1"/>
        <v>6</v>
      </c>
      <c r="M22" s="79" t="str">
        <f t="shared" si="2"/>
        <v>BAJO</v>
      </c>
      <c r="N22" s="68" t="s">
        <v>596</v>
      </c>
      <c r="O22" s="47">
        <f t="shared" si="0"/>
        <v>0.1</v>
      </c>
    </row>
    <row r="23" spans="1:15" s="11" customFormat="1" ht="51">
      <c r="A23" s="213">
        <v>17</v>
      </c>
      <c r="B23" s="214" t="s">
        <v>687</v>
      </c>
      <c r="C23" s="172" t="s">
        <v>323</v>
      </c>
      <c r="D23" s="173" t="s">
        <v>242</v>
      </c>
      <c r="E23" s="172" t="s">
        <v>406</v>
      </c>
      <c r="F23" s="81" t="s">
        <v>451</v>
      </c>
      <c r="G23" s="103" t="s">
        <v>713</v>
      </c>
      <c r="H23" s="94" t="s">
        <v>714</v>
      </c>
      <c r="I23" s="103" t="s">
        <v>715</v>
      </c>
      <c r="J23" s="14">
        <v>2</v>
      </c>
      <c r="K23" s="14">
        <v>3</v>
      </c>
      <c r="L23" s="14">
        <f t="shared" si="1"/>
        <v>6</v>
      </c>
      <c r="M23" s="79" t="str">
        <f t="shared" si="2"/>
        <v>BAJO</v>
      </c>
      <c r="N23" s="68" t="s">
        <v>596</v>
      </c>
      <c r="O23" s="47">
        <f t="shared" si="0"/>
        <v>0.1</v>
      </c>
    </row>
    <row r="24" spans="1:15" s="78" customFormat="1" ht="114.75">
      <c r="A24" s="213">
        <v>18</v>
      </c>
      <c r="B24" s="214" t="s">
        <v>687</v>
      </c>
      <c r="C24" s="172" t="s">
        <v>324</v>
      </c>
      <c r="D24" s="173" t="s">
        <v>688</v>
      </c>
      <c r="E24" s="172" t="s">
        <v>406</v>
      </c>
      <c r="F24" s="94" t="s">
        <v>689</v>
      </c>
      <c r="G24" s="94" t="s">
        <v>688</v>
      </c>
      <c r="H24" s="94" t="s">
        <v>722</v>
      </c>
      <c r="I24" s="94" t="s">
        <v>730</v>
      </c>
      <c r="J24" s="79">
        <v>2</v>
      </c>
      <c r="K24" s="79">
        <v>3</v>
      </c>
      <c r="L24" s="79">
        <f t="shared" ref="L24" si="3">J24*K24</f>
        <v>6</v>
      </c>
      <c r="M24" s="79" t="str">
        <f t="shared" si="2"/>
        <v>BAJO</v>
      </c>
      <c r="N24" s="68" t="s">
        <v>596</v>
      </c>
      <c r="O24" s="82">
        <f t="shared" ref="O24" si="4">IF(M24="BAJO",0.1,IF(M24="MEDIO",3,5))</f>
        <v>0.1</v>
      </c>
    </row>
    <row r="25" spans="1:15" s="11" customFormat="1" ht="51">
      <c r="A25" s="213">
        <v>19</v>
      </c>
      <c r="B25" s="214" t="s">
        <v>690</v>
      </c>
      <c r="C25" s="172" t="s">
        <v>323</v>
      </c>
      <c r="D25" s="173" t="s">
        <v>242</v>
      </c>
      <c r="E25" s="172" t="s">
        <v>406</v>
      </c>
      <c r="F25" s="81" t="s">
        <v>451</v>
      </c>
      <c r="G25" s="103" t="s">
        <v>713</v>
      </c>
      <c r="H25" s="94" t="s">
        <v>714</v>
      </c>
      <c r="I25" s="103" t="s">
        <v>715</v>
      </c>
      <c r="J25" s="14">
        <v>2</v>
      </c>
      <c r="K25" s="14">
        <v>3</v>
      </c>
      <c r="L25" s="14">
        <f t="shared" si="1"/>
        <v>6</v>
      </c>
      <c r="M25" s="79" t="str">
        <f t="shared" si="2"/>
        <v>BAJO</v>
      </c>
      <c r="N25" s="68" t="s">
        <v>596</v>
      </c>
      <c r="O25" s="47">
        <f t="shared" si="0"/>
        <v>0.1</v>
      </c>
    </row>
    <row r="26" spans="1:15" s="11" customFormat="1" ht="127.5">
      <c r="A26" s="213">
        <v>20</v>
      </c>
      <c r="B26" s="214" t="s">
        <v>690</v>
      </c>
      <c r="C26" s="172" t="s">
        <v>324</v>
      </c>
      <c r="D26" s="173" t="s">
        <v>691</v>
      </c>
      <c r="E26" s="172" t="s">
        <v>406</v>
      </c>
      <c r="F26" s="94" t="s">
        <v>692</v>
      </c>
      <c r="G26" s="94" t="s">
        <v>691</v>
      </c>
      <c r="H26" s="94" t="s">
        <v>722</v>
      </c>
      <c r="I26" s="94" t="s">
        <v>732</v>
      </c>
      <c r="J26" s="14">
        <v>2</v>
      </c>
      <c r="K26" s="14">
        <v>3</v>
      </c>
      <c r="L26" s="14">
        <f>J26*K26</f>
        <v>6</v>
      </c>
      <c r="M26" s="79" t="str">
        <f t="shared" si="2"/>
        <v>BAJO</v>
      </c>
      <c r="N26" s="68" t="s">
        <v>596</v>
      </c>
      <c r="O26" s="47">
        <f>IF(M26="BAJO",0.1,IF(M26="MEDIO",3,5))</f>
        <v>0.1</v>
      </c>
    </row>
    <row r="27" spans="1:15" s="11" customFormat="1" ht="140.25">
      <c r="A27" s="210">
        <v>21</v>
      </c>
      <c r="B27" s="216" t="s">
        <v>733</v>
      </c>
      <c r="C27" s="95" t="s">
        <v>734</v>
      </c>
      <c r="D27" s="175" t="s">
        <v>469</v>
      </c>
      <c r="E27" s="174" t="s">
        <v>406</v>
      </c>
      <c r="F27" s="94" t="s">
        <v>735</v>
      </c>
      <c r="G27" s="94" t="s">
        <v>469</v>
      </c>
      <c r="H27" s="94" t="s">
        <v>722</v>
      </c>
      <c r="I27" s="94" t="s">
        <v>736</v>
      </c>
      <c r="J27" s="14">
        <v>2</v>
      </c>
      <c r="K27" s="14">
        <v>3</v>
      </c>
      <c r="L27" s="14">
        <f t="shared" si="1"/>
        <v>6</v>
      </c>
      <c r="M27" s="79" t="str">
        <f t="shared" si="2"/>
        <v>BAJO</v>
      </c>
      <c r="N27" s="68" t="s">
        <v>596</v>
      </c>
      <c r="O27" s="47">
        <f t="shared" si="0"/>
        <v>0.1</v>
      </c>
    </row>
    <row r="28" spans="1:15" s="11" customFormat="1" ht="51">
      <c r="A28" s="210">
        <v>22</v>
      </c>
      <c r="B28" s="216" t="s">
        <v>733</v>
      </c>
      <c r="C28" s="174" t="s">
        <v>737</v>
      </c>
      <c r="D28" s="175" t="s">
        <v>242</v>
      </c>
      <c r="E28" s="174" t="s">
        <v>406</v>
      </c>
      <c r="F28" s="94" t="s">
        <v>451</v>
      </c>
      <c r="G28" s="94" t="s">
        <v>713</v>
      </c>
      <c r="H28" s="94" t="s">
        <v>714</v>
      </c>
      <c r="I28" s="94" t="s">
        <v>715</v>
      </c>
      <c r="J28" s="14">
        <v>2</v>
      </c>
      <c r="K28" s="14">
        <v>3</v>
      </c>
      <c r="L28" s="14">
        <f t="shared" si="1"/>
        <v>6</v>
      </c>
      <c r="M28" s="79" t="str">
        <f t="shared" si="2"/>
        <v>BAJO</v>
      </c>
      <c r="N28" s="68" t="s">
        <v>596</v>
      </c>
      <c r="O28" s="47">
        <f t="shared" si="0"/>
        <v>0.1</v>
      </c>
    </row>
    <row r="29" spans="1:15" s="11" customFormat="1" ht="191.25">
      <c r="A29" s="210">
        <v>23</v>
      </c>
      <c r="B29" s="216" t="s">
        <v>738</v>
      </c>
      <c r="C29" s="95" t="s">
        <v>739</v>
      </c>
      <c r="D29" s="175" t="s">
        <v>740</v>
      </c>
      <c r="E29" s="174" t="s">
        <v>406</v>
      </c>
      <c r="F29" s="94" t="s">
        <v>741</v>
      </c>
      <c r="G29" s="94" t="s">
        <v>740</v>
      </c>
      <c r="H29" s="94" t="s">
        <v>722</v>
      </c>
      <c r="I29" s="94" t="s">
        <v>742</v>
      </c>
      <c r="J29" s="14">
        <v>3</v>
      </c>
      <c r="K29" s="14">
        <v>3</v>
      </c>
      <c r="L29" s="14">
        <f>J29*K29</f>
        <v>9</v>
      </c>
      <c r="M29" s="79" t="str">
        <f t="shared" si="2"/>
        <v>MEDIO</v>
      </c>
      <c r="N29" s="68" t="s">
        <v>678</v>
      </c>
      <c r="O29" s="47">
        <f>IF(M29="BAJO",0.1,IF(M29="MEDIO",3,5))</f>
        <v>3</v>
      </c>
    </row>
    <row r="30" spans="1:15" s="11" customFormat="1" ht="63.75">
      <c r="A30" s="210">
        <v>24</v>
      </c>
      <c r="B30" s="216" t="s">
        <v>738</v>
      </c>
      <c r="C30" s="174" t="s">
        <v>743</v>
      </c>
      <c r="D30" s="175" t="s">
        <v>242</v>
      </c>
      <c r="E30" s="174" t="s">
        <v>406</v>
      </c>
      <c r="F30" s="94" t="s">
        <v>451</v>
      </c>
      <c r="G30" s="94" t="s">
        <v>713</v>
      </c>
      <c r="H30" s="94" t="s">
        <v>714</v>
      </c>
      <c r="I30" s="94" t="s">
        <v>715</v>
      </c>
      <c r="J30" s="14">
        <v>2</v>
      </c>
      <c r="K30" s="14">
        <v>3</v>
      </c>
      <c r="L30" s="14">
        <f t="shared" si="1"/>
        <v>6</v>
      </c>
      <c r="M30" s="79" t="str">
        <f t="shared" si="2"/>
        <v>BAJO</v>
      </c>
      <c r="N30" s="68" t="s">
        <v>596</v>
      </c>
      <c r="O30" s="47">
        <f t="shared" si="0"/>
        <v>0.1</v>
      </c>
    </row>
    <row r="31" spans="1:15" s="11" customFormat="1" ht="12.75">
      <c r="A31" s="82"/>
      <c r="B31" s="193"/>
      <c r="C31" s="80"/>
      <c r="D31" s="93"/>
      <c r="E31" s="88"/>
      <c r="F31" s="94"/>
      <c r="G31" s="81"/>
      <c r="H31" s="81"/>
      <c r="I31" s="81"/>
      <c r="J31" s="14"/>
      <c r="K31" s="14"/>
      <c r="L31" s="14">
        <f t="shared" si="1"/>
        <v>0</v>
      </c>
      <c r="M31" s="79" t="str">
        <f t="shared" si="2"/>
        <v>BAJO</v>
      </c>
      <c r="N31" s="3"/>
      <c r="O31" s="47">
        <f t="shared" si="0"/>
        <v>0.1</v>
      </c>
    </row>
    <row r="32" spans="1:15" s="11" customFormat="1" ht="15">
      <c r="A32" s="82"/>
      <c r="B32" s="193"/>
      <c r="C32" s="80"/>
      <c r="D32" s="67"/>
      <c r="E32" s="88"/>
      <c r="F32" s="94"/>
      <c r="G32" s="81"/>
      <c r="H32" s="81"/>
      <c r="I32" s="81"/>
      <c r="J32" s="14"/>
      <c r="K32" s="14"/>
      <c r="L32" s="14">
        <f>J32*K32</f>
        <v>0</v>
      </c>
      <c r="M32" s="79" t="str">
        <f t="shared" si="2"/>
        <v>BAJO</v>
      </c>
      <c r="N32" s="3"/>
      <c r="O32" s="47">
        <f>IF(M32="BAJO",0.1,IF(M32="MEDIO",3,5))</f>
        <v>0.1</v>
      </c>
    </row>
    <row r="33" spans="1:15" s="11" customFormat="1" ht="12.75">
      <c r="A33" s="82"/>
      <c r="B33" s="193"/>
      <c r="C33" s="80"/>
      <c r="D33" s="93"/>
      <c r="E33" s="88"/>
      <c r="F33" s="94"/>
      <c r="G33" s="81"/>
      <c r="H33" s="81"/>
      <c r="I33" s="81"/>
      <c r="J33" s="14"/>
      <c r="K33" s="14"/>
      <c r="L33" s="14">
        <f t="shared" si="1"/>
        <v>0</v>
      </c>
      <c r="M33" s="79" t="str">
        <f t="shared" si="2"/>
        <v>BAJO</v>
      </c>
      <c r="N33" s="3"/>
      <c r="O33" s="47">
        <f t="shared" si="0"/>
        <v>0.1</v>
      </c>
    </row>
    <row r="34" spans="1:15" s="11" customFormat="1" ht="12.75">
      <c r="A34" s="82"/>
      <c r="B34" s="193"/>
      <c r="C34" s="80"/>
      <c r="D34" s="80"/>
      <c r="E34" s="88"/>
      <c r="F34" s="94"/>
      <c r="G34" s="81"/>
      <c r="H34" s="81"/>
      <c r="I34" s="81"/>
      <c r="J34" s="14"/>
      <c r="K34" s="14"/>
      <c r="L34" s="14">
        <f t="shared" si="1"/>
        <v>0</v>
      </c>
      <c r="M34" s="79" t="str">
        <f t="shared" si="2"/>
        <v>BAJO</v>
      </c>
      <c r="N34" s="3"/>
      <c r="O34" s="47">
        <f t="shared" si="0"/>
        <v>0.1</v>
      </c>
    </row>
    <row r="35" spans="1:15" s="11" customFormat="1" ht="12.75">
      <c r="A35" s="82"/>
      <c r="B35" s="193"/>
      <c r="C35" s="80"/>
      <c r="D35" s="93"/>
      <c r="E35" s="88"/>
      <c r="F35" s="94"/>
      <c r="G35" s="81"/>
      <c r="H35" s="81"/>
      <c r="I35" s="81"/>
      <c r="J35" s="14"/>
      <c r="K35" s="14"/>
      <c r="L35" s="14">
        <f>J35*K35</f>
        <v>0</v>
      </c>
      <c r="M35" s="79" t="str">
        <f t="shared" si="2"/>
        <v>BAJO</v>
      </c>
      <c r="N35" s="3"/>
      <c r="O35" s="47">
        <f>IF(M35="BAJO",0.1,IF(M35="MEDIO",3,5))</f>
        <v>0.1</v>
      </c>
    </row>
    <row r="36" spans="1:15" s="11" customFormat="1" ht="12.75">
      <c r="A36" s="82"/>
      <c r="B36" s="193"/>
      <c r="C36" s="80"/>
      <c r="D36" s="93"/>
      <c r="E36" s="88"/>
      <c r="F36" s="94"/>
      <c r="G36" s="81"/>
      <c r="H36" s="81"/>
      <c r="I36" s="81"/>
      <c r="J36" s="14"/>
      <c r="K36" s="14"/>
      <c r="L36" s="14">
        <f t="shared" si="1"/>
        <v>0</v>
      </c>
      <c r="M36" s="79" t="str">
        <f t="shared" si="2"/>
        <v>BAJO</v>
      </c>
      <c r="N36" s="3"/>
      <c r="O36" s="47">
        <f t="shared" si="0"/>
        <v>0.1</v>
      </c>
    </row>
    <row r="37" spans="1:15" s="11" customFormat="1" ht="12.75">
      <c r="A37" s="82"/>
      <c r="B37" s="193"/>
      <c r="C37" s="80"/>
      <c r="D37" s="93"/>
      <c r="E37" s="88"/>
      <c r="F37" s="94"/>
      <c r="G37" s="81"/>
      <c r="H37" s="81"/>
      <c r="I37" s="81"/>
      <c r="J37" s="14"/>
      <c r="K37" s="14"/>
      <c r="L37" s="14">
        <f t="shared" si="1"/>
        <v>0</v>
      </c>
      <c r="M37" s="79" t="str">
        <f t="shared" si="2"/>
        <v>BAJO</v>
      </c>
      <c r="N37" s="3"/>
      <c r="O37" s="47">
        <f t="shared" si="0"/>
        <v>0.1</v>
      </c>
    </row>
    <row r="38" spans="1:15" s="11" customFormat="1" ht="12.75">
      <c r="A38" s="82"/>
      <c r="B38" s="193"/>
      <c r="C38" s="80"/>
      <c r="D38" s="93"/>
      <c r="E38" s="88"/>
      <c r="F38" s="94"/>
      <c r="G38" s="81"/>
      <c r="H38" s="81"/>
      <c r="I38" s="81"/>
      <c r="J38" s="14"/>
      <c r="K38" s="14"/>
      <c r="L38" s="14">
        <f>J38*K38</f>
        <v>0</v>
      </c>
      <c r="M38" s="79" t="str">
        <f t="shared" si="2"/>
        <v>BAJO</v>
      </c>
      <c r="N38" s="3"/>
      <c r="O38" s="47">
        <f>IF(M38="BAJO",0.1,IF(M38="MEDIO",3,5))</f>
        <v>0.1</v>
      </c>
    </row>
    <row r="39" spans="1:15" s="11" customFormat="1" ht="12.75">
      <c r="A39" s="82"/>
      <c r="B39" s="191"/>
      <c r="C39" s="13"/>
      <c r="D39" s="26"/>
      <c r="E39" s="13"/>
      <c r="F39" s="41"/>
      <c r="G39" s="81"/>
      <c r="H39" s="81"/>
      <c r="I39" s="81"/>
      <c r="J39" s="14"/>
      <c r="K39" s="14"/>
      <c r="L39" s="14">
        <f t="shared" si="1"/>
        <v>0</v>
      </c>
      <c r="M39" s="79" t="str">
        <f t="shared" si="2"/>
        <v>BAJO</v>
      </c>
      <c r="N39" s="3"/>
      <c r="O39" s="47">
        <f t="shared" si="0"/>
        <v>0.1</v>
      </c>
    </row>
    <row r="40" spans="1:15" s="11" customFormat="1" ht="12.75">
      <c r="A40" s="82"/>
      <c r="B40" s="191"/>
      <c r="C40" s="13"/>
      <c r="D40" s="26"/>
      <c r="E40" s="13"/>
      <c r="F40" s="41"/>
      <c r="G40" s="81"/>
      <c r="H40" s="81"/>
      <c r="I40" s="81"/>
      <c r="J40" s="14"/>
      <c r="K40" s="14"/>
      <c r="L40" s="14">
        <f t="shared" si="1"/>
        <v>0</v>
      </c>
      <c r="M40" s="79" t="str">
        <f t="shared" si="2"/>
        <v>BAJO</v>
      </c>
      <c r="N40" s="3"/>
      <c r="O40" s="47">
        <f t="shared" si="0"/>
        <v>0.1</v>
      </c>
    </row>
    <row r="41" spans="1:15" s="11" customFormat="1" ht="12.75">
      <c r="A41" s="82"/>
      <c r="B41" s="191"/>
      <c r="C41" s="13"/>
      <c r="D41" s="13"/>
      <c r="E41" s="13"/>
      <c r="F41" s="41"/>
      <c r="G41" s="81"/>
      <c r="H41" s="81"/>
      <c r="I41" s="81"/>
      <c r="J41" s="14"/>
      <c r="K41" s="14"/>
      <c r="L41" s="14">
        <f>J41*K41</f>
        <v>0</v>
      </c>
      <c r="M41" s="79" t="str">
        <f t="shared" si="2"/>
        <v>BAJO</v>
      </c>
      <c r="N41" s="3"/>
      <c r="O41" s="47">
        <f>IF(M41="BAJO",0.1,IF(M41="MEDIO",3,5))</f>
        <v>0.1</v>
      </c>
    </row>
    <row r="42" spans="1:15" s="11" customFormat="1" ht="12.75">
      <c r="A42" s="82"/>
      <c r="B42" s="191"/>
      <c r="C42" s="13"/>
      <c r="D42" s="13"/>
      <c r="E42" s="13"/>
      <c r="F42" s="41"/>
      <c r="G42" s="81"/>
      <c r="H42" s="81"/>
      <c r="I42" s="81"/>
      <c r="J42" s="14"/>
      <c r="K42" s="14"/>
      <c r="L42" s="14">
        <f>J42*K42</f>
        <v>0</v>
      </c>
      <c r="M42" s="79" t="str">
        <f t="shared" si="2"/>
        <v>BAJO</v>
      </c>
      <c r="N42" s="3"/>
      <c r="O42" s="47">
        <f>IF(M42="BAJO",0.1,IF(M42="MEDIO",3,5))</f>
        <v>0.1</v>
      </c>
    </row>
    <row r="43" spans="1:15" s="11" customFormat="1" ht="12.75">
      <c r="A43" s="82"/>
      <c r="B43" s="191"/>
      <c r="C43" s="13"/>
      <c r="D43" s="26"/>
      <c r="E43" s="13"/>
      <c r="F43" s="41"/>
      <c r="G43" s="81"/>
      <c r="H43" s="81"/>
      <c r="I43" s="81"/>
      <c r="J43" s="14"/>
      <c r="K43" s="14"/>
      <c r="L43" s="14">
        <f t="shared" si="1"/>
        <v>0</v>
      </c>
      <c r="M43" s="79" t="str">
        <f t="shared" si="2"/>
        <v>BAJO</v>
      </c>
      <c r="N43" s="3"/>
      <c r="O43" s="47">
        <f t="shared" si="0"/>
        <v>0.1</v>
      </c>
    </row>
    <row r="44" spans="1:15" s="11" customFormat="1" ht="12.75">
      <c r="A44" s="82"/>
      <c r="B44" s="191"/>
      <c r="C44" s="13"/>
      <c r="D44" s="26"/>
      <c r="E44" s="13"/>
      <c r="F44" s="41"/>
      <c r="G44" s="81"/>
      <c r="H44" s="81"/>
      <c r="I44" s="81"/>
      <c r="J44" s="14"/>
      <c r="K44" s="14"/>
      <c r="L44" s="14">
        <f t="shared" si="1"/>
        <v>0</v>
      </c>
      <c r="M44" s="79" t="str">
        <f t="shared" si="2"/>
        <v>BAJO</v>
      </c>
      <c r="N44" s="3"/>
      <c r="O44" s="47">
        <f t="shared" si="0"/>
        <v>0.1</v>
      </c>
    </row>
    <row r="45" spans="1:15" s="11" customFormat="1" ht="12.75">
      <c r="A45" s="82"/>
      <c r="B45" s="191"/>
      <c r="C45" s="13"/>
      <c r="D45" s="13"/>
      <c r="E45" s="13"/>
      <c r="F45" s="41"/>
      <c r="G45" s="81"/>
      <c r="H45" s="81"/>
      <c r="I45" s="81"/>
      <c r="J45" s="14"/>
      <c r="K45" s="14"/>
      <c r="L45" s="14">
        <f>J45*K45</f>
        <v>0</v>
      </c>
      <c r="M45" s="79" t="str">
        <f t="shared" si="2"/>
        <v>BAJO</v>
      </c>
      <c r="N45" s="3"/>
      <c r="O45" s="47">
        <f>IF(M45="BAJO",0.1,IF(M45="MEDIO",3,5))</f>
        <v>0.1</v>
      </c>
    </row>
    <row r="46" spans="1:15" s="11" customFormat="1" ht="12.75">
      <c r="A46" s="82"/>
      <c r="B46" s="191"/>
      <c r="C46" s="13"/>
      <c r="D46" s="13"/>
      <c r="E46" s="13"/>
      <c r="F46" s="41"/>
      <c r="G46" s="81"/>
      <c r="H46" s="81"/>
      <c r="I46" s="81"/>
      <c r="J46" s="14"/>
      <c r="K46" s="14"/>
      <c r="L46" s="14">
        <f>J46*K46</f>
        <v>0</v>
      </c>
      <c r="M46" s="79" t="str">
        <f t="shared" si="2"/>
        <v>BAJO</v>
      </c>
      <c r="N46" s="3"/>
      <c r="O46" s="47">
        <f>IF(M46="BAJO",0.1,IF(M46="MEDIO",3,5))</f>
        <v>0.1</v>
      </c>
    </row>
    <row r="47" spans="1:15" s="11" customFormat="1" ht="12.75">
      <c r="A47" s="82"/>
      <c r="B47" s="191"/>
      <c r="C47" s="13"/>
      <c r="D47" s="26"/>
      <c r="E47" s="13"/>
      <c r="F47" s="41"/>
      <c r="G47" s="81"/>
      <c r="H47" s="81"/>
      <c r="I47" s="81"/>
      <c r="J47" s="14"/>
      <c r="K47" s="14"/>
      <c r="L47" s="14">
        <f t="shared" si="1"/>
        <v>0</v>
      </c>
      <c r="M47" s="79" t="str">
        <f t="shared" si="2"/>
        <v>BAJO</v>
      </c>
      <c r="N47" s="3"/>
      <c r="O47" s="47">
        <f t="shared" si="0"/>
        <v>0.1</v>
      </c>
    </row>
    <row r="48" spans="1:15" s="11" customFormat="1" ht="12.75">
      <c r="A48" s="82"/>
      <c r="B48" s="191"/>
      <c r="C48" s="13"/>
      <c r="D48" s="13"/>
      <c r="E48" s="13"/>
      <c r="F48" s="41"/>
      <c r="G48" s="81"/>
      <c r="H48" s="81"/>
      <c r="I48" s="81"/>
      <c r="J48" s="14"/>
      <c r="K48" s="14"/>
      <c r="L48" s="14">
        <f t="shared" si="1"/>
        <v>0</v>
      </c>
      <c r="M48" s="79" t="str">
        <f t="shared" si="2"/>
        <v>BAJO</v>
      </c>
      <c r="N48" s="3"/>
      <c r="O48" s="47">
        <f t="shared" si="0"/>
        <v>0.1</v>
      </c>
    </row>
    <row r="49" spans="1:15" s="11" customFormat="1" ht="12.75">
      <c r="A49" s="82"/>
      <c r="B49" s="191"/>
      <c r="C49" s="13"/>
      <c r="D49" s="13"/>
      <c r="E49" s="13"/>
      <c r="F49" s="41"/>
      <c r="G49" s="81"/>
      <c r="H49" s="81"/>
      <c r="I49" s="81"/>
      <c r="J49" s="14"/>
      <c r="K49" s="14"/>
      <c r="L49" s="14">
        <f>J49*K49</f>
        <v>0</v>
      </c>
      <c r="M49" s="79" t="str">
        <f t="shared" si="2"/>
        <v>BAJO</v>
      </c>
      <c r="N49" s="3"/>
      <c r="O49" s="47">
        <f>IF(M49="BAJO",0.1,IF(M49="MEDIO",3,5))</f>
        <v>0.1</v>
      </c>
    </row>
    <row r="50" spans="1:15" s="11" customFormat="1" ht="12.75">
      <c r="A50" s="82"/>
      <c r="B50" s="191"/>
      <c r="C50" s="13"/>
      <c r="D50" s="26"/>
      <c r="E50" s="13"/>
      <c r="F50" s="41"/>
      <c r="G50" s="81"/>
      <c r="H50" s="81"/>
      <c r="I50" s="81"/>
      <c r="J50" s="14"/>
      <c r="K50" s="14"/>
      <c r="L50" s="14">
        <f t="shared" si="1"/>
        <v>0</v>
      </c>
      <c r="M50" s="79" t="str">
        <f t="shared" si="2"/>
        <v>BAJO</v>
      </c>
      <c r="N50" s="3"/>
      <c r="O50" s="47">
        <f t="shared" si="0"/>
        <v>0.1</v>
      </c>
    </row>
    <row r="51" spans="1:15" s="11" customFormat="1" ht="12.75">
      <c r="A51" s="82"/>
      <c r="B51" s="191"/>
      <c r="C51" s="13"/>
      <c r="D51" s="29"/>
      <c r="E51" s="13"/>
      <c r="F51" s="41"/>
      <c r="G51" s="81"/>
      <c r="H51" s="81"/>
      <c r="I51" s="81"/>
      <c r="J51" s="14"/>
      <c r="K51" s="14"/>
      <c r="L51" s="14">
        <f t="shared" si="1"/>
        <v>0</v>
      </c>
      <c r="M51" s="79" t="str">
        <f t="shared" si="2"/>
        <v>BAJO</v>
      </c>
      <c r="N51" s="3"/>
      <c r="O51" s="47">
        <f t="shared" si="0"/>
        <v>0.1</v>
      </c>
    </row>
    <row r="52" spans="1:15" s="11" customFormat="1" ht="12.75">
      <c r="A52" s="82"/>
      <c r="B52" s="191"/>
      <c r="C52" s="13"/>
      <c r="D52" s="13"/>
      <c r="E52" s="13"/>
      <c r="F52" s="41"/>
      <c r="G52" s="81"/>
      <c r="H52" s="81"/>
      <c r="I52" s="81"/>
      <c r="J52" s="14"/>
      <c r="K52" s="14"/>
      <c r="L52" s="14">
        <f>J52*K52</f>
        <v>0</v>
      </c>
      <c r="M52" s="79" t="str">
        <f t="shared" si="2"/>
        <v>BAJO</v>
      </c>
      <c r="N52" s="3"/>
      <c r="O52" s="47">
        <f>IF(M52="BAJO",0.1,IF(M52="MEDIO",3,5))</f>
        <v>0.1</v>
      </c>
    </row>
    <row r="53" spans="1:15" s="11" customFormat="1" ht="12.75">
      <c r="A53" s="82"/>
      <c r="B53" s="191"/>
      <c r="C53" s="13"/>
      <c r="D53" s="13"/>
      <c r="E53" s="13"/>
      <c r="F53" s="41"/>
      <c r="G53" s="81"/>
      <c r="H53" s="81"/>
      <c r="I53" s="81"/>
      <c r="J53" s="14"/>
      <c r="K53" s="14"/>
      <c r="L53" s="14">
        <f>J53*K53</f>
        <v>0</v>
      </c>
      <c r="M53" s="79" t="str">
        <f t="shared" si="2"/>
        <v>BAJO</v>
      </c>
      <c r="N53" s="3"/>
      <c r="O53" s="47">
        <f>IF(M53="BAJO",0.1,IF(M53="MEDIO",3,5))</f>
        <v>0.1</v>
      </c>
    </row>
    <row r="54" spans="1:15" s="11" customFormat="1" ht="12.75">
      <c r="A54" s="82"/>
      <c r="B54" s="191"/>
      <c r="C54" s="13"/>
      <c r="D54" s="26"/>
      <c r="E54" s="13"/>
      <c r="F54" s="41"/>
      <c r="G54" s="35"/>
      <c r="H54" s="35"/>
      <c r="I54" s="35"/>
      <c r="J54" s="14"/>
      <c r="K54" s="14"/>
      <c r="L54" s="14">
        <f t="shared" si="1"/>
        <v>0</v>
      </c>
      <c r="M54" s="79" t="str">
        <f t="shared" si="2"/>
        <v>BAJO</v>
      </c>
      <c r="N54" s="3"/>
      <c r="O54" s="47">
        <f t="shared" si="0"/>
        <v>0.1</v>
      </c>
    </row>
    <row r="55" spans="1:15" s="11" customFormat="1" ht="12.75">
      <c r="A55" s="82"/>
      <c r="B55" s="191"/>
      <c r="C55" s="13"/>
      <c r="D55" s="29"/>
      <c r="E55" s="13"/>
      <c r="F55" s="41"/>
      <c r="G55" s="35"/>
      <c r="H55" s="35"/>
      <c r="I55" s="35"/>
      <c r="J55" s="14"/>
      <c r="K55" s="14"/>
      <c r="L55" s="14">
        <f t="shared" si="1"/>
        <v>0</v>
      </c>
      <c r="M55" s="79" t="str">
        <f t="shared" si="2"/>
        <v>BAJO</v>
      </c>
      <c r="N55" s="3"/>
      <c r="O55" s="47">
        <f t="shared" si="0"/>
        <v>0.1</v>
      </c>
    </row>
    <row r="56" spans="1:15" s="11" customFormat="1" ht="12.75">
      <c r="A56" s="82"/>
      <c r="B56" s="191"/>
      <c r="C56" s="13"/>
      <c r="D56" s="13"/>
      <c r="E56" s="13"/>
      <c r="F56" s="41"/>
      <c r="G56" s="35"/>
      <c r="H56" s="35"/>
      <c r="I56" s="35"/>
      <c r="J56" s="14"/>
      <c r="K56" s="14"/>
      <c r="L56" s="14">
        <f t="shared" si="1"/>
        <v>0</v>
      </c>
      <c r="M56" s="79" t="str">
        <f t="shared" si="2"/>
        <v>BAJO</v>
      </c>
      <c r="N56" s="3"/>
      <c r="O56" s="47">
        <f>IF(M56="BAJO",0.1,IF(M56="MEDIO",3,5))</f>
        <v>0.1</v>
      </c>
    </row>
    <row r="57" spans="1:15" s="22" customFormat="1" ht="12.75">
      <c r="A57" s="59"/>
      <c r="B57" s="191"/>
      <c r="C57" s="13"/>
      <c r="D57" s="15"/>
      <c r="E57" s="15"/>
      <c r="F57" s="41"/>
      <c r="G57" s="35"/>
      <c r="H57" s="35"/>
      <c r="I57" s="35"/>
      <c r="J57" s="21"/>
      <c r="K57" s="21"/>
      <c r="L57" s="21">
        <f t="shared" si="1"/>
        <v>0</v>
      </c>
      <c r="M57" s="79" t="str">
        <f t="shared" si="2"/>
        <v>BAJO</v>
      </c>
      <c r="N57" s="3"/>
      <c r="O57" s="59">
        <f>IF(M57="BAJO",0.1,IF(M57="MEDIO",3,5))</f>
        <v>0.1</v>
      </c>
    </row>
    <row r="58" spans="1:15" s="11" customFormat="1" ht="12.75">
      <c r="A58" s="82"/>
      <c r="B58" s="191"/>
      <c r="C58" s="15"/>
      <c r="D58" s="26"/>
      <c r="E58" s="16"/>
      <c r="F58" s="35"/>
      <c r="G58" s="35"/>
      <c r="H58" s="35"/>
      <c r="I58" s="35"/>
      <c r="J58" s="23"/>
      <c r="K58" s="23"/>
      <c r="L58" s="14">
        <f t="shared" si="1"/>
        <v>0</v>
      </c>
      <c r="M58" s="79" t="str">
        <f t="shared" si="2"/>
        <v>BAJO</v>
      </c>
      <c r="N58" s="3"/>
      <c r="O58" s="47">
        <f t="shared" si="0"/>
        <v>0.1</v>
      </c>
    </row>
    <row r="59" spans="1:15" s="11" customFormat="1" ht="12.75">
      <c r="A59" s="82"/>
      <c r="B59" s="191"/>
      <c r="C59" s="13"/>
      <c r="D59" s="26"/>
      <c r="E59" s="16"/>
      <c r="F59" s="35"/>
      <c r="G59" s="35"/>
      <c r="H59" s="35"/>
      <c r="I59" s="35"/>
      <c r="J59" s="23"/>
      <c r="K59" s="23"/>
      <c r="L59" s="14">
        <f t="shared" si="1"/>
        <v>0</v>
      </c>
      <c r="M59" s="79" t="str">
        <f t="shared" si="2"/>
        <v>BAJO</v>
      </c>
      <c r="N59" s="3"/>
      <c r="O59" s="47">
        <f t="shared" si="0"/>
        <v>0.1</v>
      </c>
    </row>
    <row r="60" spans="1:15" s="11" customFormat="1" ht="12.75">
      <c r="A60" s="82"/>
      <c r="B60" s="191"/>
      <c r="C60" s="13"/>
      <c r="D60" s="13"/>
      <c r="E60" s="16"/>
      <c r="F60" s="35"/>
      <c r="G60" s="35"/>
      <c r="H60" s="35"/>
      <c r="I60" s="35"/>
      <c r="J60" s="23"/>
      <c r="K60" s="23"/>
      <c r="L60" s="14">
        <f>J60*K60</f>
        <v>0</v>
      </c>
      <c r="M60" s="79" t="str">
        <f t="shared" si="2"/>
        <v>BAJO</v>
      </c>
      <c r="N60" s="3"/>
      <c r="O60" s="47">
        <f>IF(M60="BAJO",0.1,IF(M60="MEDIO",3,5))</f>
        <v>0.1</v>
      </c>
    </row>
    <row r="61" spans="1:15" s="11" customFormat="1" ht="12.75">
      <c r="A61" s="82"/>
      <c r="B61" s="191"/>
      <c r="C61" s="28"/>
      <c r="D61" s="29"/>
      <c r="E61" s="28"/>
      <c r="F61" s="35"/>
      <c r="G61" s="35"/>
      <c r="H61" s="35"/>
      <c r="I61" s="35"/>
      <c r="J61" s="14"/>
      <c r="K61" s="14"/>
      <c r="L61" s="14">
        <f t="shared" si="1"/>
        <v>0</v>
      </c>
      <c r="M61" s="79" t="str">
        <f t="shared" si="2"/>
        <v>BAJO</v>
      </c>
      <c r="N61" s="3"/>
      <c r="O61" s="47">
        <f t="shared" si="0"/>
        <v>0.1</v>
      </c>
    </row>
    <row r="62" spans="1:15" s="11" customFormat="1" ht="12.75">
      <c r="A62" s="82"/>
      <c r="B62" s="191"/>
      <c r="C62" s="28"/>
      <c r="D62" s="29"/>
      <c r="E62" s="28"/>
      <c r="F62" s="35"/>
      <c r="G62" s="42"/>
      <c r="H62" s="42"/>
      <c r="I62" s="42"/>
      <c r="J62" s="30"/>
      <c r="K62" s="14"/>
      <c r="L62" s="14">
        <f t="shared" si="1"/>
        <v>0</v>
      </c>
      <c r="M62" s="79" t="str">
        <f t="shared" si="2"/>
        <v>BAJO</v>
      </c>
      <c r="N62" s="3"/>
      <c r="O62" s="47">
        <f t="shared" si="0"/>
        <v>0.1</v>
      </c>
    </row>
    <row r="63" spans="1:15" s="11" customFormat="1" ht="12.75">
      <c r="A63" s="82"/>
      <c r="B63" s="191"/>
      <c r="C63" s="28"/>
      <c r="D63" s="29"/>
      <c r="E63" s="28"/>
      <c r="F63" s="35"/>
      <c r="G63" s="42"/>
      <c r="H63" s="42"/>
      <c r="I63" s="42"/>
      <c r="J63" s="30"/>
      <c r="K63" s="14"/>
      <c r="L63" s="14">
        <f>J63*K63</f>
        <v>0</v>
      </c>
      <c r="M63" s="79" t="str">
        <f t="shared" si="2"/>
        <v>BAJO</v>
      </c>
      <c r="N63" s="3"/>
      <c r="O63" s="47">
        <f>IF(M63="BAJO",0.1,IF(M63="MEDIO",3,5))</f>
        <v>0.1</v>
      </c>
    </row>
    <row r="64" spans="1:15" s="11" customFormat="1" ht="12.75">
      <c r="A64" s="82"/>
      <c r="B64" s="191"/>
      <c r="C64" s="28"/>
      <c r="D64" s="29"/>
      <c r="E64" s="28"/>
      <c r="F64" s="35"/>
      <c r="G64" s="35"/>
      <c r="H64" s="35"/>
      <c r="I64" s="35"/>
      <c r="J64" s="14"/>
      <c r="K64" s="14"/>
      <c r="L64" s="14">
        <f t="shared" si="1"/>
        <v>0</v>
      </c>
      <c r="M64" s="79" t="str">
        <f t="shared" si="2"/>
        <v>BAJO</v>
      </c>
      <c r="N64" s="13"/>
      <c r="O64" s="47">
        <f t="shared" si="0"/>
        <v>0.1</v>
      </c>
    </row>
    <row r="65" spans="1:17" s="11" customFormat="1" ht="12.75">
      <c r="A65" s="82"/>
      <c r="B65" s="191"/>
      <c r="C65" s="28"/>
      <c r="D65" s="29"/>
      <c r="E65" s="28"/>
      <c r="F65" s="35"/>
      <c r="G65" s="35"/>
      <c r="H65" s="35"/>
      <c r="I65" s="35"/>
      <c r="J65" s="14"/>
      <c r="K65" s="14"/>
      <c r="L65" s="14">
        <f>J65*K65</f>
        <v>0</v>
      </c>
      <c r="M65" s="79" t="str">
        <f t="shared" si="2"/>
        <v>BAJO</v>
      </c>
      <c r="N65" s="13"/>
      <c r="O65" s="47">
        <f>IF(M65="BAJO",0.1,IF(M65="MEDIO",3,5))</f>
        <v>0.1</v>
      </c>
    </row>
    <row r="66" spans="1:17" s="22" customFormat="1" ht="12.75">
      <c r="A66" s="59"/>
      <c r="B66" s="193"/>
      <c r="C66" s="32"/>
      <c r="D66" s="33"/>
      <c r="E66" s="15"/>
      <c r="F66" s="42"/>
      <c r="G66" s="35"/>
      <c r="H66" s="35"/>
      <c r="I66" s="35"/>
      <c r="J66" s="21"/>
      <c r="K66" s="21"/>
      <c r="L66" s="21">
        <f t="shared" si="1"/>
        <v>0</v>
      </c>
      <c r="M66" s="79" t="str">
        <f t="shared" si="2"/>
        <v>BAJO</v>
      </c>
      <c r="N66" s="3"/>
      <c r="O66" s="59">
        <f t="shared" si="0"/>
        <v>0.1</v>
      </c>
    </row>
    <row r="67" spans="1:17" s="22" customFormat="1" ht="12.75">
      <c r="A67" s="179"/>
      <c r="B67" s="193"/>
      <c r="C67" s="32"/>
      <c r="D67" s="29"/>
      <c r="E67" s="15"/>
      <c r="F67" s="42"/>
      <c r="G67" s="35"/>
      <c r="H67" s="35"/>
      <c r="I67" s="35"/>
      <c r="J67" s="34"/>
      <c r="K67" s="21"/>
      <c r="L67" s="21">
        <f t="shared" si="1"/>
        <v>0</v>
      </c>
      <c r="M67" s="79" t="str">
        <f t="shared" si="2"/>
        <v>BAJO</v>
      </c>
      <c r="N67" s="3"/>
      <c r="O67" s="59">
        <f t="shared" si="0"/>
        <v>0.1</v>
      </c>
    </row>
    <row r="68" spans="1:17" s="11" customFormat="1" ht="12.75">
      <c r="A68" s="178"/>
      <c r="B68" s="191"/>
      <c r="C68" s="35"/>
      <c r="D68" s="29"/>
      <c r="E68" s="28"/>
      <c r="F68" s="35"/>
      <c r="G68" s="35"/>
      <c r="H68" s="35"/>
      <c r="I68" s="35"/>
      <c r="J68" s="14"/>
      <c r="K68" s="14"/>
      <c r="L68" s="14">
        <f t="shared" si="1"/>
        <v>0</v>
      </c>
      <c r="M68" s="79" t="str">
        <f t="shared" si="2"/>
        <v>BAJO</v>
      </c>
      <c r="N68" s="13"/>
      <c r="O68" s="47">
        <f t="shared" si="0"/>
        <v>0.1</v>
      </c>
    </row>
    <row r="69" spans="1:17" s="11" customFormat="1" ht="12.75">
      <c r="A69" s="178"/>
      <c r="B69" s="191"/>
      <c r="C69" s="28"/>
      <c r="D69" s="29"/>
      <c r="E69" s="28"/>
      <c r="F69" s="35"/>
      <c r="G69" s="35"/>
      <c r="H69" s="35"/>
      <c r="I69" s="35"/>
      <c r="J69" s="14"/>
      <c r="K69" s="14"/>
      <c r="L69" s="14">
        <f t="shared" si="1"/>
        <v>0</v>
      </c>
      <c r="M69" s="79" t="str">
        <f t="shared" si="2"/>
        <v>BAJO</v>
      </c>
      <c r="N69" s="13"/>
      <c r="O69" s="47">
        <f t="shared" si="0"/>
        <v>0.1</v>
      </c>
    </row>
    <row r="70" spans="1:17" s="11" customFormat="1" ht="12.75">
      <c r="A70" s="178"/>
      <c r="B70" s="191"/>
      <c r="C70" s="28"/>
      <c r="D70" s="29"/>
      <c r="E70" s="28"/>
      <c r="F70" s="35"/>
      <c r="G70" s="35"/>
      <c r="H70" s="35"/>
      <c r="I70" s="35"/>
      <c r="J70" s="14"/>
      <c r="K70" s="14"/>
      <c r="L70" s="14">
        <f t="shared" si="1"/>
        <v>0</v>
      </c>
      <c r="M70" s="79" t="str">
        <f t="shared" si="2"/>
        <v>BAJO</v>
      </c>
      <c r="N70" s="3"/>
      <c r="O70" s="47">
        <f t="shared" si="0"/>
        <v>0.1</v>
      </c>
    </row>
    <row r="71" spans="1:17" s="11" customFormat="1" ht="12.75">
      <c r="A71" s="178"/>
      <c r="B71" s="191"/>
      <c r="C71" s="28"/>
      <c r="D71" s="29"/>
      <c r="E71" s="28"/>
      <c r="F71" s="35"/>
      <c r="G71" s="35"/>
      <c r="H71" s="35"/>
      <c r="I71" s="35"/>
      <c r="J71" s="14"/>
      <c r="K71" s="14"/>
      <c r="L71" s="14">
        <f t="shared" si="1"/>
        <v>0</v>
      </c>
      <c r="M71" s="79" t="str">
        <f t="shared" si="2"/>
        <v>BAJO</v>
      </c>
      <c r="N71" s="3"/>
      <c r="O71" s="47">
        <f t="shared" ref="O71:O76" si="5">IF(M71="BAJO",0.1,IF(M71="MEDIO",3,5))</f>
        <v>0.1</v>
      </c>
    </row>
    <row r="72" spans="1:17" s="11" customFormat="1" ht="12.75">
      <c r="A72" s="178"/>
      <c r="B72" s="191"/>
      <c r="C72" s="28"/>
      <c r="D72" s="29"/>
      <c r="E72" s="28"/>
      <c r="F72" s="35"/>
      <c r="G72" s="35"/>
      <c r="H72" s="35"/>
      <c r="I72" s="35"/>
      <c r="J72" s="14"/>
      <c r="K72" s="14"/>
      <c r="L72" s="14">
        <f t="shared" ref="L72:L76" si="6">J72*K72</f>
        <v>0</v>
      </c>
      <c r="M72" s="79" t="str">
        <f t="shared" ref="M72:M76" si="7">IF(L72&lt;=6,"BAJO",IF(L72&gt;=15,"ALTO","MEDIO"))</f>
        <v>BAJO</v>
      </c>
      <c r="N72" s="3"/>
      <c r="O72" s="47">
        <f t="shared" si="5"/>
        <v>0.1</v>
      </c>
    </row>
    <row r="73" spans="1:17" s="11" customFormat="1" ht="12.75">
      <c r="A73" s="178"/>
      <c r="B73" s="191"/>
      <c r="C73" s="28"/>
      <c r="D73" s="29"/>
      <c r="E73" s="28"/>
      <c r="F73" s="35"/>
      <c r="G73" s="43"/>
      <c r="H73" s="43"/>
      <c r="I73" s="43"/>
      <c r="J73" s="14"/>
      <c r="K73" s="14"/>
      <c r="L73" s="14">
        <f t="shared" si="6"/>
        <v>0</v>
      </c>
      <c r="M73" s="79" t="str">
        <f t="shared" si="7"/>
        <v>BAJO</v>
      </c>
      <c r="N73" s="3"/>
      <c r="O73" s="47">
        <f t="shared" si="5"/>
        <v>0.1</v>
      </c>
    </row>
    <row r="74" spans="1:17" s="11" customFormat="1" ht="12.75">
      <c r="A74" s="178"/>
      <c r="B74" s="191"/>
      <c r="C74" s="28"/>
      <c r="D74" s="29"/>
      <c r="E74" s="28"/>
      <c r="F74" s="35"/>
      <c r="G74" s="43"/>
      <c r="H74" s="43"/>
      <c r="I74" s="43"/>
      <c r="J74" s="14"/>
      <c r="K74" s="14"/>
      <c r="L74" s="14">
        <f t="shared" si="6"/>
        <v>0</v>
      </c>
      <c r="M74" s="79" t="str">
        <f t="shared" si="7"/>
        <v>BAJO</v>
      </c>
      <c r="N74" s="3"/>
      <c r="O74" s="47">
        <f t="shared" si="5"/>
        <v>0.1</v>
      </c>
    </row>
    <row r="75" spans="1:17" s="11" customFormat="1" ht="12.75">
      <c r="A75" s="178"/>
      <c r="B75" s="191"/>
      <c r="C75" s="28"/>
      <c r="D75" s="29"/>
      <c r="E75" s="28"/>
      <c r="F75" s="35"/>
      <c r="G75" s="43"/>
      <c r="H75" s="43"/>
      <c r="I75" s="43"/>
      <c r="J75" s="14"/>
      <c r="K75" s="14"/>
      <c r="L75" s="14">
        <f t="shared" si="6"/>
        <v>0</v>
      </c>
      <c r="M75" s="79" t="str">
        <f t="shared" si="7"/>
        <v>BAJO</v>
      </c>
      <c r="N75" s="3"/>
      <c r="O75" s="47">
        <f t="shared" si="5"/>
        <v>0.1</v>
      </c>
    </row>
    <row r="76" spans="1:17" s="11" customFormat="1">
      <c r="A76" s="178"/>
      <c r="B76" s="191"/>
      <c r="C76" s="28"/>
      <c r="D76" s="29"/>
      <c r="E76" s="28"/>
      <c r="F76" s="35"/>
      <c r="G76" s="44"/>
      <c r="H76" s="44"/>
      <c r="I76" s="44"/>
      <c r="J76" s="14"/>
      <c r="K76" s="14"/>
      <c r="L76" s="14">
        <f t="shared" si="6"/>
        <v>0</v>
      </c>
      <c r="M76" s="79" t="str">
        <f t="shared" si="7"/>
        <v>BAJO</v>
      </c>
      <c r="N76" s="3"/>
      <c r="O76" s="47">
        <f t="shared" si="5"/>
        <v>0.1</v>
      </c>
    </row>
    <row r="77" spans="1:17" s="11" customFormat="1">
      <c r="A77" s="78"/>
      <c r="C77" s="36"/>
      <c r="D77" s="37"/>
      <c r="F77" s="43"/>
      <c r="G77" s="44"/>
      <c r="H77" s="44"/>
      <c r="I77" s="44"/>
      <c r="J77" s="38"/>
      <c r="K77" s="38"/>
      <c r="P77" s="11">
        <f>SUM(O7:O76)</f>
        <v>9.8999999999999844</v>
      </c>
      <c r="Q77" s="11">
        <f>COUNT(O7:O76)</f>
        <v>70</v>
      </c>
    </row>
    <row r="78" spans="1:17" s="11" customFormat="1">
      <c r="A78" s="78"/>
      <c r="D78" s="37"/>
      <c r="F78" s="43"/>
      <c r="G78" s="44"/>
      <c r="H78" s="44"/>
      <c r="I78" s="44"/>
      <c r="J78" s="38"/>
      <c r="K78" s="38"/>
    </row>
    <row r="79" spans="1:17" s="11" customFormat="1">
      <c r="A79" s="78"/>
      <c r="D79" s="37"/>
      <c r="F79" s="43"/>
      <c r="G79" s="44"/>
      <c r="H79" s="44"/>
      <c r="I79" s="44"/>
      <c r="J79" s="38"/>
      <c r="K79" s="38"/>
    </row>
  </sheetData>
  <autoFilter ref="A6:BX77" xr:uid="{C8675EB4-4433-4A6F-B0D5-4599636FD475}"/>
  <dataConsolidate/>
  <mergeCells count="5">
    <mergeCell ref="C1:O1"/>
    <mergeCell ref="C2:O2"/>
    <mergeCell ref="A1:B2"/>
    <mergeCell ref="A4:B4"/>
    <mergeCell ref="F4:M4"/>
  </mergeCells>
  <conditionalFormatting sqref="M7:M76">
    <cfRule type="cellIs" dxfId="63" priority="1" stopIfTrue="1" operator="equal">
      <formula>"ALTO"</formula>
    </cfRule>
    <cfRule type="cellIs" dxfId="62" priority="2" stopIfTrue="1" operator="equal">
      <formula>"MEDIO"</formula>
    </cfRule>
    <cfRule type="cellIs" dxfId="61"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BX72"/>
  <sheetViews>
    <sheetView view="pageBreakPreview" zoomScale="70" zoomScaleNormal="70" zoomScaleSheetLayoutView="70" workbookViewId="0">
      <selection sqref="A1:B2"/>
    </sheetView>
  </sheetViews>
  <sheetFormatPr baseColWidth="10" defaultColWidth="11.42578125" defaultRowHeight="18"/>
  <cols>
    <col min="1" max="1" width="5.42578125" style="10" customWidth="1"/>
    <col min="2" max="2" width="47.28515625" style="10" customWidth="1"/>
    <col min="3" max="3" width="66.28515625" style="19" customWidth="1"/>
    <col min="4" max="4" width="27.7109375" style="18" customWidth="1"/>
    <col min="5" max="5" width="57.42578125" style="19" customWidth="1"/>
    <col min="6" max="6" width="59" style="44" customWidth="1"/>
    <col min="7" max="7" width="34.7109375" style="44" customWidth="1"/>
    <col min="8" max="8" width="34.85546875" style="44" customWidth="1"/>
    <col min="9" max="9" width="31.7109375" style="44" customWidth="1"/>
    <col min="10" max="11" width="18.85546875" style="20" customWidth="1"/>
    <col min="12" max="12" width="18.85546875" style="19" customWidth="1"/>
    <col min="13" max="13" width="21" style="19" customWidth="1"/>
    <col min="14" max="14" width="72.140625" style="19" customWidth="1"/>
    <col min="15" max="16384" width="11.42578125" style="10"/>
  </cols>
  <sheetData>
    <row r="1" spans="1:76" ht="33.75" customHeight="1">
      <c r="A1" s="330"/>
      <c r="B1" s="330"/>
      <c r="C1" s="328" t="s">
        <v>449</v>
      </c>
      <c r="D1" s="328"/>
      <c r="E1" s="328"/>
      <c r="F1" s="328"/>
      <c r="G1" s="328"/>
      <c r="H1" s="328"/>
      <c r="I1" s="328"/>
      <c r="J1" s="328"/>
      <c r="K1" s="328"/>
      <c r="L1" s="328"/>
      <c r="M1" s="328"/>
      <c r="N1" s="328"/>
      <c r="O1" s="328"/>
    </row>
    <row r="2" spans="1:76" ht="33.75" customHeight="1">
      <c r="A2" s="330"/>
      <c r="B2" s="330"/>
      <c r="C2" s="329" t="s">
        <v>118</v>
      </c>
      <c r="D2" s="329"/>
      <c r="E2" s="329"/>
      <c r="F2" s="329"/>
      <c r="G2" s="329"/>
      <c r="H2" s="329"/>
      <c r="I2" s="329"/>
      <c r="J2" s="329"/>
      <c r="K2" s="329"/>
      <c r="L2" s="329"/>
      <c r="M2" s="329"/>
      <c r="N2" s="329"/>
      <c r="O2" s="329"/>
    </row>
    <row r="3" spans="1:76" ht="6.75" customHeight="1">
      <c r="A3" s="183"/>
      <c r="B3" s="183"/>
      <c r="C3" s="184"/>
      <c r="D3" s="184"/>
      <c r="E3" s="184"/>
      <c r="F3" s="184"/>
      <c r="G3" s="184"/>
      <c r="H3" s="184"/>
      <c r="I3" s="184"/>
      <c r="J3" s="184"/>
      <c r="K3" s="184"/>
      <c r="L3" s="184"/>
      <c r="M3" s="184"/>
      <c r="N3" s="184"/>
      <c r="O3" s="184"/>
    </row>
    <row r="4" spans="1:76" ht="33.75" customHeight="1">
      <c r="A4" s="331" t="s">
        <v>616</v>
      </c>
      <c r="B4" s="331"/>
      <c r="C4" s="189" t="s">
        <v>1181</v>
      </c>
      <c r="D4" s="184"/>
      <c r="E4" s="24" t="s">
        <v>617</v>
      </c>
      <c r="F4" s="332" t="s">
        <v>623</v>
      </c>
      <c r="G4" s="332"/>
      <c r="H4" s="332"/>
      <c r="I4" s="332"/>
      <c r="J4" s="332"/>
      <c r="K4" s="332"/>
      <c r="L4" s="332"/>
      <c r="M4" s="332"/>
      <c r="N4" s="184"/>
      <c r="O4" s="184"/>
    </row>
    <row r="5" spans="1:76" ht="6" customHeight="1">
      <c r="B5" s="177"/>
      <c r="C5" s="63"/>
      <c r="D5" s="64"/>
      <c r="E5" s="65"/>
      <c r="F5" s="39"/>
      <c r="G5" s="187"/>
      <c r="H5" s="187"/>
      <c r="I5" s="187"/>
      <c r="J5" s="66"/>
      <c r="K5" s="66"/>
      <c r="L5" s="17"/>
      <c r="M5" s="48"/>
      <c r="N5" s="48"/>
      <c r="O5" s="48"/>
    </row>
    <row r="6" spans="1:76" s="11" customFormat="1" ht="90.75" customHeight="1">
      <c r="A6" s="24" t="s">
        <v>615</v>
      </c>
      <c r="B6" s="24" t="s">
        <v>597</v>
      </c>
      <c r="C6" s="24" t="s">
        <v>4</v>
      </c>
      <c r="D6" s="24" t="s">
        <v>598</v>
      </c>
      <c r="E6" s="24" t="s">
        <v>6</v>
      </c>
      <c r="F6" s="40" t="s">
        <v>599</v>
      </c>
      <c r="G6" s="40" t="s">
        <v>694</v>
      </c>
      <c r="H6" s="40" t="s">
        <v>695</v>
      </c>
      <c r="I6" s="40" t="s">
        <v>696</v>
      </c>
      <c r="J6" s="24" t="s">
        <v>0</v>
      </c>
      <c r="K6" s="24" t="s">
        <v>1</v>
      </c>
      <c r="L6" s="24" t="s">
        <v>2</v>
      </c>
      <c r="M6" s="24" t="s">
        <v>3</v>
      </c>
      <c r="N6" s="24" t="s">
        <v>600</v>
      </c>
      <c r="O6" s="24" t="s">
        <v>120</v>
      </c>
    </row>
    <row r="7" spans="1:76" s="11" customFormat="1" ht="111.75" customHeight="1">
      <c r="A7" s="82">
        <v>1</v>
      </c>
      <c r="B7" s="87" t="s">
        <v>243</v>
      </c>
      <c r="C7" s="89" t="s">
        <v>308</v>
      </c>
      <c r="D7" s="92" t="s">
        <v>242</v>
      </c>
      <c r="E7" s="88" t="s">
        <v>640</v>
      </c>
      <c r="F7" s="81" t="s">
        <v>642</v>
      </c>
      <c r="G7" s="164" t="s">
        <v>791</v>
      </c>
      <c r="H7" s="164" t="s">
        <v>791</v>
      </c>
      <c r="I7" s="164" t="s">
        <v>791</v>
      </c>
      <c r="J7" s="14">
        <v>3</v>
      </c>
      <c r="K7" s="14">
        <v>4</v>
      </c>
      <c r="L7" s="14">
        <f>J7*K7</f>
        <v>12</v>
      </c>
      <c r="M7" s="79" t="str">
        <f t="shared" ref="M7:M69" si="0">IF(L7&lt;=6,"BAJO",IF(L7&gt;=15,"ALTO","MEDIO"))</f>
        <v>MEDIO</v>
      </c>
      <c r="N7" s="68" t="s">
        <v>1173</v>
      </c>
      <c r="O7" s="47">
        <f>IF(M7="BAJO",0.1,IF(M7="MEDIO",3,5))</f>
        <v>3</v>
      </c>
      <c r="BW7" s="11">
        <v>2</v>
      </c>
      <c r="BX7" s="11">
        <v>2</v>
      </c>
    </row>
    <row r="8" spans="1:76" s="11" customFormat="1" ht="165.75">
      <c r="A8" s="82">
        <v>2</v>
      </c>
      <c r="B8" s="87" t="s">
        <v>243</v>
      </c>
      <c r="C8" s="88" t="s">
        <v>309</v>
      </c>
      <c r="D8" s="88" t="s">
        <v>496</v>
      </c>
      <c r="E8" s="88" t="s">
        <v>640</v>
      </c>
      <c r="F8" s="81" t="s">
        <v>635</v>
      </c>
      <c r="G8" s="97" t="s">
        <v>813</v>
      </c>
      <c r="H8" s="164" t="s">
        <v>814</v>
      </c>
      <c r="I8" s="164" t="s">
        <v>815</v>
      </c>
      <c r="J8" s="14">
        <v>3</v>
      </c>
      <c r="K8" s="14">
        <v>4</v>
      </c>
      <c r="L8" s="14">
        <f t="shared" ref="L8:L64" si="1">J8*K8</f>
        <v>12</v>
      </c>
      <c r="M8" s="79" t="str">
        <f t="shared" si="0"/>
        <v>MEDIO</v>
      </c>
      <c r="N8" s="68" t="s">
        <v>678</v>
      </c>
      <c r="O8" s="47">
        <f t="shared" ref="O8:O63" si="2">IF(M8="BAJO",0.1,IF(M8="MEDIO",3,5))</f>
        <v>3</v>
      </c>
    </row>
    <row r="9" spans="1:76" s="11" customFormat="1" ht="38.25">
      <c r="A9" s="82">
        <v>3</v>
      </c>
      <c r="B9" s="87" t="s">
        <v>310</v>
      </c>
      <c r="C9" s="89" t="s">
        <v>816</v>
      </c>
      <c r="D9" s="91" t="s">
        <v>242</v>
      </c>
      <c r="E9" s="88" t="s">
        <v>640</v>
      </c>
      <c r="F9" s="68" t="s">
        <v>817</v>
      </c>
      <c r="G9" s="97" t="s">
        <v>791</v>
      </c>
      <c r="H9" s="165" t="s">
        <v>791</v>
      </c>
      <c r="I9" s="165" t="s">
        <v>791</v>
      </c>
      <c r="J9" s="14">
        <v>2</v>
      </c>
      <c r="K9" s="14">
        <v>3</v>
      </c>
      <c r="L9" s="14">
        <f t="shared" si="1"/>
        <v>6</v>
      </c>
      <c r="M9" s="79" t="str">
        <f t="shared" si="0"/>
        <v>BAJO</v>
      </c>
      <c r="N9" s="68" t="s">
        <v>596</v>
      </c>
      <c r="O9" s="47">
        <f t="shared" si="2"/>
        <v>0.1</v>
      </c>
    </row>
    <row r="10" spans="1:76" s="11" customFormat="1" ht="280.5">
      <c r="A10" s="82">
        <v>4</v>
      </c>
      <c r="B10" s="87" t="s">
        <v>310</v>
      </c>
      <c r="C10" s="88" t="s">
        <v>818</v>
      </c>
      <c r="D10" s="218" t="s">
        <v>858</v>
      </c>
      <c r="E10" s="88" t="s">
        <v>640</v>
      </c>
      <c r="F10" s="69" t="s">
        <v>819</v>
      </c>
      <c r="G10" s="97" t="s">
        <v>820</v>
      </c>
      <c r="H10" s="164" t="s">
        <v>814</v>
      </c>
      <c r="I10" s="164" t="s">
        <v>821</v>
      </c>
      <c r="J10" s="14">
        <v>2</v>
      </c>
      <c r="K10" s="14">
        <v>3</v>
      </c>
      <c r="L10" s="14">
        <f>J10*K10</f>
        <v>6</v>
      </c>
      <c r="M10" s="79" t="str">
        <f t="shared" si="0"/>
        <v>BAJO</v>
      </c>
      <c r="N10" s="68" t="s">
        <v>596</v>
      </c>
      <c r="O10" s="47">
        <f>IF(M10="BAJO",0.1,IF(M10="MEDIO",3,5))</f>
        <v>0.1</v>
      </c>
    </row>
    <row r="11" spans="1:76" s="11" customFormat="1" ht="38.25">
      <c r="A11" s="82">
        <v>5</v>
      </c>
      <c r="B11" s="87" t="s">
        <v>311</v>
      </c>
      <c r="C11" s="89" t="s">
        <v>822</v>
      </c>
      <c r="D11" s="91" t="s">
        <v>242</v>
      </c>
      <c r="E11" s="88" t="s">
        <v>640</v>
      </c>
      <c r="F11" s="81" t="s">
        <v>642</v>
      </c>
      <c r="G11" s="97" t="s">
        <v>791</v>
      </c>
      <c r="H11" s="165" t="s">
        <v>791</v>
      </c>
      <c r="I11" s="165" t="s">
        <v>791</v>
      </c>
      <c r="J11" s="14">
        <v>2</v>
      </c>
      <c r="K11" s="14">
        <v>3</v>
      </c>
      <c r="L11" s="14">
        <f t="shared" si="1"/>
        <v>6</v>
      </c>
      <c r="M11" s="79" t="str">
        <f t="shared" si="0"/>
        <v>BAJO</v>
      </c>
      <c r="N11" s="68" t="s">
        <v>596</v>
      </c>
      <c r="O11" s="47">
        <f t="shared" si="2"/>
        <v>0.1</v>
      </c>
    </row>
    <row r="12" spans="1:76" s="11" customFormat="1" ht="114.75">
      <c r="A12" s="82">
        <v>6</v>
      </c>
      <c r="B12" s="87" t="s">
        <v>311</v>
      </c>
      <c r="C12" s="88" t="s">
        <v>823</v>
      </c>
      <c r="D12" s="67" t="s">
        <v>497</v>
      </c>
      <c r="E12" s="88" t="s">
        <v>640</v>
      </c>
      <c r="F12" s="103" t="s">
        <v>824</v>
      </c>
      <c r="G12" s="97" t="s">
        <v>825</v>
      </c>
      <c r="H12" s="164" t="s">
        <v>814</v>
      </c>
      <c r="I12" s="165" t="s">
        <v>826</v>
      </c>
      <c r="J12" s="14">
        <v>2</v>
      </c>
      <c r="K12" s="14">
        <v>3</v>
      </c>
      <c r="L12" s="14">
        <f t="shared" si="1"/>
        <v>6</v>
      </c>
      <c r="M12" s="79" t="str">
        <f t="shared" si="0"/>
        <v>BAJO</v>
      </c>
      <c r="N12" s="68" t="s">
        <v>596</v>
      </c>
      <c r="O12" s="47">
        <f t="shared" si="2"/>
        <v>0.1</v>
      </c>
    </row>
    <row r="13" spans="1:76" s="11" customFormat="1" ht="38.25">
      <c r="A13" s="82">
        <v>7</v>
      </c>
      <c r="B13" s="90" t="s">
        <v>312</v>
      </c>
      <c r="C13" s="89" t="s">
        <v>827</v>
      </c>
      <c r="D13" s="91" t="s">
        <v>242</v>
      </c>
      <c r="E13" s="88" t="s">
        <v>640</v>
      </c>
      <c r="F13" s="81" t="s">
        <v>636</v>
      </c>
      <c r="G13" s="164" t="s">
        <v>791</v>
      </c>
      <c r="H13" s="164" t="s">
        <v>791</v>
      </c>
      <c r="I13" s="164" t="s">
        <v>791</v>
      </c>
      <c r="J13" s="14">
        <v>2</v>
      </c>
      <c r="K13" s="14">
        <v>3</v>
      </c>
      <c r="L13" s="14">
        <f>J13*K13</f>
        <v>6</v>
      </c>
      <c r="M13" s="79" t="str">
        <f t="shared" si="0"/>
        <v>BAJO</v>
      </c>
      <c r="N13" s="68" t="s">
        <v>596</v>
      </c>
      <c r="O13" s="47">
        <f>IF(M13="BAJO",0.1,IF(M13="MEDIO",3,5))</f>
        <v>0.1</v>
      </c>
    </row>
    <row r="14" spans="1:76" s="11" customFormat="1" ht="102">
      <c r="A14" s="82">
        <v>8</v>
      </c>
      <c r="B14" s="90" t="s">
        <v>312</v>
      </c>
      <c r="C14" s="88" t="s">
        <v>828</v>
      </c>
      <c r="D14" s="223" t="s">
        <v>859</v>
      </c>
      <c r="E14" s="88" t="s">
        <v>640</v>
      </c>
      <c r="F14" s="81" t="s">
        <v>860</v>
      </c>
      <c r="G14" s="164" t="s">
        <v>829</v>
      </c>
      <c r="H14" s="164" t="s">
        <v>830</v>
      </c>
      <c r="I14" s="164" t="s">
        <v>831</v>
      </c>
      <c r="J14" s="27" t="s">
        <v>306</v>
      </c>
      <c r="K14" s="14">
        <v>3</v>
      </c>
      <c r="L14" s="14">
        <f t="shared" si="1"/>
        <v>6</v>
      </c>
      <c r="M14" s="79" t="str">
        <f t="shared" si="0"/>
        <v>BAJO</v>
      </c>
      <c r="N14" s="68" t="s">
        <v>596</v>
      </c>
      <c r="O14" s="47">
        <f t="shared" si="2"/>
        <v>0.1</v>
      </c>
    </row>
    <row r="15" spans="1:76" s="11" customFormat="1" ht="51">
      <c r="A15" s="82">
        <v>9</v>
      </c>
      <c r="B15" s="90" t="s">
        <v>390</v>
      </c>
      <c r="C15" s="89" t="s">
        <v>832</v>
      </c>
      <c r="D15" s="91" t="s">
        <v>242</v>
      </c>
      <c r="E15" s="88" t="s">
        <v>640</v>
      </c>
      <c r="F15" s="81" t="s">
        <v>636</v>
      </c>
      <c r="G15" s="164" t="s">
        <v>791</v>
      </c>
      <c r="H15" s="164" t="s">
        <v>791</v>
      </c>
      <c r="I15" s="164" t="s">
        <v>791</v>
      </c>
      <c r="J15" s="27" t="s">
        <v>306</v>
      </c>
      <c r="K15" s="14">
        <v>3</v>
      </c>
      <c r="L15" s="14">
        <f t="shared" si="1"/>
        <v>6</v>
      </c>
      <c r="M15" s="79" t="str">
        <f t="shared" si="0"/>
        <v>BAJO</v>
      </c>
      <c r="N15" s="68" t="s">
        <v>596</v>
      </c>
      <c r="O15" s="47">
        <f t="shared" si="2"/>
        <v>0.1</v>
      </c>
    </row>
    <row r="16" spans="1:76" s="11" customFormat="1" ht="127.5">
      <c r="A16" s="82">
        <v>10</v>
      </c>
      <c r="B16" s="90" t="s">
        <v>390</v>
      </c>
      <c r="C16" s="89" t="s">
        <v>833</v>
      </c>
      <c r="D16" s="102" t="s">
        <v>498</v>
      </c>
      <c r="E16" s="88" t="s">
        <v>640</v>
      </c>
      <c r="F16" s="81" t="s">
        <v>861</v>
      </c>
      <c r="G16" s="164" t="s">
        <v>829</v>
      </c>
      <c r="H16" s="164" t="s">
        <v>862</v>
      </c>
      <c r="I16" s="164" t="s">
        <v>834</v>
      </c>
      <c r="J16" s="27" t="s">
        <v>306</v>
      </c>
      <c r="K16" s="14">
        <v>3</v>
      </c>
      <c r="L16" s="14">
        <f>J16*K16</f>
        <v>6</v>
      </c>
      <c r="M16" s="79" t="str">
        <f t="shared" si="0"/>
        <v>BAJO</v>
      </c>
      <c r="N16" s="68" t="s">
        <v>596</v>
      </c>
      <c r="O16" s="47">
        <f>IF(M16="BAJO",0.1,IF(M16="MEDIO",3,5))</f>
        <v>0.1</v>
      </c>
    </row>
    <row r="17" spans="1:15" s="11" customFormat="1" ht="114" customHeight="1">
      <c r="A17" s="82">
        <v>11</v>
      </c>
      <c r="B17" s="87" t="s">
        <v>313</v>
      </c>
      <c r="C17" s="89" t="s">
        <v>835</v>
      </c>
      <c r="D17" s="91" t="s">
        <v>242</v>
      </c>
      <c r="E17" s="88" t="s">
        <v>640</v>
      </c>
      <c r="F17" s="81" t="s">
        <v>817</v>
      </c>
      <c r="G17" s="97" t="s">
        <v>791</v>
      </c>
      <c r="H17" s="165" t="s">
        <v>791</v>
      </c>
      <c r="I17" s="165" t="s">
        <v>791</v>
      </c>
      <c r="J17" s="14">
        <v>3</v>
      </c>
      <c r="K17" s="14">
        <v>4</v>
      </c>
      <c r="L17" s="14">
        <f t="shared" si="1"/>
        <v>12</v>
      </c>
      <c r="M17" s="79" t="str">
        <f t="shared" si="0"/>
        <v>MEDIO</v>
      </c>
      <c r="N17" s="68" t="s">
        <v>1173</v>
      </c>
      <c r="O17" s="47">
        <f t="shared" si="2"/>
        <v>3</v>
      </c>
    </row>
    <row r="18" spans="1:15" s="11" customFormat="1" ht="275.25" customHeight="1">
      <c r="A18" s="82">
        <v>12</v>
      </c>
      <c r="B18" s="87" t="s">
        <v>313</v>
      </c>
      <c r="C18" s="88" t="s">
        <v>836</v>
      </c>
      <c r="D18" s="67" t="s">
        <v>499</v>
      </c>
      <c r="E18" s="88" t="s">
        <v>640</v>
      </c>
      <c r="F18" s="81" t="s">
        <v>837</v>
      </c>
      <c r="G18" s="97" t="s">
        <v>838</v>
      </c>
      <c r="H18" s="164" t="s">
        <v>814</v>
      </c>
      <c r="I18" s="164" t="s">
        <v>839</v>
      </c>
      <c r="J18" s="14">
        <v>3</v>
      </c>
      <c r="K18" s="14">
        <v>4</v>
      </c>
      <c r="L18" s="14">
        <f t="shared" si="1"/>
        <v>12</v>
      </c>
      <c r="M18" s="79" t="str">
        <f t="shared" si="0"/>
        <v>MEDIO</v>
      </c>
      <c r="N18" s="68" t="s">
        <v>678</v>
      </c>
      <c r="O18" s="47">
        <f t="shared" si="2"/>
        <v>3</v>
      </c>
    </row>
    <row r="19" spans="1:15" s="11" customFormat="1" ht="38.25">
      <c r="A19" s="82">
        <v>13</v>
      </c>
      <c r="B19" s="87" t="s">
        <v>500</v>
      </c>
      <c r="C19" s="88" t="s">
        <v>339</v>
      </c>
      <c r="D19" s="92" t="s">
        <v>242</v>
      </c>
      <c r="E19" s="88" t="s">
        <v>640</v>
      </c>
      <c r="F19" s="103" t="s">
        <v>840</v>
      </c>
      <c r="G19" s="97" t="s">
        <v>791</v>
      </c>
      <c r="H19" s="165" t="s">
        <v>791</v>
      </c>
      <c r="I19" s="165" t="s">
        <v>791</v>
      </c>
      <c r="J19" s="14">
        <v>2</v>
      </c>
      <c r="K19" s="14">
        <v>3</v>
      </c>
      <c r="L19" s="14">
        <f>J19*K19</f>
        <v>6</v>
      </c>
      <c r="M19" s="79" t="str">
        <f t="shared" si="0"/>
        <v>BAJO</v>
      </c>
      <c r="N19" s="68" t="s">
        <v>596</v>
      </c>
      <c r="O19" s="47">
        <f>IF(M19="BAJO",0.1,IF(M19="MEDIO",3,5))</f>
        <v>0.1</v>
      </c>
    </row>
    <row r="20" spans="1:15" s="11" customFormat="1" ht="165.75">
      <c r="A20" s="82">
        <v>14</v>
      </c>
      <c r="B20" s="87" t="s">
        <v>500</v>
      </c>
      <c r="C20" s="88" t="s">
        <v>340</v>
      </c>
      <c r="D20" s="88" t="s">
        <v>501</v>
      </c>
      <c r="E20" s="88" t="s">
        <v>640</v>
      </c>
      <c r="F20" s="103" t="s">
        <v>1177</v>
      </c>
      <c r="G20" s="97" t="s">
        <v>838</v>
      </c>
      <c r="H20" s="164" t="s">
        <v>841</v>
      </c>
      <c r="I20" s="248" t="s">
        <v>1189</v>
      </c>
      <c r="J20" s="14">
        <v>2</v>
      </c>
      <c r="K20" s="14">
        <v>3</v>
      </c>
      <c r="L20" s="14">
        <f t="shared" si="1"/>
        <v>6</v>
      </c>
      <c r="M20" s="79" t="str">
        <f t="shared" si="0"/>
        <v>BAJO</v>
      </c>
      <c r="N20" s="68" t="s">
        <v>596</v>
      </c>
      <c r="O20" s="47">
        <f t="shared" si="2"/>
        <v>0.1</v>
      </c>
    </row>
    <row r="21" spans="1:15" s="11" customFormat="1" ht="112.5" customHeight="1">
      <c r="A21" s="82">
        <v>15</v>
      </c>
      <c r="B21" s="90" t="s">
        <v>534</v>
      </c>
      <c r="C21" s="88" t="s">
        <v>535</v>
      </c>
      <c r="D21" s="89" t="s">
        <v>242</v>
      </c>
      <c r="E21" s="88" t="s">
        <v>640</v>
      </c>
      <c r="F21" s="220" t="s">
        <v>636</v>
      </c>
      <c r="G21" s="97" t="s">
        <v>791</v>
      </c>
      <c r="H21" s="165" t="s">
        <v>791</v>
      </c>
      <c r="I21" s="165" t="s">
        <v>791</v>
      </c>
      <c r="J21" s="14">
        <v>3</v>
      </c>
      <c r="K21" s="14">
        <v>4</v>
      </c>
      <c r="L21" s="14">
        <f>J21*K21</f>
        <v>12</v>
      </c>
      <c r="M21" s="79" t="str">
        <f t="shared" si="0"/>
        <v>MEDIO</v>
      </c>
      <c r="N21" s="68" t="s">
        <v>1173</v>
      </c>
      <c r="O21" s="47">
        <f>IF(M21="BAJO",0.1,IF(M21="MEDIO",3,5))</f>
        <v>3</v>
      </c>
    </row>
    <row r="22" spans="1:15" s="78" customFormat="1" ht="229.5">
      <c r="A22" s="82">
        <v>16</v>
      </c>
      <c r="B22" s="87" t="s">
        <v>534</v>
      </c>
      <c r="C22" s="16" t="s">
        <v>536</v>
      </c>
      <c r="D22" s="221" t="s">
        <v>637</v>
      </c>
      <c r="E22" s="16" t="s">
        <v>640</v>
      </c>
      <c r="F22" s="157" t="s">
        <v>842</v>
      </c>
      <c r="G22" s="97" t="s">
        <v>843</v>
      </c>
      <c r="H22" s="164" t="s">
        <v>844</v>
      </c>
      <c r="I22" s="164" t="s">
        <v>845</v>
      </c>
      <c r="J22" s="79">
        <v>3</v>
      </c>
      <c r="K22" s="79">
        <v>4</v>
      </c>
      <c r="L22" s="79">
        <f t="shared" si="1"/>
        <v>12</v>
      </c>
      <c r="M22" s="79" t="str">
        <f t="shared" si="0"/>
        <v>MEDIO</v>
      </c>
      <c r="N22" s="68" t="s">
        <v>678</v>
      </c>
      <c r="O22" s="82">
        <f t="shared" si="2"/>
        <v>3</v>
      </c>
    </row>
    <row r="23" spans="1:15" s="11" customFormat="1" ht="76.5">
      <c r="A23" s="82">
        <v>17</v>
      </c>
      <c r="B23" s="197" t="s">
        <v>537</v>
      </c>
      <c r="C23" s="69" t="s">
        <v>538</v>
      </c>
      <c r="D23" s="68" t="s">
        <v>242</v>
      </c>
      <c r="E23" s="69" t="s">
        <v>640</v>
      </c>
      <c r="F23" s="81" t="s">
        <v>863</v>
      </c>
      <c r="G23" s="164" t="s">
        <v>846</v>
      </c>
      <c r="H23" s="164" t="s">
        <v>847</v>
      </c>
      <c r="I23" s="164" t="s">
        <v>848</v>
      </c>
      <c r="J23" s="14">
        <v>3</v>
      </c>
      <c r="K23" s="14">
        <v>4</v>
      </c>
      <c r="L23" s="14">
        <f t="shared" si="1"/>
        <v>12</v>
      </c>
      <c r="M23" s="79" t="str">
        <f t="shared" si="0"/>
        <v>MEDIO</v>
      </c>
      <c r="N23" s="68" t="s">
        <v>1173</v>
      </c>
      <c r="O23" s="47">
        <f t="shared" si="2"/>
        <v>3</v>
      </c>
    </row>
    <row r="24" spans="1:15" s="11" customFormat="1" ht="127.5">
      <c r="A24" s="82">
        <v>18</v>
      </c>
      <c r="B24" s="197" t="s">
        <v>537</v>
      </c>
      <c r="C24" s="69" t="s">
        <v>539</v>
      </c>
      <c r="D24" s="222" t="s">
        <v>540</v>
      </c>
      <c r="E24" s="69" t="s">
        <v>640</v>
      </c>
      <c r="F24" s="81" t="s">
        <v>864</v>
      </c>
      <c r="G24" s="224" t="s">
        <v>540</v>
      </c>
      <c r="H24" s="164" t="s">
        <v>849</v>
      </c>
      <c r="I24" s="164" t="s">
        <v>850</v>
      </c>
      <c r="J24" s="14">
        <v>3</v>
      </c>
      <c r="K24" s="14">
        <v>4</v>
      </c>
      <c r="L24" s="14">
        <f>J24*K24</f>
        <v>12</v>
      </c>
      <c r="M24" s="79" t="str">
        <f t="shared" si="0"/>
        <v>MEDIO</v>
      </c>
      <c r="N24" s="68" t="s">
        <v>678</v>
      </c>
      <c r="O24" s="47">
        <f>IF(M24="BAJO",0.1,IF(M24="MEDIO",3,5))</f>
        <v>3</v>
      </c>
    </row>
    <row r="25" spans="1:15" s="78" customFormat="1" ht="140.25">
      <c r="A25" s="82">
        <v>19</v>
      </c>
      <c r="B25" s="45" t="s">
        <v>537</v>
      </c>
      <c r="C25" s="100" t="s">
        <v>539</v>
      </c>
      <c r="D25" s="198" t="s">
        <v>638</v>
      </c>
      <c r="E25" s="100" t="s">
        <v>640</v>
      </c>
      <c r="F25" s="103" t="s">
        <v>851</v>
      </c>
      <c r="G25" s="164" t="s">
        <v>852</v>
      </c>
      <c r="H25" s="164" t="s">
        <v>853</v>
      </c>
      <c r="I25" s="164" t="s">
        <v>854</v>
      </c>
      <c r="J25" s="79">
        <v>3</v>
      </c>
      <c r="K25" s="79">
        <v>4</v>
      </c>
      <c r="L25" s="79">
        <f>J25*K25</f>
        <v>12</v>
      </c>
      <c r="M25" s="79" t="str">
        <f t="shared" si="0"/>
        <v>MEDIO</v>
      </c>
      <c r="N25" s="68" t="s">
        <v>678</v>
      </c>
      <c r="O25" s="82">
        <f>IF(M25="BAJO",0.1,IF(M25="MEDIO",3,5))</f>
        <v>3</v>
      </c>
    </row>
    <row r="26" spans="1:15" s="11" customFormat="1" ht="102">
      <c r="A26" s="82">
        <v>20</v>
      </c>
      <c r="B26" s="197" t="s">
        <v>541</v>
      </c>
      <c r="C26" s="69" t="s">
        <v>855</v>
      </c>
      <c r="D26" s="68" t="s">
        <v>242</v>
      </c>
      <c r="E26" s="69" t="s">
        <v>640</v>
      </c>
      <c r="F26" s="81" t="s">
        <v>865</v>
      </c>
      <c r="G26" s="164" t="s">
        <v>866</v>
      </c>
      <c r="H26" s="164" t="s">
        <v>867</v>
      </c>
      <c r="I26" s="164" t="s">
        <v>868</v>
      </c>
      <c r="J26" s="14">
        <v>3</v>
      </c>
      <c r="K26" s="14">
        <v>4</v>
      </c>
      <c r="L26" s="14">
        <f t="shared" si="1"/>
        <v>12</v>
      </c>
      <c r="M26" s="79" t="str">
        <f t="shared" si="0"/>
        <v>MEDIO</v>
      </c>
      <c r="N26" s="68" t="s">
        <v>1173</v>
      </c>
      <c r="O26" s="47">
        <f t="shared" si="2"/>
        <v>3</v>
      </c>
    </row>
    <row r="27" spans="1:15" s="11" customFormat="1" ht="102">
      <c r="A27" s="82">
        <v>21</v>
      </c>
      <c r="B27" s="197" t="s">
        <v>541</v>
      </c>
      <c r="C27" s="69" t="s">
        <v>856</v>
      </c>
      <c r="D27" s="222" t="s">
        <v>542</v>
      </c>
      <c r="E27" s="69" t="s">
        <v>640</v>
      </c>
      <c r="F27" s="81" t="s">
        <v>869</v>
      </c>
      <c r="G27" s="224" t="s">
        <v>857</v>
      </c>
      <c r="H27" s="164" t="s">
        <v>717</v>
      </c>
      <c r="I27" s="164" t="s">
        <v>870</v>
      </c>
      <c r="J27" s="14">
        <v>3</v>
      </c>
      <c r="K27" s="14">
        <v>4</v>
      </c>
      <c r="L27" s="14">
        <f t="shared" si="1"/>
        <v>12</v>
      </c>
      <c r="M27" s="79" t="str">
        <f t="shared" si="0"/>
        <v>MEDIO</v>
      </c>
      <c r="N27" s="68" t="s">
        <v>678</v>
      </c>
      <c r="O27" s="47">
        <f t="shared" si="2"/>
        <v>3</v>
      </c>
    </row>
    <row r="28" spans="1:15" s="11" customFormat="1" ht="12.75">
      <c r="A28" s="178"/>
      <c r="B28" s="45"/>
      <c r="C28" s="13"/>
      <c r="D28" s="26"/>
      <c r="E28" s="13"/>
      <c r="F28" s="41"/>
      <c r="G28" s="81"/>
      <c r="H28" s="81"/>
      <c r="I28" s="81"/>
      <c r="J28" s="14"/>
      <c r="K28" s="14"/>
      <c r="L28" s="14">
        <f>J28*K28</f>
        <v>0</v>
      </c>
      <c r="M28" s="79" t="str">
        <f t="shared" si="0"/>
        <v>BAJO</v>
      </c>
      <c r="N28" s="3"/>
      <c r="O28" s="47">
        <f>IF(M28="BAJO",0.1,IF(M28="MEDIO",3,5))</f>
        <v>0.1</v>
      </c>
    </row>
    <row r="29" spans="1:15" s="11" customFormat="1" ht="12.75">
      <c r="A29" s="178"/>
      <c r="B29" s="25"/>
      <c r="C29" s="15"/>
      <c r="D29" s="26"/>
      <c r="E29" s="13"/>
      <c r="F29" s="41"/>
      <c r="G29" s="81"/>
      <c r="H29" s="81"/>
      <c r="I29" s="81"/>
      <c r="J29" s="14"/>
      <c r="K29" s="14"/>
      <c r="L29" s="14">
        <f t="shared" si="1"/>
        <v>0</v>
      </c>
      <c r="M29" s="79" t="str">
        <f t="shared" si="0"/>
        <v>BAJO</v>
      </c>
      <c r="N29" s="3"/>
      <c r="O29" s="47">
        <f t="shared" si="2"/>
        <v>0.1</v>
      </c>
    </row>
    <row r="30" spans="1:15" s="11" customFormat="1" ht="12.75">
      <c r="A30" s="178"/>
      <c r="B30" s="25"/>
      <c r="C30" s="13"/>
      <c r="D30" s="13"/>
      <c r="E30" s="13"/>
      <c r="F30" s="41"/>
      <c r="G30" s="81"/>
      <c r="H30" s="81"/>
      <c r="I30" s="81"/>
      <c r="J30" s="14"/>
      <c r="K30" s="14"/>
      <c r="L30" s="14">
        <f t="shared" si="1"/>
        <v>0</v>
      </c>
      <c r="M30" s="79" t="str">
        <f t="shared" si="0"/>
        <v>BAJO</v>
      </c>
      <c r="N30" s="3"/>
      <c r="O30" s="47">
        <f t="shared" si="2"/>
        <v>0.1</v>
      </c>
    </row>
    <row r="31" spans="1:15" s="11" customFormat="1" ht="12.75">
      <c r="A31" s="178"/>
      <c r="B31" s="25"/>
      <c r="C31" s="13"/>
      <c r="D31" s="13"/>
      <c r="E31" s="13"/>
      <c r="F31" s="41"/>
      <c r="G31" s="81"/>
      <c r="H31" s="81"/>
      <c r="I31" s="81"/>
      <c r="J31" s="14"/>
      <c r="K31" s="14"/>
      <c r="L31" s="14">
        <f>J31*K31</f>
        <v>0</v>
      </c>
      <c r="M31" s="79" t="str">
        <f t="shared" si="0"/>
        <v>BAJO</v>
      </c>
      <c r="N31" s="3"/>
      <c r="O31" s="47">
        <f>IF(M31="BAJO",0.1,IF(M31="MEDIO",3,5))</f>
        <v>0.1</v>
      </c>
    </row>
    <row r="32" spans="1:15" s="11" customFormat="1" ht="12.75">
      <c r="A32" s="178"/>
      <c r="B32" s="25"/>
      <c r="C32" s="13"/>
      <c r="D32" s="26"/>
      <c r="E32" s="13"/>
      <c r="F32" s="41"/>
      <c r="G32" s="81"/>
      <c r="H32" s="81"/>
      <c r="I32" s="81"/>
      <c r="J32" s="14"/>
      <c r="K32" s="14"/>
      <c r="L32" s="14">
        <f t="shared" si="1"/>
        <v>0</v>
      </c>
      <c r="M32" s="79" t="str">
        <f t="shared" si="0"/>
        <v>BAJO</v>
      </c>
      <c r="N32" s="3"/>
      <c r="O32" s="47">
        <f t="shared" si="2"/>
        <v>0.1</v>
      </c>
    </row>
    <row r="33" spans="1:15" s="11" customFormat="1" ht="12.75">
      <c r="A33" s="178"/>
      <c r="B33" s="25"/>
      <c r="C33" s="13"/>
      <c r="D33" s="26"/>
      <c r="E33" s="13"/>
      <c r="F33" s="41"/>
      <c r="G33" s="81"/>
      <c r="H33" s="81"/>
      <c r="I33" s="81"/>
      <c r="J33" s="14"/>
      <c r="K33" s="14"/>
      <c r="L33" s="14">
        <f t="shared" si="1"/>
        <v>0</v>
      </c>
      <c r="M33" s="79" t="str">
        <f t="shared" si="0"/>
        <v>BAJO</v>
      </c>
      <c r="N33" s="3"/>
      <c r="O33" s="47">
        <f t="shared" si="2"/>
        <v>0.1</v>
      </c>
    </row>
    <row r="34" spans="1:15" s="11" customFormat="1" ht="12.75">
      <c r="A34" s="178"/>
      <c r="B34" s="25"/>
      <c r="C34" s="13"/>
      <c r="D34" s="13"/>
      <c r="E34" s="13"/>
      <c r="F34" s="41"/>
      <c r="G34" s="81"/>
      <c r="H34" s="81"/>
      <c r="I34" s="81"/>
      <c r="J34" s="14"/>
      <c r="K34" s="14"/>
      <c r="L34" s="14">
        <f>J34*K34</f>
        <v>0</v>
      </c>
      <c r="M34" s="79" t="str">
        <f t="shared" si="0"/>
        <v>BAJO</v>
      </c>
      <c r="N34" s="3"/>
      <c r="O34" s="47">
        <f>IF(M34="BAJO",0.1,IF(M34="MEDIO",3,5))</f>
        <v>0.1</v>
      </c>
    </row>
    <row r="35" spans="1:15" s="11" customFormat="1" ht="12.75">
      <c r="A35" s="178"/>
      <c r="B35" s="25"/>
      <c r="C35" s="13"/>
      <c r="D35" s="13"/>
      <c r="E35" s="13"/>
      <c r="F35" s="41"/>
      <c r="G35" s="81"/>
      <c r="H35" s="81"/>
      <c r="I35" s="81"/>
      <c r="J35" s="14"/>
      <c r="K35" s="14"/>
      <c r="L35" s="14">
        <f>J35*K35</f>
        <v>0</v>
      </c>
      <c r="M35" s="79" t="str">
        <f t="shared" si="0"/>
        <v>BAJO</v>
      </c>
      <c r="N35" s="3"/>
      <c r="O35" s="47">
        <f>IF(M35="BAJO",0.1,IF(M35="MEDIO",3,5))</f>
        <v>0.1</v>
      </c>
    </row>
    <row r="36" spans="1:15" s="11" customFormat="1" ht="12.75">
      <c r="A36" s="178"/>
      <c r="B36" s="25"/>
      <c r="C36" s="13"/>
      <c r="D36" s="26"/>
      <c r="E36" s="13"/>
      <c r="F36" s="41"/>
      <c r="G36" s="81"/>
      <c r="H36" s="81"/>
      <c r="I36" s="81"/>
      <c r="J36" s="14"/>
      <c r="K36" s="14"/>
      <c r="L36" s="14">
        <f t="shared" si="1"/>
        <v>0</v>
      </c>
      <c r="M36" s="79" t="str">
        <f t="shared" si="0"/>
        <v>BAJO</v>
      </c>
      <c r="N36" s="3"/>
      <c r="O36" s="47">
        <f t="shared" si="2"/>
        <v>0.1</v>
      </c>
    </row>
    <row r="37" spans="1:15" s="11" customFormat="1" ht="12.75">
      <c r="A37" s="178"/>
      <c r="B37" s="25"/>
      <c r="C37" s="13"/>
      <c r="D37" s="26"/>
      <c r="E37" s="13"/>
      <c r="F37" s="41"/>
      <c r="G37" s="81"/>
      <c r="H37" s="81"/>
      <c r="I37" s="81"/>
      <c r="J37" s="14"/>
      <c r="K37" s="14"/>
      <c r="L37" s="14">
        <f t="shared" si="1"/>
        <v>0</v>
      </c>
      <c r="M37" s="79" t="str">
        <f t="shared" si="0"/>
        <v>BAJO</v>
      </c>
      <c r="N37" s="3"/>
      <c r="O37" s="47">
        <f t="shared" si="2"/>
        <v>0.1</v>
      </c>
    </row>
    <row r="38" spans="1:15" s="11" customFormat="1" ht="12.75">
      <c r="A38" s="178"/>
      <c r="B38" s="25"/>
      <c r="C38" s="13"/>
      <c r="D38" s="13"/>
      <c r="E38" s="13"/>
      <c r="F38" s="41"/>
      <c r="G38" s="81"/>
      <c r="H38" s="81"/>
      <c r="I38" s="81"/>
      <c r="J38" s="14"/>
      <c r="K38" s="14"/>
      <c r="L38" s="14">
        <f>J38*K38</f>
        <v>0</v>
      </c>
      <c r="M38" s="79" t="str">
        <f t="shared" si="0"/>
        <v>BAJO</v>
      </c>
      <c r="N38" s="3"/>
      <c r="O38" s="47">
        <f>IF(M38="BAJO",0.1,IF(M38="MEDIO",3,5))</f>
        <v>0.1</v>
      </c>
    </row>
    <row r="39" spans="1:15" s="11" customFormat="1" ht="12.75">
      <c r="A39" s="178"/>
      <c r="B39" s="25"/>
      <c r="C39" s="13"/>
      <c r="D39" s="13"/>
      <c r="E39" s="13"/>
      <c r="F39" s="41"/>
      <c r="G39" s="81"/>
      <c r="H39" s="81"/>
      <c r="I39" s="81"/>
      <c r="J39" s="14"/>
      <c r="K39" s="14"/>
      <c r="L39" s="14">
        <f>J39*K39</f>
        <v>0</v>
      </c>
      <c r="M39" s="79" t="str">
        <f t="shared" si="0"/>
        <v>BAJO</v>
      </c>
      <c r="N39" s="3"/>
      <c r="O39" s="47">
        <f>IF(M39="BAJO",0.1,IF(M39="MEDIO",3,5))</f>
        <v>0.1</v>
      </c>
    </row>
    <row r="40" spans="1:15" s="11" customFormat="1" ht="12.75">
      <c r="A40" s="178"/>
      <c r="B40" s="25"/>
      <c r="C40" s="13"/>
      <c r="D40" s="26"/>
      <c r="E40" s="13"/>
      <c r="F40" s="41"/>
      <c r="G40" s="81"/>
      <c r="H40" s="81"/>
      <c r="I40" s="81"/>
      <c r="J40" s="14"/>
      <c r="K40" s="14"/>
      <c r="L40" s="14">
        <f t="shared" si="1"/>
        <v>0</v>
      </c>
      <c r="M40" s="79" t="str">
        <f t="shared" si="0"/>
        <v>BAJO</v>
      </c>
      <c r="N40" s="3"/>
      <c r="O40" s="47">
        <f t="shared" si="2"/>
        <v>0.1</v>
      </c>
    </row>
    <row r="41" spans="1:15" s="11" customFormat="1" ht="12.75">
      <c r="A41" s="178"/>
      <c r="B41" s="25"/>
      <c r="C41" s="13"/>
      <c r="D41" s="13"/>
      <c r="E41" s="13"/>
      <c r="F41" s="41"/>
      <c r="G41" s="81"/>
      <c r="H41" s="81"/>
      <c r="I41" s="81"/>
      <c r="J41" s="14"/>
      <c r="K41" s="14"/>
      <c r="L41" s="14">
        <f t="shared" si="1"/>
        <v>0</v>
      </c>
      <c r="M41" s="79" t="str">
        <f t="shared" si="0"/>
        <v>BAJO</v>
      </c>
      <c r="N41" s="3"/>
      <c r="O41" s="47">
        <f t="shared" si="2"/>
        <v>0.1</v>
      </c>
    </row>
    <row r="42" spans="1:15" s="11" customFormat="1" ht="12.75">
      <c r="A42" s="178"/>
      <c r="B42" s="25"/>
      <c r="C42" s="13"/>
      <c r="D42" s="13"/>
      <c r="E42" s="13"/>
      <c r="F42" s="41"/>
      <c r="G42" s="81"/>
      <c r="H42" s="81"/>
      <c r="I42" s="81"/>
      <c r="J42" s="14"/>
      <c r="K42" s="14"/>
      <c r="L42" s="14">
        <f>J42*K42</f>
        <v>0</v>
      </c>
      <c r="M42" s="79" t="str">
        <f t="shared" si="0"/>
        <v>BAJO</v>
      </c>
      <c r="N42" s="3"/>
      <c r="O42" s="47">
        <f>IF(M42="BAJO",0.1,IF(M42="MEDIO",3,5))</f>
        <v>0.1</v>
      </c>
    </row>
    <row r="43" spans="1:15" s="11" customFormat="1" ht="12.75">
      <c r="A43" s="178"/>
      <c r="B43" s="25"/>
      <c r="C43" s="13"/>
      <c r="D43" s="26"/>
      <c r="E43" s="13"/>
      <c r="F43" s="41"/>
      <c r="G43" s="81"/>
      <c r="H43" s="81"/>
      <c r="I43" s="81"/>
      <c r="J43" s="14"/>
      <c r="K43" s="14"/>
      <c r="L43" s="14">
        <f t="shared" si="1"/>
        <v>0</v>
      </c>
      <c r="M43" s="79" t="str">
        <f t="shared" si="0"/>
        <v>BAJO</v>
      </c>
      <c r="N43" s="3"/>
      <c r="O43" s="47">
        <f t="shared" si="2"/>
        <v>0.1</v>
      </c>
    </row>
    <row r="44" spans="1:15" s="11" customFormat="1" ht="12.75">
      <c r="A44" s="178"/>
      <c r="B44" s="25"/>
      <c r="C44" s="13"/>
      <c r="D44" s="29"/>
      <c r="E44" s="13"/>
      <c r="F44" s="41"/>
      <c r="G44" s="81"/>
      <c r="H44" s="81"/>
      <c r="I44" s="81"/>
      <c r="J44" s="14"/>
      <c r="K44" s="14"/>
      <c r="L44" s="14">
        <f t="shared" si="1"/>
        <v>0</v>
      </c>
      <c r="M44" s="79" t="str">
        <f t="shared" si="0"/>
        <v>BAJO</v>
      </c>
      <c r="N44" s="3"/>
      <c r="O44" s="47">
        <f t="shared" si="2"/>
        <v>0.1</v>
      </c>
    </row>
    <row r="45" spans="1:15" s="11" customFormat="1" ht="12.75">
      <c r="A45" s="178"/>
      <c r="B45" s="25"/>
      <c r="C45" s="13"/>
      <c r="D45" s="13"/>
      <c r="E45" s="13"/>
      <c r="F45" s="41"/>
      <c r="G45" s="81"/>
      <c r="H45" s="81"/>
      <c r="I45" s="81"/>
      <c r="J45" s="14"/>
      <c r="K45" s="14"/>
      <c r="L45" s="14">
        <f>J45*K45</f>
        <v>0</v>
      </c>
      <c r="M45" s="79" t="str">
        <f t="shared" si="0"/>
        <v>BAJO</v>
      </c>
      <c r="N45" s="3"/>
      <c r="O45" s="47">
        <f>IF(M45="BAJO",0.1,IF(M45="MEDIO",3,5))</f>
        <v>0.1</v>
      </c>
    </row>
    <row r="46" spans="1:15" s="11" customFormat="1" ht="12.75">
      <c r="A46" s="178"/>
      <c r="B46" s="25"/>
      <c r="C46" s="13"/>
      <c r="D46" s="13"/>
      <c r="E46" s="13"/>
      <c r="F46" s="41"/>
      <c r="G46" s="81"/>
      <c r="H46" s="81"/>
      <c r="I46" s="81"/>
      <c r="J46" s="14"/>
      <c r="K46" s="14"/>
      <c r="L46" s="14">
        <f>J46*K46</f>
        <v>0</v>
      </c>
      <c r="M46" s="79" t="str">
        <f t="shared" si="0"/>
        <v>BAJO</v>
      </c>
      <c r="N46" s="3"/>
      <c r="O46" s="47">
        <f>IF(M46="BAJO",0.1,IF(M46="MEDIO",3,5))</f>
        <v>0.1</v>
      </c>
    </row>
    <row r="47" spans="1:15" s="11" customFormat="1" ht="12.75">
      <c r="A47" s="178"/>
      <c r="B47" s="25"/>
      <c r="C47" s="13"/>
      <c r="D47" s="26"/>
      <c r="E47" s="13"/>
      <c r="F47" s="41"/>
      <c r="G47" s="81"/>
      <c r="H47" s="81"/>
      <c r="I47" s="81"/>
      <c r="J47" s="14"/>
      <c r="K47" s="14"/>
      <c r="L47" s="14">
        <f t="shared" si="1"/>
        <v>0</v>
      </c>
      <c r="M47" s="79" t="str">
        <f t="shared" si="0"/>
        <v>BAJO</v>
      </c>
      <c r="N47" s="3"/>
      <c r="O47" s="47">
        <f t="shared" si="2"/>
        <v>0.1</v>
      </c>
    </row>
    <row r="48" spans="1:15" s="11" customFormat="1" ht="12.75">
      <c r="A48" s="178"/>
      <c r="B48" s="25"/>
      <c r="C48" s="13"/>
      <c r="D48" s="29"/>
      <c r="E48" s="13"/>
      <c r="F48" s="41"/>
      <c r="G48" s="81"/>
      <c r="H48" s="81"/>
      <c r="I48" s="81"/>
      <c r="J48" s="14"/>
      <c r="K48" s="14"/>
      <c r="L48" s="14">
        <f t="shared" si="1"/>
        <v>0</v>
      </c>
      <c r="M48" s="79" t="str">
        <f t="shared" si="0"/>
        <v>BAJO</v>
      </c>
      <c r="N48" s="3"/>
      <c r="O48" s="47">
        <f t="shared" si="2"/>
        <v>0.1</v>
      </c>
    </row>
    <row r="49" spans="1:15" s="11" customFormat="1" ht="12.75">
      <c r="A49" s="178"/>
      <c r="B49" s="25"/>
      <c r="C49" s="13"/>
      <c r="D49" s="13"/>
      <c r="E49" s="13"/>
      <c r="F49" s="41"/>
      <c r="G49" s="81"/>
      <c r="H49" s="81"/>
      <c r="I49" s="81"/>
      <c r="J49" s="14"/>
      <c r="K49" s="14"/>
      <c r="L49" s="14">
        <f t="shared" si="1"/>
        <v>0</v>
      </c>
      <c r="M49" s="79" t="str">
        <f t="shared" si="0"/>
        <v>BAJO</v>
      </c>
      <c r="N49" s="3"/>
      <c r="O49" s="47">
        <f>IF(M49="BAJO",0.1,IF(M49="MEDIO",3,5))</f>
        <v>0.1</v>
      </c>
    </row>
    <row r="50" spans="1:15" s="22" customFormat="1" ht="12.75">
      <c r="A50" s="179"/>
      <c r="B50" s="25"/>
      <c r="C50" s="13"/>
      <c r="D50" s="15"/>
      <c r="E50" s="15"/>
      <c r="F50" s="41"/>
      <c r="G50" s="81"/>
      <c r="H50" s="81"/>
      <c r="I50" s="81"/>
      <c r="J50" s="21"/>
      <c r="K50" s="21"/>
      <c r="L50" s="21">
        <f t="shared" si="1"/>
        <v>0</v>
      </c>
      <c r="M50" s="79" t="str">
        <f t="shared" si="0"/>
        <v>BAJO</v>
      </c>
      <c r="N50" s="3"/>
      <c r="O50" s="59">
        <f>IF(M50="BAJO",0.1,IF(M50="MEDIO",3,5))</f>
        <v>0.1</v>
      </c>
    </row>
    <row r="51" spans="1:15" s="11" customFormat="1" ht="12.75">
      <c r="A51" s="178"/>
      <c r="B51" s="25"/>
      <c r="C51" s="15"/>
      <c r="D51" s="26"/>
      <c r="E51" s="16"/>
      <c r="F51" s="35"/>
      <c r="G51" s="35"/>
      <c r="H51" s="35"/>
      <c r="I51" s="35"/>
      <c r="J51" s="23"/>
      <c r="K51" s="23"/>
      <c r="L51" s="14">
        <f t="shared" si="1"/>
        <v>0</v>
      </c>
      <c r="M51" s="79" t="str">
        <f t="shared" si="0"/>
        <v>BAJO</v>
      </c>
      <c r="N51" s="3"/>
      <c r="O51" s="47">
        <f t="shared" si="2"/>
        <v>0.1</v>
      </c>
    </row>
    <row r="52" spans="1:15" s="11" customFormat="1" ht="12.75">
      <c r="A52" s="178"/>
      <c r="B52" s="25"/>
      <c r="C52" s="13"/>
      <c r="D52" s="26"/>
      <c r="E52" s="16"/>
      <c r="F52" s="35"/>
      <c r="G52" s="35"/>
      <c r="H52" s="35"/>
      <c r="I52" s="35"/>
      <c r="J52" s="23"/>
      <c r="K52" s="23"/>
      <c r="L52" s="14">
        <f t="shared" si="1"/>
        <v>0</v>
      </c>
      <c r="M52" s="79" t="str">
        <f t="shared" si="0"/>
        <v>BAJO</v>
      </c>
      <c r="N52" s="3"/>
      <c r="O52" s="47">
        <f t="shared" si="2"/>
        <v>0.1</v>
      </c>
    </row>
    <row r="53" spans="1:15" s="11" customFormat="1" ht="12.75">
      <c r="A53" s="178"/>
      <c r="B53" s="25"/>
      <c r="C53" s="13"/>
      <c r="D53" s="13"/>
      <c r="E53" s="16"/>
      <c r="F53" s="35"/>
      <c r="G53" s="35"/>
      <c r="H53" s="35"/>
      <c r="I53" s="35"/>
      <c r="J53" s="23"/>
      <c r="K53" s="23"/>
      <c r="L53" s="14">
        <f>J53*K53</f>
        <v>0</v>
      </c>
      <c r="M53" s="79" t="str">
        <f t="shared" si="0"/>
        <v>BAJO</v>
      </c>
      <c r="N53" s="3"/>
      <c r="O53" s="47">
        <f>IF(M53="BAJO",0.1,IF(M53="MEDIO",3,5))</f>
        <v>0.1</v>
      </c>
    </row>
    <row r="54" spans="1:15" s="11" customFormat="1" ht="12.75">
      <c r="A54" s="178"/>
      <c r="B54" s="25"/>
      <c r="C54" s="28"/>
      <c r="D54" s="29"/>
      <c r="E54" s="28"/>
      <c r="F54" s="35"/>
      <c r="G54" s="35"/>
      <c r="H54" s="35"/>
      <c r="I54" s="35"/>
      <c r="J54" s="14"/>
      <c r="K54" s="14"/>
      <c r="L54" s="14">
        <f t="shared" si="1"/>
        <v>0</v>
      </c>
      <c r="M54" s="79" t="str">
        <f t="shared" si="0"/>
        <v>BAJO</v>
      </c>
      <c r="N54" s="3"/>
      <c r="O54" s="47">
        <f t="shared" si="2"/>
        <v>0.1</v>
      </c>
    </row>
    <row r="55" spans="1:15" s="11" customFormat="1" ht="12.75">
      <c r="A55" s="178"/>
      <c r="B55" s="25"/>
      <c r="C55" s="28"/>
      <c r="D55" s="29"/>
      <c r="E55" s="28"/>
      <c r="F55" s="35"/>
      <c r="G55" s="35"/>
      <c r="H55" s="35"/>
      <c r="I55" s="35"/>
      <c r="J55" s="30"/>
      <c r="K55" s="14"/>
      <c r="L55" s="14">
        <f t="shared" si="1"/>
        <v>0</v>
      </c>
      <c r="M55" s="79" t="str">
        <f t="shared" si="0"/>
        <v>BAJO</v>
      </c>
      <c r="N55" s="3"/>
      <c r="O55" s="47">
        <f t="shared" si="2"/>
        <v>0.1</v>
      </c>
    </row>
    <row r="56" spans="1:15" s="11" customFormat="1" ht="12.75">
      <c r="A56" s="178"/>
      <c r="B56" s="25"/>
      <c r="C56" s="28"/>
      <c r="D56" s="29"/>
      <c r="E56" s="28"/>
      <c r="F56" s="35"/>
      <c r="G56" s="35"/>
      <c r="H56" s="35"/>
      <c r="I56" s="35"/>
      <c r="J56" s="30"/>
      <c r="K56" s="14"/>
      <c r="L56" s="14">
        <f>J56*K56</f>
        <v>0</v>
      </c>
      <c r="M56" s="79" t="str">
        <f t="shared" si="0"/>
        <v>BAJO</v>
      </c>
      <c r="N56" s="3"/>
      <c r="O56" s="47">
        <f>IF(M56="BAJO",0.1,IF(M56="MEDIO",3,5))</f>
        <v>0.1</v>
      </c>
    </row>
    <row r="57" spans="1:15" s="11" customFormat="1" ht="12.75">
      <c r="A57" s="178"/>
      <c r="B57" s="25"/>
      <c r="C57" s="28"/>
      <c r="D57" s="29"/>
      <c r="E57" s="28"/>
      <c r="F57" s="35"/>
      <c r="G57" s="35"/>
      <c r="H57" s="35"/>
      <c r="I57" s="35"/>
      <c r="J57" s="14"/>
      <c r="K57" s="14"/>
      <c r="L57" s="14">
        <f t="shared" si="1"/>
        <v>0</v>
      </c>
      <c r="M57" s="79" t="str">
        <f t="shared" si="0"/>
        <v>BAJO</v>
      </c>
      <c r="N57" s="13"/>
      <c r="O57" s="47">
        <f t="shared" si="2"/>
        <v>0.1</v>
      </c>
    </row>
    <row r="58" spans="1:15" s="11" customFormat="1" ht="12.75">
      <c r="A58" s="178"/>
      <c r="B58" s="25"/>
      <c r="C58" s="28"/>
      <c r="D58" s="29"/>
      <c r="E58" s="28"/>
      <c r="F58" s="35"/>
      <c r="G58" s="35"/>
      <c r="H58" s="35"/>
      <c r="I58" s="35"/>
      <c r="J58" s="14"/>
      <c r="K58" s="14"/>
      <c r="L58" s="14">
        <f>J58*K58</f>
        <v>0</v>
      </c>
      <c r="M58" s="79" t="str">
        <f t="shared" si="0"/>
        <v>BAJO</v>
      </c>
      <c r="N58" s="13"/>
      <c r="O58" s="47">
        <f>IF(M58="BAJO",0.1,IF(M58="MEDIO",3,5))</f>
        <v>0.1</v>
      </c>
    </row>
    <row r="59" spans="1:15" s="22" customFormat="1" ht="12.75">
      <c r="A59" s="179"/>
      <c r="B59" s="31"/>
      <c r="C59" s="32"/>
      <c r="D59" s="33"/>
      <c r="E59" s="15"/>
      <c r="F59" s="42"/>
      <c r="G59" s="42"/>
      <c r="H59" s="42"/>
      <c r="I59" s="42"/>
      <c r="J59" s="21"/>
      <c r="K59" s="21"/>
      <c r="L59" s="21">
        <f t="shared" si="1"/>
        <v>0</v>
      </c>
      <c r="M59" s="79" t="str">
        <f t="shared" si="0"/>
        <v>BAJO</v>
      </c>
      <c r="N59" s="3"/>
      <c r="O59" s="59">
        <f t="shared" si="2"/>
        <v>0.1</v>
      </c>
    </row>
    <row r="60" spans="1:15" s="22" customFormat="1" ht="12.75">
      <c r="A60" s="179"/>
      <c r="B60" s="31"/>
      <c r="C60" s="32"/>
      <c r="D60" s="29"/>
      <c r="E60" s="15"/>
      <c r="F60" s="42"/>
      <c r="G60" s="42"/>
      <c r="H60" s="42"/>
      <c r="I60" s="42"/>
      <c r="J60" s="34"/>
      <c r="K60" s="21"/>
      <c r="L60" s="21">
        <f t="shared" si="1"/>
        <v>0</v>
      </c>
      <c r="M60" s="79" t="str">
        <f t="shared" si="0"/>
        <v>BAJO</v>
      </c>
      <c r="N60" s="3"/>
      <c r="O60" s="59">
        <f t="shared" si="2"/>
        <v>0.1</v>
      </c>
    </row>
    <row r="61" spans="1:15" s="11" customFormat="1" ht="12.75">
      <c r="A61" s="178"/>
      <c r="B61" s="25"/>
      <c r="C61" s="35"/>
      <c r="D61" s="29"/>
      <c r="E61" s="28"/>
      <c r="F61" s="35"/>
      <c r="G61" s="35"/>
      <c r="H61" s="35"/>
      <c r="I61" s="35"/>
      <c r="J61" s="14"/>
      <c r="K61" s="14"/>
      <c r="L61" s="14">
        <f t="shared" si="1"/>
        <v>0</v>
      </c>
      <c r="M61" s="79" t="str">
        <f t="shared" si="0"/>
        <v>BAJO</v>
      </c>
      <c r="N61" s="13"/>
      <c r="O61" s="47">
        <f t="shared" si="2"/>
        <v>0.1</v>
      </c>
    </row>
    <row r="62" spans="1:15" s="11" customFormat="1" ht="12.75">
      <c r="A62" s="178"/>
      <c r="B62" s="25"/>
      <c r="C62" s="28"/>
      <c r="D62" s="29"/>
      <c r="E62" s="28"/>
      <c r="F62" s="35"/>
      <c r="G62" s="35"/>
      <c r="H62" s="35"/>
      <c r="I62" s="35"/>
      <c r="J62" s="14"/>
      <c r="K62" s="14"/>
      <c r="L62" s="14">
        <f t="shared" si="1"/>
        <v>0</v>
      </c>
      <c r="M62" s="79" t="str">
        <f t="shared" si="0"/>
        <v>BAJO</v>
      </c>
      <c r="N62" s="13"/>
      <c r="O62" s="47">
        <f t="shared" si="2"/>
        <v>0.1</v>
      </c>
    </row>
    <row r="63" spans="1:15" s="11" customFormat="1" ht="12.75">
      <c r="A63" s="178"/>
      <c r="B63" s="25"/>
      <c r="C63" s="28"/>
      <c r="D63" s="29"/>
      <c r="E63" s="28"/>
      <c r="F63" s="35"/>
      <c r="G63" s="35"/>
      <c r="H63" s="35"/>
      <c r="I63" s="35"/>
      <c r="J63" s="14"/>
      <c r="K63" s="14"/>
      <c r="L63" s="14">
        <f t="shared" si="1"/>
        <v>0</v>
      </c>
      <c r="M63" s="79" t="str">
        <f t="shared" si="0"/>
        <v>BAJO</v>
      </c>
      <c r="N63" s="3"/>
      <c r="O63" s="47">
        <f t="shared" si="2"/>
        <v>0.1</v>
      </c>
    </row>
    <row r="64" spans="1:15" s="11" customFormat="1" ht="12.75">
      <c r="A64" s="178"/>
      <c r="B64" s="25"/>
      <c r="C64" s="28"/>
      <c r="D64" s="29"/>
      <c r="E64" s="28"/>
      <c r="F64" s="35"/>
      <c r="G64" s="35"/>
      <c r="H64" s="35"/>
      <c r="I64" s="35"/>
      <c r="J64" s="14"/>
      <c r="K64" s="14"/>
      <c r="L64" s="14">
        <f t="shared" si="1"/>
        <v>0</v>
      </c>
      <c r="M64" s="79" t="str">
        <f t="shared" si="0"/>
        <v>BAJO</v>
      </c>
      <c r="N64" s="3"/>
      <c r="O64" s="47">
        <f t="shared" ref="O64:O69" si="3">IF(M64="BAJO",0.1,IF(M64="MEDIO",3,5))</f>
        <v>0.1</v>
      </c>
    </row>
    <row r="65" spans="1:17" s="11" customFormat="1" ht="12.75">
      <c r="A65" s="178"/>
      <c r="B65" s="25"/>
      <c r="C65" s="28"/>
      <c r="D65" s="29"/>
      <c r="E65" s="28"/>
      <c r="F65" s="35"/>
      <c r="G65" s="35"/>
      <c r="H65" s="35"/>
      <c r="I65" s="35"/>
      <c r="J65" s="14"/>
      <c r="K65" s="14"/>
      <c r="L65" s="14">
        <f t="shared" ref="L65:L69" si="4">J65*K65</f>
        <v>0</v>
      </c>
      <c r="M65" s="79" t="str">
        <f t="shared" si="0"/>
        <v>BAJO</v>
      </c>
      <c r="N65" s="3"/>
      <c r="O65" s="47">
        <f t="shared" si="3"/>
        <v>0.1</v>
      </c>
    </row>
    <row r="66" spans="1:17" s="11" customFormat="1" ht="12.75">
      <c r="A66" s="178"/>
      <c r="B66" s="25"/>
      <c r="C66" s="28"/>
      <c r="D66" s="29"/>
      <c r="E66" s="28"/>
      <c r="F66" s="35"/>
      <c r="G66" s="35"/>
      <c r="H66" s="35"/>
      <c r="I66" s="35"/>
      <c r="J66" s="14"/>
      <c r="K66" s="14"/>
      <c r="L66" s="14">
        <f t="shared" si="4"/>
        <v>0</v>
      </c>
      <c r="M66" s="79" t="str">
        <f t="shared" si="0"/>
        <v>BAJO</v>
      </c>
      <c r="N66" s="3"/>
      <c r="O66" s="47">
        <f t="shared" si="3"/>
        <v>0.1</v>
      </c>
    </row>
    <row r="67" spans="1:17" s="11" customFormat="1" ht="12.75">
      <c r="A67" s="178"/>
      <c r="B67" s="25"/>
      <c r="C67" s="28"/>
      <c r="D67" s="29"/>
      <c r="E67" s="28"/>
      <c r="F67" s="35"/>
      <c r="G67" s="35"/>
      <c r="H67" s="35"/>
      <c r="I67" s="35"/>
      <c r="J67" s="14"/>
      <c r="K67" s="14"/>
      <c r="L67" s="14">
        <f t="shared" si="4"/>
        <v>0</v>
      </c>
      <c r="M67" s="79" t="str">
        <f t="shared" si="0"/>
        <v>BAJO</v>
      </c>
      <c r="N67" s="3"/>
      <c r="O67" s="47">
        <f t="shared" si="3"/>
        <v>0.1</v>
      </c>
    </row>
    <row r="68" spans="1:17" s="11" customFormat="1" ht="12.75">
      <c r="A68" s="178"/>
      <c r="B68" s="25"/>
      <c r="C68" s="28"/>
      <c r="D68" s="29"/>
      <c r="E68" s="28"/>
      <c r="F68" s="35"/>
      <c r="G68" s="35"/>
      <c r="H68" s="35"/>
      <c r="I68" s="35"/>
      <c r="J68" s="14"/>
      <c r="K68" s="14"/>
      <c r="L68" s="14">
        <f t="shared" si="4"/>
        <v>0</v>
      </c>
      <c r="M68" s="79" t="str">
        <f t="shared" si="0"/>
        <v>BAJO</v>
      </c>
      <c r="N68" s="3"/>
      <c r="O68" s="47">
        <f t="shared" si="3"/>
        <v>0.1</v>
      </c>
    </row>
    <row r="69" spans="1:17" s="11" customFormat="1" ht="12.75">
      <c r="A69" s="178"/>
      <c r="B69" s="25"/>
      <c r="C69" s="28"/>
      <c r="D69" s="29"/>
      <c r="E69" s="28"/>
      <c r="F69" s="35"/>
      <c r="G69" s="35"/>
      <c r="H69" s="35"/>
      <c r="I69" s="35"/>
      <c r="J69" s="14"/>
      <c r="K69" s="14"/>
      <c r="L69" s="14">
        <f t="shared" si="4"/>
        <v>0</v>
      </c>
      <c r="M69" s="79" t="str">
        <f t="shared" si="0"/>
        <v>BAJO</v>
      </c>
      <c r="N69" s="3"/>
      <c r="O69" s="47">
        <f t="shared" si="3"/>
        <v>0.1</v>
      </c>
    </row>
    <row r="70" spans="1:17" s="11" customFormat="1" ht="12.75">
      <c r="A70" s="78"/>
      <c r="C70" s="36"/>
      <c r="D70" s="37"/>
      <c r="F70" s="43"/>
      <c r="G70" s="43"/>
      <c r="H70" s="43"/>
      <c r="I70" s="43"/>
      <c r="J70" s="38"/>
      <c r="K70" s="38"/>
      <c r="P70" s="11">
        <f>SUM(O7:O69)</f>
        <v>38.20000000000006</v>
      </c>
      <c r="Q70" s="11">
        <f>COUNT(O7:O69)</f>
        <v>63</v>
      </c>
    </row>
    <row r="71" spans="1:17" s="11" customFormat="1" ht="12.75">
      <c r="A71" s="78"/>
      <c r="D71" s="37"/>
      <c r="F71" s="43"/>
      <c r="G71" s="43"/>
      <c r="H71" s="43"/>
      <c r="I71" s="43"/>
      <c r="J71" s="38"/>
      <c r="K71" s="38"/>
    </row>
    <row r="72" spans="1:17" s="11" customFormat="1" ht="12.75">
      <c r="A72" s="78"/>
      <c r="D72" s="37"/>
      <c r="F72" s="43"/>
      <c r="G72" s="43"/>
      <c r="H72" s="43"/>
      <c r="I72" s="43"/>
      <c r="J72" s="38"/>
      <c r="K72" s="38"/>
    </row>
  </sheetData>
  <autoFilter ref="A6:BX70" xr:uid="{324D7056-9FA1-4D3A-82B2-D5F77611907A}"/>
  <dataConsolidate/>
  <mergeCells count="5">
    <mergeCell ref="C1:O1"/>
    <mergeCell ref="C2:O2"/>
    <mergeCell ref="A1:B2"/>
    <mergeCell ref="A4:B4"/>
    <mergeCell ref="F4:M4"/>
  </mergeCells>
  <conditionalFormatting sqref="M7:M69">
    <cfRule type="cellIs" dxfId="60" priority="1" stopIfTrue="1" operator="equal">
      <formula>"ALTO"</formula>
    </cfRule>
    <cfRule type="cellIs" dxfId="59" priority="2" stopIfTrue="1" operator="equal">
      <formula>"MEDIO"</formula>
    </cfRule>
    <cfRule type="cellIs" dxfId="58" priority="3" stopIfTrue="1" operator="equal">
      <formula>"BAJO"</formula>
    </cfRule>
  </conditionalFormatting>
  <pageMargins left="0.31496062992125984" right="0.31496062992125984" top="0.35433070866141736" bottom="0.35433070866141736" header="0.31496062992125984" footer="0.31496062992125984"/>
  <pageSetup paperSize="14" scale="25" orientation="landscape" r:id="rId1"/>
  <colBreaks count="1" manualBreakCount="1">
    <brk id="15" max="1048575" man="1"/>
  </colBreaks>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22</vt:i4>
      </vt:variant>
      <vt:variant>
        <vt:lpstr>Rangos con nombre</vt:lpstr>
      </vt:variant>
      <vt:variant>
        <vt:i4>2</vt:i4>
      </vt:variant>
    </vt:vector>
  </HeadingPairs>
  <TitlesOfParts>
    <vt:vector size="24" baseType="lpstr">
      <vt:lpstr>Calor Procesos</vt:lpstr>
      <vt:lpstr>Calor Cargos</vt:lpstr>
      <vt:lpstr>POLÍTICA DE SOBORNO</vt:lpstr>
      <vt:lpstr>DIR. ESTRAT</vt:lpstr>
      <vt:lpstr>COM Y CUL</vt:lpstr>
      <vt:lpstr>SEG VIAL</vt:lpstr>
      <vt:lpstr>INTEL MOV</vt:lpstr>
      <vt:lpstr>PLAN TRANS E INF</vt:lpstr>
      <vt:lpstr>ING TRANS</vt:lpstr>
      <vt:lpstr>GEST SOC</vt:lpstr>
      <vt:lpstr>GEST Y CON TRANS</vt:lpstr>
      <vt:lpstr>GEST TRAM Y SER</vt:lpstr>
      <vt:lpstr>GEST CONTRAV</vt:lpstr>
      <vt:lpstr>GEST ADMTVA</vt:lpstr>
      <vt:lpstr>GEST FIN</vt:lpstr>
      <vt:lpstr>GEST JUR</vt:lpstr>
      <vt:lpstr>GEST TICS</vt:lpstr>
      <vt:lpstr>GEST TH</vt:lpstr>
      <vt:lpstr>CONT DISC</vt:lpstr>
      <vt:lpstr>CONT Y EV GEST</vt:lpstr>
      <vt:lpstr>PT - I sem 2023</vt:lpstr>
      <vt:lpstr>PT - II sem 2023</vt:lpstr>
      <vt:lpstr>'GEST ADMTVA'!Área_de_impresión</vt:lpstr>
      <vt:lpstr>'GEST JUR'!Área_de_impresión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Camilo</cp:lastModifiedBy>
  <cp:lastPrinted>2019-11-05T13:30:51Z</cp:lastPrinted>
  <dcterms:created xsi:type="dcterms:W3CDTF">2019-05-22T13:10:37Z</dcterms:created>
  <dcterms:modified xsi:type="dcterms:W3CDTF">2024-02-07T01:50:27Z</dcterms:modified>
</cp:coreProperties>
</file>