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pivotCache/pivotCacheDefinition21.xml" ContentType="application/vnd.openxmlformats-officedocument.spreadsheetml.pivotCacheDefinition+xml"/>
  <Override PartName="/xl/pivotCache/pivotCacheRecords2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hidePivotFieldList="1" defaultThemeVersion="153222"/>
  <mc:AlternateContent xmlns:mc="http://schemas.openxmlformats.org/markup-compatibility/2006">
    <mc:Choice Requires="x15">
      <x15ac:absPath xmlns:x15ac="http://schemas.microsoft.com/office/spreadsheetml/2010/11/ac" url="D:\SOBORNO\"/>
    </mc:Choice>
  </mc:AlternateContent>
  <bookViews>
    <workbookView xWindow="0" yWindow="0" windowWidth="20490" windowHeight="7050" tabRatio="933" firstSheet="2" activeTab="2"/>
  </bookViews>
  <sheets>
    <sheet name="Calor Procesos" sheetId="33" state="hidden" r:id="rId1"/>
    <sheet name="Calor Cargos" sheetId="50" state="hidden" r:id="rId2"/>
    <sheet name="POLÍTICA DE SOBORNO" sheetId="68" r:id="rId3"/>
    <sheet name="FORMATO MATRIZ RIESGOS SOBORNO" sheetId="69" r:id="rId4"/>
    <sheet name="FORMATO PLAN DE TRATAMIENTO" sheetId="70" r:id="rId5"/>
    <sheet name="DIR. ESTRAT" sheetId="45" r:id="rId6"/>
    <sheet name="COM Y CUL" sheetId="52" r:id="rId7"/>
    <sheet name="SEG VIAL" sheetId="53" r:id="rId8"/>
    <sheet name="INTEL MOV" sheetId="54" r:id="rId9"/>
    <sheet name="PLAN TRANS E INF" sheetId="55" r:id="rId10"/>
    <sheet name="ING TRANS" sheetId="56" r:id="rId11"/>
    <sheet name="GEST SOC" sheetId="57" r:id="rId12"/>
    <sheet name="GEST Y CON TRANS" sheetId="58" r:id="rId13"/>
    <sheet name="GEST TRAM Y SER" sheetId="59" r:id="rId14"/>
    <sheet name="GEST CONTRAV" sheetId="60" r:id="rId15"/>
    <sheet name="GEST ADMTVA" sheetId="61" r:id="rId16"/>
    <sheet name="GEST FIN" sheetId="62" r:id="rId17"/>
    <sheet name="GEST JUR" sheetId="63" r:id="rId18"/>
    <sheet name="GEST TH" sheetId="64" r:id="rId19"/>
    <sheet name="GEST TICS" sheetId="65" r:id="rId20"/>
    <sheet name="CONT DISC" sheetId="66" r:id="rId21"/>
    <sheet name="CONT Y EV GEST" sheetId="67" r:id="rId22"/>
    <sheet name="PLAN DE TRATAMIENTO RIESGOS" sheetId="71" r:id="rId23"/>
  </sheets>
  <externalReferences>
    <externalReference r:id="rId24"/>
    <externalReference r:id="rId25"/>
  </externalReferences>
  <definedNames>
    <definedName name="_xlnm._FilterDatabase" localSheetId="6" hidden="1">'COM Y CUL'!$A$4:$K$74</definedName>
    <definedName name="_xlnm._FilterDatabase" localSheetId="20" hidden="1">'CONT DISC'!$A$4:$K$77</definedName>
    <definedName name="_xlnm._FilterDatabase" localSheetId="21" hidden="1">'CONT Y EV GEST'!$A$4:$K$74</definedName>
    <definedName name="_xlnm._FilterDatabase" localSheetId="5" hidden="1">'DIR. ESTRAT'!$A$4:$K$73</definedName>
    <definedName name="_xlnm._FilterDatabase" localSheetId="15" hidden="1">'GEST ADMTVA'!$A$4:$K$77</definedName>
    <definedName name="_xlnm._FilterDatabase" localSheetId="14" hidden="1">'GEST CONTRAV'!$A$4:$K$71</definedName>
    <definedName name="_xlnm._FilterDatabase" localSheetId="16" hidden="1">'GEST FIN'!$A$4:$K$74</definedName>
    <definedName name="_xlnm._FilterDatabase" localSheetId="17" hidden="1">'GEST JUR'!$A$4:$K$58</definedName>
    <definedName name="_xlnm._FilterDatabase" localSheetId="11" hidden="1">'GEST SOC'!$A$4:$K$72</definedName>
    <definedName name="_xlnm._FilterDatabase" localSheetId="18" hidden="1">'GEST TH'!$A$4:$K$70</definedName>
    <definedName name="_xlnm._FilterDatabase" localSheetId="19" hidden="1">'GEST TICS'!$A$4:$K$74</definedName>
    <definedName name="_xlnm._FilterDatabase" localSheetId="13" hidden="1">'GEST TRAM Y SER'!$A$4:$K$65</definedName>
    <definedName name="_xlnm._FilterDatabase" localSheetId="12" hidden="1">'GEST Y CON TRANS'!$A$4:$K$64</definedName>
    <definedName name="_xlnm._FilterDatabase" localSheetId="10" hidden="1">'ING TRANS'!$A$4:$K$70</definedName>
    <definedName name="_xlnm._FilterDatabase" localSheetId="8" hidden="1">'INTEL MOV'!$A$4:$K$69</definedName>
    <definedName name="_xlnm._FilterDatabase" localSheetId="9" hidden="1">'PLAN TRANS E INF'!$A$4:$K$75</definedName>
    <definedName name="_xlnm._FilterDatabase" localSheetId="7" hidden="1">'SEG VIAL'!$A$4:$K$75</definedName>
    <definedName name="CT">'[1]Listas (2)'!$H$4:$H$15</definedName>
    <definedName name="JC">'[1]Listas (2)'!$F$4:$F$6</definedName>
    <definedName name="Proceso">[2]Listas!$H$42:$H$64</definedName>
    <definedName name="_xlnm.Print_Titles" localSheetId="6">'COM Y CUL'!#REF!</definedName>
    <definedName name="_xlnm.Print_Titles" localSheetId="20">'CONT DISC'!#REF!</definedName>
    <definedName name="_xlnm.Print_Titles" localSheetId="21">'CONT Y EV GEST'!#REF!</definedName>
    <definedName name="_xlnm.Print_Titles" localSheetId="5">'DIR. ESTRAT'!#REF!</definedName>
    <definedName name="_xlnm.Print_Titles" localSheetId="15">'GEST ADMTVA'!#REF!</definedName>
    <definedName name="_xlnm.Print_Titles" localSheetId="14">'GEST CONTRAV'!#REF!</definedName>
    <definedName name="_xlnm.Print_Titles" localSheetId="16">'GEST FIN'!#REF!</definedName>
    <definedName name="_xlnm.Print_Titles" localSheetId="17">'GEST JUR'!#REF!</definedName>
    <definedName name="_xlnm.Print_Titles" localSheetId="11">'GEST SOC'!#REF!</definedName>
    <definedName name="_xlnm.Print_Titles" localSheetId="18">'GEST TH'!#REF!</definedName>
    <definedName name="_xlnm.Print_Titles" localSheetId="19">'GEST TICS'!#REF!</definedName>
    <definedName name="_xlnm.Print_Titles" localSheetId="13">'GEST TRAM Y SER'!#REF!</definedName>
    <definedName name="_xlnm.Print_Titles" localSheetId="12">'GEST Y CON TRANS'!#REF!</definedName>
    <definedName name="_xlnm.Print_Titles" localSheetId="10">'ING TRANS'!#REF!</definedName>
    <definedName name="_xlnm.Print_Titles" localSheetId="8">'INTEL MOV'!#REF!</definedName>
    <definedName name="_xlnm.Print_Titles" localSheetId="9">'PLAN TRANS E INF'!#REF!</definedName>
    <definedName name="_xlnm.Print_Titles" localSheetId="7">'SEG VIAL'!#REF!</definedName>
  </definedNames>
  <calcPr calcId="191029"/>
  <pivotCaches>
    <pivotCache cacheId="0" r:id="rId26"/>
    <pivotCache cacheId="1" r:id="rId27"/>
    <pivotCache cacheId="2" r:id="rId28"/>
    <pivotCache cacheId="3" r:id="rId29"/>
    <pivotCache cacheId="4" r:id="rId30"/>
    <pivotCache cacheId="5" r:id="rId31"/>
    <pivotCache cacheId="6" r:id="rId32"/>
    <pivotCache cacheId="7" r:id="rId33"/>
    <pivotCache cacheId="8" r:id="rId34"/>
    <pivotCache cacheId="9" r:id="rId35"/>
    <pivotCache cacheId="10" r:id="rId36"/>
    <pivotCache cacheId="11" r:id="rId37"/>
    <pivotCache cacheId="12" r:id="rId38"/>
    <pivotCache cacheId="13" r:id="rId39"/>
    <pivotCache cacheId="14" r:id="rId40"/>
    <pivotCache cacheId="15" r:id="rId41"/>
    <pivotCache cacheId="16" r:id="rId42"/>
    <pivotCache cacheId="17" r:id="rId43"/>
    <pivotCache cacheId="18" r:id="rId44"/>
    <pivotCache cacheId="19" r:id="rId45"/>
    <pivotCache cacheId="20" r:id="rId4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2" i="69" l="1"/>
  <c r="I22" i="69" s="1"/>
  <c r="K22" i="69" s="1"/>
  <c r="H21" i="69"/>
  <c r="I21" i="69" s="1"/>
  <c r="K21" i="69" s="1"/>
  <c r="H20" i="69"/>
  <c r="I20" i="69" s="1"/>
  <c r="K20" i="69" s="1"/>
  <c r="H19" i="69"/>
  <c r="I19" i="69" s="1"/>
  <c r="K19" i="69" s="1"/>
  <c r="H18" i="69"/>
  <c r="I18" i="69" s="1"/>
  <c r="K18" i="69" s="1"/>
  <c r="H17" i="69"/>
  <c r="I17" i="69" s="1"/>
  <c r="K17" i="69" s="1"/>
  <c r="H16" i="69"/>
  <c r="I16" i="69" s="1"/>
  <c r="K16" i="69" s="1"/>
  <c r="H15" i="69"/>
  <c r="I15" i="69" s="1"/>
  <c r="K15" i="69" s="1"/>
  <c r="H14" i="69"/>
  <c r="I14" i="69" s="1"/>
  <c r="K14" i="69" s="1"/>
  <c r="H13" i="69"/>
  <c r="I13" i="69" s="1"/>
  <c r="K13" i="69" s="1"/>
  <c r="H12" i="69"/>
  <c r="I12" i="69" s="1"/>
  <c r="K12" i="69" s="1"/>
  <c r="H11" i="69"/>
  <c r="I11" i="69" s="1"/>
  <c r="K11" i="69" s="1"/>
  <c r="H10" i="69"/>
  <c r="I10" i="69" s="1"/>
  <c r="K10" i="69" s="1"/>
  <c r="H9" i="69"/>
  <c r="I9" i="69" s="1"/>
  <c r="K9" i="69" s="1"/>
  <c r="H8" i="69"/>
  <c r="I8" i="69" s="1"/>
  <c r="K8" i="69" s="1"/>
  <c r="H7" i="69"/>
  <c r="I7" i="69" s="1"/>
  <c r="K7" i="69" s="1"/>
  <c r="H6" i="69"/>
  <c r="I6" i="69" s="1"/>
  <c r="K6" i="69" s="1"/>
  <c r="H5" i="69"/>
  <c r="I5" i="69" s="1"/>
  <c r="K5" i="69" s="1"/>
  <c r="H45" i="61" l="1"/>
  <c r="I45" i="61" s="1"/>
  <c r="K45" i="61" s="1"/>
  <c r="H39" i="61"/>
  <c r="I39" i="61" s="1"/>
  <c r="K39" i="61" s="1"/>
  <c r="H40" i="61"/>
  <c r="I40" i="61" s="1"/>
  <c r="K40" i="61" s="1"/>
  <c r="H41" i="61"/>
  <c r="I41" i="61" s="1"/>
  <c r="K41" i="61" s="1"/>
  <c r="H42" i="61"/>
  <c r="I42" i="61" s="1"/>
  <c r="K42" i="61" s="1"/>
  <c r="H35" i="61"/>
  <c r="I35" i="61" s="1"/>
  <c r="K35" i="61" s="1"/>
  <c r="H33" i="61"/>
  <c r="I33" i="61" s="1"/>
  <c r="K33" i="61" s="1"/>
  <c r="H30" i="61"/>
  <c r="I30" i="61" s="1"/>
  <c r="K30" i="61" s="1"/>
  <c r="H28" i="61"/>
  <c r="I28" i="61" s="1"/>
  <c r="K28" i="61" s="1"/>
  <c r="H6" i="60" l="1"/>
  <c r="I6" i="60" s="1"/>
  <c r="K6" i="60" s="1"/>
  <c r="H5" i="60"/>
  <c r="I5" i="60" s="1"/>
  <c r="K5" i="60" s="1"/>
  <c r="H20" i="59"/>
  <c r="I20" i="59" s="1"/>
  <c r="K20" i="59" s="1"/>
  <c r="H19" i="59"/>
  <c r="I19" i="59" s="1"/>
  <c r="K19" i="59" s="1"/>
  <c r="H16" i="58"/>
  <c r="I16" i="58" s="1"/>
  <c r="K16" i="58" s="1"/>
  <c r="H22" i="55" l="1"/>
  <c r="I22" i="55" s="1"/>
  <c r="K22" i="55" s="1"/>
  <c r="H12" i="66" l="1"/>
  <c r="I12" i="66" s="1"/>
  <c r="K12" i="66" s="1"/>
  <c r="H9" i="66"/>
  <c r="I9" i="66" s="1"/>
  <c r="K9" i="66" s="1"/>
  <c r="H6" i="66"/>
  <c r="I6" i="66" s="1"/>
  <c r="K6" i="66" s="1"/>
  <c r="H14" i="62"/>
  <c r="I14" i="62" s="1"/>
  <c r="H12" i="62"/>
  <c r="I12" i="62" s="1"/>
  <c r="H9" i="61"/>
  <c r="I9" i="61" s="1"/>
  <c r="H7" i="61"/>
  <c r="I7" i="61" s="1"/>
  <c r="D22" i="33" l="1"/>
  <c r="D3" i="33" l="1"/>
  <c r="D4" i="33"/>
  <c r="D5" i="33"/>
  <c r="D6" i="33"/>
  <c r="D7" i="33"/>
  <c r="D8" i="33"/>
  <c r="D9" i="33"/>
  <c r="D10" i="33"/>
  <c r="D11" i="33"/>
  <c r="D12" i="33"/>
  <c r="D13" i="33"/>
  <c r="D14" i="33"/>
  <c r="D15" i="33"/>
  <c r="D16" i="33"/>
  <c r="D17" i="33"/>
  <c r="D18" i="33"/>
  <c r="D19" i="33"/>
  <c r="D20" i="33"/>
  <c r="D21" i="33"/>
  <c r="D23" i="33"/>
  <c r="D24" i="33"/>
  <c r="D25" i="33"/>
  <c r="D26" i="33"/>
  <c r="D27" i="33"/>
  <c r="D2" i="33"/>
  <c r="H73" i="67" l="1"/>
  <c r="I73" i="67" s="1"/>
  <c r="K73" i="67" s="1"/>
  <c r="H72" i="67"/>
  <c r="I72" i="67" s="1"/>
  <c r="K72" i="67" s="1"/>
  <c r="H71" i="67"/>
  <c r="I71" i="67" s="1"/>
  <c r="K71" i="67" s="1"/>
  <c r="H70" i="67"/>
  <c r="I70" i="67" s="1"/>
  <c r="K70" i="67" s="1"/>
  <c r="H69" i="67"/>
  <c r="I69" i="67" s="1"/>
  <c r="K69" i="67" s="1"/>
  <c r="H68" i="67"/>
  <c r="I68" i="67" s="1"/>
  <c r="K68" i="67" s="1"/>
  <c r="H67" i="67"/>
  <c r="I67" i="67" s="1"/>
  <c r="K67" i="67" s="1"/>
  <c r="H66" i="67"/>
  <c r="I66" i="67" s="1"/>
  <c r="K66" i="67" s="1"/>
  <c r="H65" i="67"/>
  <c r="I65" i="67" s="1"/>
  <c r="K65" i="67" s="1"/>
  <c r="H64" i="67"/>
  <c r="I64" i="67" s="1"/>
  <c r="K64" i="67" s="1"/>
  <c r="H63" i="67"/>
  <c r="I63" i="67" s="1"/>
  <c r="K63" i="67" s="1"/>
  <c r="H62" i="67"/>
  <c r="I62" i="67" s="1"/>
  <c r="K62" i="67" s="1"/>
  <c r="H61" i="67"/>
  <c r="I61" i="67" s="1"/>
  <c r="K61" i="67" s="1"/>
  <c r="H60" i="67"/>
  <c r="I60" i="67" s="1"/>
  <c r="K60" i="67" s="1"/>
  <c r="H59" i="67"/>
  <c r="I59" i="67" s="1"/>
  <c r="K59" i="67" s="1"/>
  <c r="H58" i="67"/>
  <c r="I58" i="67" s="1"/>
  <c r="K58" i="67" s="1"/>
  <c r="H57" i="67"/>
  <c r="I57" i="67" s="1"/>
  <c r="K57" i="67" s="1"/>
  <c r="H56" i="67"/>
  <c r="I56" i="67" s="1"/>
  <c r="K56" i="67" s="1"/>
  <c r="H55" i="67"/>
  <c r="I55" i="67" s="1"/>
  <c r="K55" i="67" s="1"/>
  <c r="H54" i="67"/>
  <c r="I54" i="67" s="1"/>
  <c r="K54" i="67" s="1"/>
  <c r="H53" i="67"/>
  <c r="I53" i="67" s="1"/>
  <c r="K53" i="67" s="1"/>
  <c r="H52" i="67"/>
  <c r="I52" i="67" s="1"/>
  <c r="K52" i="67" s="1"/>
  <c r="H51" i="67"/>
  <c r="I51" i="67" s="1"/>
  <c r="K51" i="67" s="1"/>
  <c r="H50" i="67"/>
  <c r="I50" i="67" s="1"/>
  <c r="K50" i="67" s="1"/>
  <c r="H49" i="67"/>
  <c r="I49" i="67" s="1"/>
  <c r="K49" i="67" s="1"/>
  <c r="H48" i="67"/>
  <c r="I48" i="67" s="1"/>
  <c r="K48" i="67" s="1"/>
  <c r="H47" i="67"/>
  <c r="I47" i="67" s="1"/>
  <c r="K47" i="67" s="1"/>
  <c r="H46" i="67"/>
  <c r="I46" i="67" s="1"/>
  <c r="K46" i="67" s="1"/>
  <c r="H45" i="67"/>
  <c r="I45" i="67" s="1"/>
  <c r="K45" i="67" s="1"/>
  <c r="H44" i="67"/>
  <c r="I44" i="67" s="1"/>
  <c r="K44" i="67" s="1"/>
  <c r="H43" i="67"/>
  <c r="I43" i="67" s="1"/>
  <c r="K43" i="67" s="1"/>
  <c r="H42" i="67"/>
  <c r="I42" i="67" s="1"/>
  <c r="K42" i="67" s="1"/>
  <c r="H41" i="67"/>
  <c r="I41" i="67" s="1"/>
  <c r="K41" i="67" s="1"/>
  <c r="H40" i="67"/>
  <c r="I40" i="67" s="1"/>
  <c r="K40" i="67" s="1"/>
  <c r="H39" i="67"/>
  <c r="I39" i="67" s="1"/>
  <c r="K39" i="67" s="1"/>
  <c r="H38" i="67"/>
  <c r="I38" i="67" s="1"/>
  <c r="K38" i="67" s="1"/>
  <c r="H37" i="67"/>
  <c r="I37" i="67" s="1"/>
  <c r="K37" i="67" s="1"/>
  <c r="H36" i="67"/>
  <c r="I36" i="67" s="1"/>
  <c r="K36" i="67" s="1"/>
  <c r="H35" i="67"/>
  <c r="I35" i="67" s="1"/>
  <c r="K35" i="67" s="1"/>
  <c r="H34" i="67"/>
  <c r="I34" i="67" s="1"/>
  <c r="K34" i="67" s="1"/>
  <c r="H33" i="67"/>
  <c r="I33" i="67" s="1"/>
  <c r="K33" i="67" s="1"/>
  <c r="H32" i="67"/>
  <c r="I32" i="67" s="1"/>
  <c r="K32" i="67" s="1"/>
  <c r="H31" i="67"/>
  <c r="I31" i="67" s="1"/>
  <c r="K31" i="67" s="1"/>
  <c r="H30" i="67"/>
  <c r="I30" i="67" s="1"/>
  <c r="K30" i="67" s="1"/>
  <c r="H29" i="67"/>
  <c r="I29" i="67" s="1"/>
  <c r="K29" i="67" s="1"/>
  <c r="H28" i="67"/>
  <c r="I28" i="67" s="1"/>
  <c r="K28" i="67" s="1"/>
  <c r="H27" i="67"/>
  <c r="I27" i="67" s="1"/>
  <c r="K27" i="67" s="1"/>
  <c r="H26" i="67"/>
  <c r="I26" i="67" s="1"/>
  <c r="K26" i="67" s="1"/>
  <c r="H25" i="67"/>
  <c r="I25" i="67" s="1"/>
  <c r="K25" i="67" s="1"/>
  <c r="H24" i="67"/>
  <c r="I24" i="67" s="1"/>
  <c r="K24" i="67" s="1"/>
  <c r="H23" i="67"/>
  <c r="I23" i="67" s="1"/>
  <c r="K23" i="67" s="1"/>
  <c r="H22" i="67"/>
  <c r="I22" i="67" s="1"/>
  <c r="K22" i="67" s="1"/>
  <c r="H21" i="67"/>
  <c r="I21" i="67" s="1"/>
  <c r="K21" i="67" s="1"/>
  <c r="H20" i="67"/>
  <c r="I20" i="67" s="1"/>
  <c r="K20" i="67" s="1"/>
  <c r="H19" i="67"/>
  <c r="I19" i="67" s="1"/>
  <c r="K19" i="67" s="1"/>
  <c r="H18" i="67"/>
  <c r="I18" i="67" s="1"/>
  <c r="K18" i="67" s="1"/>
  <c r="H17" i="67"/>
  <c r="I17" i="67" s="1"/>
  <c r="K17" i="67" s="1"/>
  <c r="H16" i="67"/>
  <c r="I16" i="67" s="1"/>
  <c r="K16" i="67" s="1"/>
  <c r="H15" i="67"/>
  <c r="I15" i="67" s="1"/>
  <c r="K15" i="67" s="1"/>
  <c r="H14" i="67"/>
  <c r="I14" i="67" s="1"/>
  <c r="K14" i="67" s="1"/>
  <c r="H13" i="67"/>
  <c r="I13" i="67" s="1"/>
  <c r="K13" i="67" s="1"/>
  <c r="H12" i="67"/>
  <c r="I12" i="67" s="1"/>
  <c r="K12" i="67" s="1"/>
  <c r="H11" i="67"/>
  <c r="I11" i="67" s="1"/>
  <c r="K11" i="67" s="1"/>
  <c r="H10" i="67"/>
  <c r="I10" i="67" s="1"/>
  <c r="K10" i="67" s="1"/>
  <c r="H9" i="67"/>
  <c r="I9" i="67" s="1"/>
  <c r="K9" i="67" s="1"/>
  <c r="H8" i="67"/>
  <c r="I8" i="67" s="1"/>
  <c r="K8" i="67" s="1"/>
  <c r="H7" i="67"/>
  <c r="I7" i="67" s="1"/>
  <c r="K7" i="67" s="1"/>
  <c r="H6" i="67"/>
  <c r="I6" i="67" s="1"/>
  <c r="K6" i="67" s="1"/>
  <c r="H5" i="67"/>
  <c r="I5" i="67" s="1"/>
  <c r="K5" i="67" s="1"/>
  <c r="H76" i="66"/>
  <c r="I76" i="66" s="1"/>
  <c r="K76" i="66" s="1"/>
  <c r="H75" i="66"/>
  <c r="I75" i="66" s="1"/>
  <c r="K75" i="66" s="1"/>
  <c r="H74" i="66"/>
  <c r="I74" i="66" s="1"/>
  <c r="K74" i="66" s="1"/>
  <c r="H73" i="66"/>
  <c r="I73" i="66" s="1"/>
  <c r="K73" i="66" s="1"/>
  <c r="H72" i="66"/>
  <c r="I72" i="66" s="1"/>
  <c r="K72" i="66" s="1"/>
  <c r="H71" i="66"/>
  <c r="I71" i="66" s="1"/>
  <c r="K71" i="66" s="1"/>
  <c r="H70" i="66"/>
  <c r="I70" i="66" s="1"/>
  <c r="K70" i="66" s="1"/>
  <c r="H69" i="66"/>
  <c r="I69" i="66" s="1"/>
  <c r="K69" i="66" s="1"/>
  <c r="H68" i="66"/>
  <c r="I68" i="66" s="1"/>
  <c r="K68" i="66" s="1"/>
  <c r="H67" i="66"/>
  <c r="I67" i="66" s="1"/>
  <c r="K67" i="66" s="1"/>
  <c r="H66" i="66"/>
  <c r="I66" i="66" s="1"/>
  <c r="K66" i="66" s="1"/>
  <c r="H65" i="66"/>
  <c r="I65" i="66" s="1"/>
  <c r="K65" i="66" s="1"/>
  <c r="H64" i="66"/>
  <c r="I64" i="66" s="1"/>
  <c r="K64" i="66" s="1"/>
  <c r="H63" i="66"/>
  <c r="I63" i="66" s="1"/>
  <c r="K63" i="66" s="1"/>
  <c r="H62" i="66"/>
  <c r="I62" i="66" s="1"/>
  <c r="K62" i="66" s="1"/>
  <c r="H61" i="66"/>
  <c r="I61" i="66" s="1"/>
  <c r="K61" i="66" s="1"/>
  <c r="H60" i="66"/>
  <c r="I60" i="66" s="1"/>
  <c r="K60" i="66" s="1"/>
  <c r="H59" i="66"/>
  <c r="I59" i="66" s="1"/>
  <c r="K59" i="66" s="1"/>
  <c r="H58" i="66"/>
  <c r="I58" i="66" s="1"/>
  <c r="K58" i="66" s="1"/>
  <c r="H57" i="66"/>
  <c r="I57" i="66" s="1"/>
  <c r="K57" i="66" s="1"/>
  <c r="H56" i="66"/>
  <c r="I56" i="66" s="1"/>
  <c r="K56" i="66" s="1"/>
  <c r="H55" i="66"/>
  <c r="I55" i="66" s="1"/>
  <c r="K55" i="66" s="1"/>
  <c r="H54" i="66"/>
  <c r="I54" i="66" s="1"/>
  <c r="K54" i="66" s="1"/>
  <c r="H53" i="66"/>
  <c r="I53" i="66" s="1"/>
  <c r="K53" i="66" s="1"/>
  <c r="H52" i="66"/>
  <c r="I52" i="66" s="1"/>
  <c r="K52" i="66" s="1"/>
  <c r="H51" i="66"/>
  <c r="I51" i="66" s="1"/>
  <c r="K51" i="66" s="1"/>
  <c r="H50" i="66"/>
  <c r="I50" i="66" s="1"/>
  <c r="K50" i="66" s="1"/>
  <c r="H49" i="66"/>
  <c r="I49" i="66" s="1"/>
  <c r="K49" i="66" s="1"/>
  <c r="H48" i="66"/>
  <c r="I48" i="66" s="1"/>
  <c r="K48" i="66" s="1"/>
  <c r="H47" i="66"/>
  <c r="I47" i="66" s="1"/>
  <c r="K47" i="66" s="1"/>
  <c r="H46" i="66"/>
  <c r="I46" i="66" s="1"/>
  <c r="K46" i="66" s="1"/>
  <c r="H45" i="66"/>
  <c r="I45" i="66" s="1"/>
  <c r="K45" i="66" s="1"/>
  <c r="H44" i="66"/>
  <c r="I44" i="66" s="1"/>
  <c r="K44" i="66" s="1"/>
  <c r="H43" i="66"/>
  <c r="I43" i="66" s="1"/>
  <c r="K43" i="66" s="1"/>
  <c r="H42" i="66"/>
  <c r="I42" i="66" s="1"/>
  <c r="K42" i="66" s="1"/>
  <c r="H41" i="66"/>
  <c r="I41" i="66" s="1"/>
  <c r="K41" i="66" s="1"/>
  <c r="H40" i="66"/>
  <c r="I40" i="66" s="1"/>
  <c r="K40" i="66" s="1"/>
  <c r="H39" i="66"/>
  <c r="I39" i="66" s="1"/>
  <c r="K39" i="66" s="1"/>
  <c r="H38" i="66"/>
  <c r="I38" i="66" s="1"/>
  <c r="K38" i="66" s="1"/>
  <c r="H37" i="66"/>
  <c r="I37" i="66" s="1"/>
  <c r="K37" i="66" s="1"/>
  <c r="H36" i="66"/>
  <c r="I36" i="66" s="1"/>
  <c r="K36" i="66" s="1"/>
  <c r="H35" i="66"/>
  <c r="I35" i="66" s="1"/>
  <c r="K35" i="66" s="1"/>
  <c r="H34" i="66"/>
  <c r="I34" i="66" s="1"/>
  <c r="K34" i="66" s="1"/>
  <c r="H33" i="66"/>
  <c r="I33" i="66" s="1"/>
  <c r="K33" i="66" s="1"/>
  <c r="H32" i="66"/>
  <c r="I32" i="66" s="1"/>
  <c r="K32" i="66" s="1"/>
  <c r="H31" i="66"/>
  <c r="I31" i="66" s="1"/>
  <c r="K31" i="66" s="1"/>
  <c r="H30" i="66"/>
  <c r="I30" i="66" s="1"/>
  <c r="K30" i="66" s="1"/>
  <c r="H29" i="66"/>
  <c r="I29" i="66" s="1"/>
  <c r="K29" i="66" s="1"/>
  <c r="H28" i="66"/>
  <c r="I28" i="66" s="1"/>
  <c r="K28" i="66" s="1"/>
  <c r="H27" i="66"/>
  <c r="I27" i="66" s="1"/>
  <c r="K27" i="66" s="1"/>
  <c r="H26" i="66"/>
  <c r="I26" i="66" s="1"/>
  <c r="K26" i="66" s="1"/>
  <c r="H25" i="66"/>
  <c r="I25" i="66" s="1"/>
  <c r="K25" i="66" s="1"/>
  <c r="H24" i="66"/>
  <c r="I24" i="66" s="1"/>
  <c r="K24" i="66" s="1"/>
  <c r="H23" i="66"/>
  <c r="I23" i="66" s="1"/>
  <c r="K23" i="66" s="1"/>
  <c r="H22" i="66"/>
  <c r="I22" i="66" s="1"/>
  <c r="K22" i="66" s="1"/>
  <c r="H21" i="66"/>
  <c r="I21" i="66" s="1"/>
  <c r="K21" i="66" s="1"/>
  <c r="H20" i="66"/>
  <c r="I20" i="66" s="1"/>
  <c r="K20" i="66" s="1"/>
  <c r="H19" i="66"/>
  <c r="I19" i="66" s="1"/>
  <c r="K19" i="66" s="1"/>
  <c r="H18" i="66"/>
  <c r="I18" i="66" s="1"/>
  <c r="K18" i="66" s="1"/>
  <c r="H17" i="66"/>
  <c r="I17" i="66" s="1"/>
  <c r="K17" i="66" s="1"/>
  <c r="H16" i="66"/>
  <c r="I16" i="66" s="1"/>
  <c r="K16" i="66" s="1"/>
  <c r="H15" i="66"/>
  <c r="I15" i="66" s="1"/>
  <c r="K15" i="66" s="1"/>
  <c r="H14" i="66"/>
  <c r="I14" i="66" s="1"/>
  <c r="K14" i="66" s="1"/>
  <c r="H13" i="66"/>
  <c r="I13" i="66" s="1"/>
  <c r="K13" i="66" s="1"/>
  <c r="H11" i="66"/>
  <c r="I11" i="66" s="1"/>
  <c r="K11" i="66" s="1"/>
  <c r="H10" i="66"/>
  <c r="I10" i="66" s="1"/>
  <c r="K10" i="66" s="1"/>
  <c r="H8" i="66"/>
  <c r="I8" i="66" s="1"/>
  <c r="K8" i="66" s="1"/>
  <c r="H7" i="66"/>
  <c r="I7" i="66" s="1"/>
  <c r="K7" i="66" s="1"/>
  <c r="H5" i="66"/>
  <c r="I5" i="66" s="1"/>
  <c r="K5" i="66" s="1"/>
  <c r="H73" i="65"/>
  <c r="I73" i="65" s="1"/>
  <c r="K73" i="65" s="1"/>
  <c r="H72" i="65"/>
  <c r="I72" i="65" s="1"/>
  <c r="K72" i="65" s="1"/>
  <c r="H71" i="65"/>
  <c r="I71" i="65" s="1"/>
  <c r="K71" i="65" s="1"/>
  <c r="H70" i="65"/>
  <c r="I70" i="65" s="1"/>
  <c r="K70" i="65" s="1"/>
  <c r="H69" i="65"/>
  <c r="I69" i="65" s="1"/>
  <c r="K69" i="65" s="1"/>
  <c r="H68" i="65"/>
  <c r="I68" i="65" s="1"/>
  <c r="K68" i="65" s="1"/>
  <c r="H67" i="65"/>
  <c r="I67" i="65" s="1"/>
  <c r="K67" i="65" s="1"/>
  <c r="H66" i="65"/>
  <c r="I66" i="65" s="1"/>
  <c r="K66" i="65" s="1"/>
  <c r="H65" i="65"/>
  <c r="I65" i="65" s="1"/>
  <c r="K65" i="65" s="1"/>
  <c r="H64" i="65"/>
  <c r="I64" i="65" s="1"/>
  <c r="K64" i="65" s="1"/>
  <c r="H63" i="65"/>
  <c r="I63" i="65" s="1"/>
  <c r="K63" i="65" s="1"/>
  <c r="H62" i="65"/>
  <c r="I62" i="65" s="1"/>
  <c r="K62" i="65" s="1"/>
  <c r="H61" i="65"/>
  <c r="I61" i="65" s="1"/>
  <c r="K61" i="65" s="1"/>
  <c r="H60" i="65"/>
  <c r="I60" i="65" s="1"/>
  <c r="K60" i="65" s="1"/>
  <c r="H59" i="65"/>
  <c r="I59" i="65" s="1"/>
  <c r="K59" i="65" s="1"/>
  <c r="H58" i="65"/>
  <c r="I58" i="65" s="1"/>
  <c r="K58" i="65" s="1"/>
  <c r="H57" i="65"/>
  <c r="I57" i="65" s="1"/>
  <c r="K57" i="65" s="1"/>
  <c r="H56" i="65"/>
  <c r="I56" i="65" s="1"/>
  <c r="K56" i="65" s="1"/>
  <c r="H55" i="65"/>
  <c r="I55" i="65" s="1"/>
  <c r="K55" i="65" s="1"/>
  <c r="H54" i="65"/>
  <c r="I54" i="65" s="1"/>
  <c r="K54" i="65" s="1"/>
  <c r="H53" i="65"/>
  <c r="I53" i="65" s="1"/>
  <c r="K53" i="65" s="1"/>
  <c r="H52" i="65"/>
  <c r="I52" i="65" s="1"/>
  <c r="K52" i="65" s="1"/>
  <c r="H51" i="65"/>
  <c r="I51" i="65" s="1"/>
  <c r="K51" i="65" s="1"/>
  <c r="H50" i="65"/>
  <c r="I50" i="65" s="1"/>
  <c r="K50" i="65" s="1"/>
  <c r="H49" i="65"/>
  <c r="I49" i="65" s="1"/>
  <c r="K49" i="65" s="1"/>
  <c r="H48" i="65"/>
  <c r="I48" i="65" s="1"/>
  <c r="K48" i="65" s="1"/>
  <c r="H47" i="65"/>
  <c r="I47" i="65" s="1"/>
  <c r="K47" i="65" s="1"/>
  <c r="H46" i="65"/>
  <c r="I46" i="65" s="1"/>
  <c r="K46" i="65" s="1"/>
  <c r="H45" i="65"/>
  <c r="I45" i="65" s="1"/>
  <c r="K45" i="65" s="1"/>
  <c r="H44" i="65"/>
  <c r="I44" i="65" s="1"/>
  <c r="K44" i="65" s="1"/>
  <c r="H43" i="65"/>
  <c r="I43" i="65" s="1"/>
  <c r="K43" i="65" s="1"/>
  <c r="H42" i="65"/>
  <c r="I42" i="65" s="1"/>
  <c r="K42" i="65" s="1"/>
  <c r="H41" i="65"/>
  <c r="I41" i="65" s="1"/>
  <c r="K41" i="65" s="1"/>
  <c r="H40" i="65"/>
  <c r="I40" i="65" s="1"/>
  <c r="K40" i="65" s="1"/>
  <c r="H39" i="65"/>
  <c r="I39" i="65" s="1"/>
  <c r="K39" i="65" s="1"/>
  <c r="H38" i="65"/>
  <c r="I38" i="65" s="1"/>
  <c r="K38" i="65" s="1"/>
  <c r="H37" i="65"/>
  <c r="I37" i="65" s="1"/>
  <c r="K37" i="65" s="1"/>
  <c r="H36" i="65"/>
  <c r="I36" i="65" s="1"/>
  <c r="K36" i="65" s="1"/>
  <c r="H35" i="65"/>
  <c r="I35" i="65" s="1"/>
  <c r="K35" i="65" s="1"/>
  <c r="H34" i="65"/>
  <c r="I34" i="65" s="1"/>
  <c r="K34" i="65" s="1"/>
  <c r="H33" i="65"/>
  <c r="I33" i="65" s="1"/>
  <c r="K33" i="65" s="1"/>
  <c r="H32" i="65"/>
  <c r="I32" i="65" s="1"/>
  <c r="K32" i="65" s="1"/>
  <c r="H31" i="65"/>
  <c r="I31" i="65" s="1"/>
  <c r="K31" i="65" s="1"/>
  <c r="H30" i="65"/>
  <c r="I30" i="65" s="1"/>
  <c r="K30" i="65" s="1"/>
  <c r="H29" i="65"/>
  <c r="I29" i="65" s="1"/>
  <c r="K29" i="65" s="1"/>
  <c r="H28" i="65"/>
  <c r="I28" i="65" s="1"/>
  <c r="K28" i="65" s="1"/>
  <c r="H27" i="65"/>
  <c r="I27" i="65" s="1"/>
  <c r="K27" i="65" s="1"/>
  <c r="H26" i="65"/>
  <c r="I26" i="65" s="1"/>
  <c r="K26" i="65" s="1"/>
  <c r="H25" i="65"/>
  <c r="I25" i="65" s="1"/>
  <c r="K25" i="65" s="1"/>
  <c r="H24" i="65"/>
  <c r="I24" i="65" s="1"/>
  <c r="K24" i="65" s="1"/>
  <c r="H23" i="65"/>
  <c r="I23" i="65" s="1"/>
  <c r="K23" i="65" s="1"/>
  <c r="H22" i="65"/>
  <c r="I22" i="65" s="1"/>
  <c r="K22" i="65" s="1"/>
  <c r="H21" i="65"/>
  <c r="I21" i="65" s="1"/>
  <c r="K21" i="65" s="1"/>
  <c r="H20" i="65"/>
  <c r="I20" i="65" s="1"/>
  <c r="K20" i="65" s="1"/>
  <c r="H19" i="65"/>
  <c r="I19" i="65" s="1"/>
  <c r="K19" i="65" s="1"/>
  <c r="H18" i="65"/>
  <c r="I18" i="65" s="1"/>
  <c r="K18" i="65" s="1"/>
  <c r="H17" i="65"/>
  <c r="I17" i="65" s="1"/>
  <c r="K17" i="65" s="1"/>
  <c r="H16" i="65"/>
  <c r="I16" i="65" s="1"/>
  <c r="K16" i="65" s="1"/>
  <c r="H15" i="65"/>
  <c r="I15" i="65" s="1"/>
  <c r="K15" i="65" s="1"/>
  <c r="H14" i="65"/>
  <c r="I14" i="65" s="1"/>
  <c r="K14" i="65" s="1"/>
  <c r="H13" i="65"/>
  <c r="I13" i="65" s="1"/>
  <c r="K13" i="65" s="1"/>
  <c r="H12" i="65"/>
  <c r="I12" i="65" s="1"/>
  <c r="K12" i="65" s="1"/>
  <c r="H11" i="65"/>
  <c r="I11" i="65" s="1"/>
  <c r="K11" i="65" s="1"/>
  <c r="H10" i="65"/>
  <c r="I10" i="65" s="1"/>
  <c r="K10" i="65" s="1"/>
  <c r="H9" i="65"/>
  <c r="I9" i="65" s="1"/>
  <c r="K9" i="65" s="1"/>
  <c r="H8" i="65"/>
  <c r="I8" i="65" s="1"/>
  <c r="K8" i="65" s="1"/>
  <c r="H7" i="65"/>
  <c r="I7" i="65" s="1"/>
  <c r="K7" i="65" s="1"/>
  <c r="H6" i="65"/>
  <c r="I6" i="65" s="1"/>
  <c r="K6" i="65" s="1"/>
  <c r="H5" i="65"/>
  <c r="I5" i="65" s="1"/>
  <c r="K5" i="65" s="1"/>
  <c r="H69" i="64"/>
  <c r="I69" i="64" s="1"/>
  <c r="K69" i="64" s="1"/>
  <c r="H68" i="64"/>
  <c r="I68" i="64" s="1"/>
  <c r="K68" i="64" s="1"/>
  <c r="H67" i="64"/>
  <c r="I67" i="64" s="1"/>
  <c r="K67" i="64" s="1"/>
  <c r="H66" i="64"/>
  <c r="I66" i="64" s="1"/>
  <c r="K66" i="64" s="1"/>
  <c r="H65" i="64"/>
  <c r="I65" i="64" s="1"/>
  <c r="K65" i="64" s="1"/>
  <c r="H64" i="64"/>
  <c r="I64" i="64" s="1"/>
  <c r="K64" i="64" s="1"/>
  <c r="H63" i="64"/>
  <c r="I63" i="64" s="1"/>
  <c r="K63" i="64" s="1"/>
  <c r="H62" i="64"/>
  <c r="I62" i="64" s="1"/>
  <c r="K62" i="64" s="1"/>
  <c r="H61" i="64"/>
  <c r="I61" i="64" s="1"/>
  <c r="K61" i="64" s="1"/>
  <c r="H60" i="64"/>
  <c r="I60" i="64" s="1"/>
  <c r="K60" i="64" s="1"/>
  <c r="H59" i="64"/>
  <c r="I59" i="64" s="1"/>
  <c r="K59" i="64" s="1"/>
  <c r="H58" i="64"/>
  <c r="I58" i="64" s="1"/>
  <c r="K58" i="64" s="1"/>
  <c r="H57" i="64"/>
  <c r="I57" i="64" s="1"/>
  <c r="K57" i="64" s="1"/>
  <c r="H56" i="64"/>
  <c r="I56" i="64" s="1"/>
  <c r="K56" i="64" s="1"/>
  <c r="H55" i="64"/>
  <c r="I55" i="64" s="1"/>
  <c r="K55" i="64" s="1"/>
  <c r="H54" i="64"/>
  <c r="I54" i="64" s="1"/>
  <c r="K54" i="64" s="1"/>
  <c r="H53" i="64"/>
  <c r="I53" i="64" s="1"/>
  <c r="K53" i="64" s="1"/>
  <c r="H52" i="64"/>
  <c r="I52" i="64" s="1"/>
  <c r="K52" i="64" s="1"/>
  <c r="H51" i="64"/>
  <c r="I51" i="64" s="1"/>
  <c r="K51" i="64" s="1"/>
  <c r="H50" i="64"/>
  <c r="I50" i="64" s="1"/>
  <c r="K50" i="64" s="1"/>
  <c r="H49" i="64"/>
  <c r="I49" i="64" s="1"/>
  <c r="K49" i="64" s="1"/>
  <c r="H48" i="64"/>
  <c r="I48" i="64" s="1"/>
  <c r="K48" i="64" s="1"/>
  <c r="H47" i="64"/>
  <c r="I47" i="64" s="1"/>
  <c r="K47" i="64" s="1"/>
  <c r="H46" i="64"/>
  <c r="I46" i="64" s="1"/>
  <c r="K46" i="64" s="1"/>
  <c r="H45" i="64"/>
  <c r="I45" i="64" s="1"/>
  <c r="K45" i="64" s="1"/>
  <c r="H44" i="64"/>
  <c r="I44" i="64" s="1"/>
  <c r="K44" i="64" s="1"/>
  <c r="H43" i="64"/>
  <c r="I43" i="64" s="1"/>
  <c r="K43" i="64" s="1"/>
  <c r="H42" i="64"/>
  <c r="I42" i="64" s="1"/>
  <c r="K42" i="64" s="1"/>
  <c r="H41" i="64"/>
  <c r="I41" i="64" s="1"/>
  <c r="K41" i="64" s="1"/>
  <c r="H40" i="64"/>
  <c r="I40" i="64" s="1"/>
  <c r="K40" i="64" s="1"/>
  <c r="H39" i="64"/>
  <c r="I39" i="64" s="1"/>
  <c r="K39" i="64" s="1"/>
  <c r="H38" i="64"/>
  <c r="I38" i="64" s="1"/>
  <c r="K38" i="64" s="1"/>
  <c r="H37" i="64"/>
  <c r="I37" i="64" s="1"/>
  <c r="K37" i="64" s="1"/>
  <c r="H36" i="64"/>
  <c r="I36" i="64" s="1"/>
  <c r="K36" i="64" s="1"/>
  <c r="H35" i="64"/>
  <c r="I35" i="64" s="1"/>
  <c r="K35" i="64" s="1"/>
  <c r="H34" i="64"/>
  <c r="I34" i="64" s="1"/>
  <c r="K34" i="64" s="1"/>
  <c r="H33" i="64"/>
  <c r="I33" i="64" s="1"/>
  <c r="K33" i="64" s="1"/>
  <c r="H32" i="64"/>
  <c r="I32" i="64" s="1"/>
  <c r="K32" i="64" s="1"/>
  <c r="H31" i="64"/>
  <c r="I31" i="64" s="1"/>
  <c r="K31" i="64" s="1"/>
  <c r="H30" i="64"/>
  <c r="I30" i="64" s="1"/>
  <c r="K30" i="64" s="1"/>
  <c r="H29" i="64"/>
  <c r="I29" i="64" s="1"/>
  <c r="K29" i="64" s="1"/>
  <c r="H28" i="64"/>
  <c r="I28" i="64" s="1"/>
  <c r="K28" i="64" s="1"/>
  <c r="H27" i="64"/>
  <c r="I27" i="64" s="1"/>
  <c r="K27" i="64" s="1"/>
  <c r="H26" i="64"/>
  <c r="I26" i="64" s="1"/>
  <c r="K26" i="64" s="1"/>
  <c r="H25" i="64"/>
  <c r="I25" i="64" s="1"/>
  <c r="K25" i="64" s="1"/>
  <c r="H24" i="64"/>
  <c r="I24" i="64" s="1"/>
  <c r="K24" i="64" s="1"/>
  <c r="H23" i="64"/>
  <c r="I23" i="64" s="1"/>
  <c r="K23" i="64" s="1"/>
  <c r="H22" i="64"/>
  <c r="I22" i="64" s="1"/>
  <c r="K22" i="64" s="1"/>
  <c r="H21" i="64"/>
  <c r="I21" i="64" s="1"/>
  <c r="K21" i="64" s="1"/>
  <c r="H20" i="64"/>
  <c r="I20" i="64" s="1"/>
  <c r="K20" i="64" s="1"/>
  <c r="H19" i="64"/>
  <c r="I19" i="64" s="1"/>
  <c r="K19" i="64" s="1"/>
  <c r="H18" i="64"/>
  <c r="I18" i="64" s="1"/>
  <c r="K18" i="64" s="1"/>
  <c r="H17" i="64"/>
  <c r="I17" i="64" s="1"/>
  <c r="K17" i="64" s="1"/>
  <c r="H16" i="64"/>
  <c r="I16" i="64" s="1"/>
  <c r="K16" i="64" s="1"/>
  <c r="H15" i="64"/>
  <c r="I15" i="64" s="1"/>
  <c r="K15" i="64" s="1"/>
  <c r="H14" i="64"/>
  <c r="I14" i="64" s="1"/>
  <c r="K14" i="64" s="1"/>
  <c r="H13" i="64"/>
  <c r="I13" i="64" s="1"/>
  <c r="K13" i="64" s="1"/>
  <c r="H12" i="64"/>
  <c r="I12" i="64" s="1"/>
  <c r="K12" i="64" s="1"/>
  <c r="H11" i="64"/>
  <c r="I11" i="64" s="1"/>
  <c r="K11" i="64" s="1"/>
  <c r="H10" i="64"/>
  <c r="I10" i="64" s="1"/>
  <c r="K10" i="64" s="1"/>
  <c r="H9" i="64"/>
  <c r="I9" i="64" s="1"/>
  <c r="K9" i="64" s="1"/>
  <c r="H8" i="64"/>
  <c r="I8" i="64" s="1"/>
  <c r="K8" i="64" s="1"/>
  <c r="H7" i="64"/>
  <c r="I7" i="64" s="1"/>
  <c r="K7" i="64" s="1"/>
  <c r="H6" i="64"/>
  <c r="I6" i="64" s="1"/>
  <c r="K6" i="64" s="1"/>
  <c r="I5" i="64"/>
  <c r="K5" i="64" s="1"/>
  <c r="H5" i="64"/>
  <c r="H57" i="63"/>
  <c r="I57" i="63" s="1"/>
  <c r="K57" i="63" s="1"/>
  <c r="H56" i="63"/>
  <c r="I56" i="63" s="1"/>
  <c r="K56" i="63" s="1"/>
  <c r="H55" i="63"/>
  <c r="I55" i="63" s="1"/>
  <c r="K55" i="63" s="1"/>
  <c r="H54" i="63"/>
  <c r="I54" i="63" s="1"/>
  <c r="K54" i="63" s="1"/>
  <c r="H53" i="63"/>
  <c r="I53" i="63" s="1"/>
  <c r="K53" i="63" s="1"/>
  <c r="H52" i="63"/>
  <c r="I52" i="63" s="1"/>
  <c r="K52" i="63" s="1"/>
  <c r="H51" i="63"/>
  <c r="I51" i="63" s="1"/>
  <c r="K51" i="63" s="1"/>
  <c r="H50" i="63"/>
  <c r="I50" i="63" s="1"/>
  <c r="K50" i="63" s="1"/>
  <c r="H49" i="63"/>
  <c r="I49" i="63" s="1"/>
  <c r="K49" i="63" s="1"/>
  <c r="H48" i="63"/>
  <c r="I48" i="63" s="1"/>
  <c r="K48" i="63" s="1"/>
  <c r="H47" i="63"/>
  <c r="I47" i="63" s="1"/>
  <c r="K47" i="63" s="1"/>
  <c r="H46" i="63"/>
  <c r="I46" i="63" s="1"/>
  <c r="K46" i="63" s="1"/>
  <c r="H45" i="63"/>
  <c r="I45" i="63" s="1"/>
  <c r="K45" i="63" s="1"/>
  <c r="H44" i="63"/>
  <c r="I44" i="63" s="1"/>
  <c r="K44" i="63" s="1"/>
  <c r="H43" i="63"/>
  <c r="I43" i="63" s="1"/>
  <c r="K43" i="63" s="1"/>
  <c r="H42" i="63"/>
  <c r="I42" i="63" s="1"/>
  <c r="K42" i="63" s="1"/>
  <c r="H41" i="63"/>
  <c r="I41" i="63" s="1"/>
  <c r="K41" i="63" s="1"/>
  <c r="H40" i="63"/>
  <c r="I40" i="63" s="1"/>
  <c r="K40" i="63" s="1"/>
  <c r="H39" i="63"/>
  <c r="I39" i="63" s="1"/>
  <c r="K39" i="63" s="1"/>
  <c r="H38" i="63"/>
  <c r="I38" i="63" s="1"/>
  <c r="K38" i="63" s="1"/>
  <c r="H37" i="63"/>
  <c r="I37" i="63" s="1"/>
  <c r="K37" i="63" s="1"/>
  <c r="H36" i="63"/>
  <c r="I36" i="63" s="1"/>
  <c r="K36" i="63" s="1"/>
  <c r="H35" i="63"/>
  <c r="I35" i="63" s="1"/>
  <c r="K35" i="63" s="1"/>
  <c r="H34" i="63"/>
  <c r="I34" i="63" s="1"/>
  <c r="K34" i="63" s="1"/>
  <c r="H33" i="63"/>
  <c r="I33" i="63" s="1"/>
  <c r="K33" i="63" s="1"/>
  <c r="H32" i="63"/>
  <c r="I32" i="63" s="1"/>
  <c r="K32" i="63" s="1"/>
  <c r="H31" i="63"/>
  <c r="I31" i="63" s="1"/>
  <c r="K31" i="63" s="1"/>
  <c r="H30" i="63"/>
  <c r="I30" i="63" s="1"/>
  <c r="K30" i="63" s="1"/>
  <c r="H29" i="63"/>
  <c r="I29" i="63" s="1"/>
  <c r="K29" i="63" s="1"/>
  <c r="H28" i="63"/>
  <c r="I28" i="63" s="1"/>
  <c r="K28" i="63" s="1"/>
  <c r="H27" i="63"/>
  <c r="I27" i="63" s="1"/>
  <c r="K27" i="63" s="1"/>
  <c r="H26" i="63"/>
  <c r="I26" i="63" s="1"/>
  <c r="K26" i="63" s="1"/>
  <c r="H25" i="63"/>
  <c r="I25" i="63" s="1"/>
  <c r="K25" i="63" s="1"/>
  <c r="H24" i="63"/>
  <c r="I24" i="63" s="1"/>
  <c r="K24" i="63" s="1"/>
  <c r="H23" i="63"/>
  <c r="I23" i="63" s="1"/>
  <c r="K23" i="63" s="1"/>
  <c r="H22" i="63"/>
  <c r="I22" i="63" s="1"/>
  <c r="K22" i="63" s="1"/>
  <c r="H21" i="63"/>
  <c r="I21" i="63" s="1"/>
  <c r="K21" i="63" s="1"/>
  <c r="H20" i="63"/>
  <c r="I20" i="63" s="1"/>
  <c r="K20" i="63" s="1"/>
  <c r="H19" i="63"/>
  <c r="I19" i="63" s="1"/>
  <c r="K19" i="63" s="1"/>
  <c r="H18" i="63"/>
  <c r="I18" i="63" s="1"/>
  <c r="K18" i="63" s="1"/>
  <c r="H17" i="63"/>
  <c r="I17" i="63" s="1"/>
  <c r="K17" i="63" s="1"/>
  <c r="H16" i="63"/>
  <c r="I16" i="63" s="1"/>
  <c r="K16" i="63" s="1"/>
  <c r="H15" i="63"/>
  <c r="I15" i="63" s="1"/>
  <c r="K15" i="63" s="1"/>
  <c r="H14" i="63"/>
  <c r="I14" i="63" s="1"/>
  <c r="K14" i="63" s="1"/>
  <c r="H13" i="63"/>
  <c r="I13" i="63" s="1"/>
  <c r="K13" i="63" s="1"/>
  <c r="H12" i="63"/>
  <c r="I12" i="63" s="1"/>
  <c r="K12" i="63" s="1"/>
  <c r="H11" i="63"/>
  <c r="I11" i="63" s="1"/>
  <c r="K11" i="63" s="1"/>
  <c r="H10" i="63"/>
  <c r="I10" i="63" s="1"/>
  <c r="K10" i="63" s="1"/>
  <c r="H9" i="63"/>
  <c r="I9" i="63" s="1"/>
  <c r="K9" i="63" s="1"/>
  <c r="H8" i="63"/>
  <c r="I8" i="63" s="1"/>
  <c r="K8" i="63" s="1"/>
  <c r="H7" i="63"/>
  <c r="I7" i="63" s="1"/>
  <c r="K7" i="63" s="1"/>
  <c r="H6" i="63"/>
  <c r="I6" i="63" s="1"/>
  <c r="K6" i="63" s="1"/>
  <c r="H5" i="63"/>
  <c r="I5" i="63" s="1"/>
  <c r="K5" i="63" s="1"/>
  <c r="H73" i="62"/>
  <c r="I73" i="62" s="1"/>
  <c r="K73" i="62" s="1"/>
  <c r="H72" i="62"/>
  <c r="I72" i="62" s="1"/>
  <c r="K72" i="62" s="1"/>
  <c r="H71" i="62"/>
  <c r="I71" i="62" s="1"/>
  <c r="K71" i="62" s="1"/>
  <c r="H70" i="62"/>
  <c r="I70" i="62" s="1"/>
  <c r="K70" i="62" s="1"/>
  <c r="H69" i="62"/>
  <c r="I69" i="62" s="1"/>
  <c r="K69" i="62" s="1"/>
  <c r="H68" i="62"/>
  <c r="I68" i="62" s="1"/>
  <c r="K68" i="62" s="1"/>
  <c r="H67" i="62"/>
  <c r="I67" i="62" s="1"/>
  <c r="K67" i="62" s="1"/>
  <c r="H66" i="62"/>
  <c r="I66" i="62" s="1"/>
  <c r="K66" i="62" s="1"/>
  <c r="H65" i="62"/>
  <c r="I65" i="62" s="1"/>
  <c r="K65" i="62" s="1"/>
  <c r="H64" i="62"/>
  <c r="I64" i="62" s="1"/>
  <c r="K64" i="62" s="1"/>
  <c r="H63" i="62"/>
  <c r="I63" i="62" s="1"/>
  <c r="K63" i="62" s="1"/>
  <c r="H62" i="62"/>
  <c r="I62" i="62" s="1"/>
  <c r="K62" i="62" s="1"/>
  <c r="H61" i="62"/>
  <c r="I61" i="62" s="1"/>
  <c r="K61" i="62" s="1"/>
  <c r="H60" i="62"/>
  <c r="I60" i="62" s="1"/>
  <c r="K60" i="62" s="1"/>
  <c r="H59" i="62"/>
  <c r="I59" i="62" s="1"/>
  <c r="K59" i="62" s="1"/>
  <c r="H58" i="62"/>
  <c r="I58" i="62" s="1"/>
  <c r="K58" i="62" s="1"/>
  <c r="H57" i="62"/>
  <c r="I57" i="62" s="1"/>
  <c r="K57" i="62" s="1"/>
  <c r="H56" i="62"/>
  <c r="I56" i="62" s="1"/>
  <c r="K56" i="62" s="1"/>
  <c r="H55" i="62"/>
  <c r="I55" i="62" s="1"/>
  <c r="K55" i="62" s="1"/>
  <c r="H54" i="62"/>
  <c r="I54" i="62" s="1"/>
  <c r="K54" i="62" s="1"/>
  <c r="H53" i="62"/>
  <c r="I53" i="62" s="1"/>
  <c r="K53" i="62" s="1"/>
  <c r="H52" i="62"/>
  <c r="I52" i="62" s="1"/>
  <c r="K52" i="62" s="1"/>
  <c r="H51" i="62"/>
  <c r="I51" i="62" s="1"/>
  <c r="K51" i="62" s="1"/>
  <c r="H50" i="62"/>
  <c r="I50" i="62" s="1"/>
  <c r="K50" i="62" s="1"/>
  <c r="H49" i="62"/>
  <c r="I49" i="62" s="1"/>
  <c r="K49" i="62" s="1"/>
  <c r="H48" i="62"/>
  <c r="I48" i="62" s="1"/>
  <c r="K48" i="62" s="1"/>
  <c r="H47" i="62"/>
  <c r="I47" i="62" s="1"/>
  <c r="K47" i="62" s="1"/>
  <c r="H46" i="62"/>
  <c r="I46" i="62" s="1"/>
  <c r="K46" i="62" s="1"/>
  <c r="H45" i="62"/>
  <c r="I45" i="62" s="1"/>
  <c r="K45" i="62" s="1"/>
  <c r="H44" i="62"/>
  <c r="I44" i="62" s="1"/>
  <c r="K44" i="62" s="1"/>
  <c r="H43" i="62"/>
  <c r="I43" i="62" s="1"/>
  <c r="K43" i="62" s="1"/>
  <c r="H42" i="62"/>
  <c r="I42" i="62" s="1"/>
  <c r="K42" i="62" s="1"/>
  <c r="H41" i="62"/>
  <c r="I41" i="62" s="1"/>
  <c r="K41" i="62" s="1"/>
  <c r="H40" i="62"/>
  <c r="I40" i="62" s="1"/>
  <c r="K40" i="62" s="1"/>
  <c r="H39" i="62"/>
  <c r="I39" i="62" s="1"/>
  <c r="K39" i="62" s="1"/>
  <c r="H38" i="62"/>
  <c r="I38" i="62" s="1"/>
  <c r="K38" i="62" s="1"/>
  <c r="H37" i="62"/>
  <c r="I37" i="62" s="1"/>
  <c r="K37" i="62" s="1"/>
  <c r="H36" i="62"/>
  <c r="I36" i="62" s="1"/>
  <c r="K36" i="62" s="1"/>
  <c r="H35" i="62"/>
  <c r="I35" i="62" s="1"/>
  <c r="K35" i="62" s="1"/>
  <c r="H34" i="62"/>
  <c r="I34" i="62" s="1"/>
  <c r="K34" i="62" s="1"/>
  <c r="H33" i="62"/>
  <c r="I33" i="62" s="1"/>
  <c r="K33" i="62" s="1"/>
  <c r="H32" i="62"/>
  <c r="I32" i="62" s="1"/>
  <c r="K32" i="62" s="1"/>
  <c r="H31" i="62"/>
  <c r="I31" i="62" s="1"/>
  <c r="K31" i="62" s="1"/>
  <c r="H30" i="62"/>
  <c r="I30" i="62" s="1"/>
  <c r="K30" i="62" s="1"/>
  <c r="H29" i="62"/>
  <c r="I29" i="62" s="1"/>
  <c r="K29" i="62" s="1"/>
  <c r="H28" i="62"/>
  <c r="I28" i="62" s="1"/>
  <c r="K28" i="62" s="1"/>
  <c r="H27" i="62"/>
  <c r="I27" i="62" s="1"/>
  <c r="K27" i="62" s="1"/>
  <c r="H26" i="62"/>
  <c r="I26" i="62" s="1"/>
  <c r="K26" i="62" s="1"/>
  <c r="H25" i="62"/>
  <c r="I25" i="62" s="1"/>
  <c r="K25" i="62" s="1"/>
  <c r="H24" i="62"/>
  <c r="I24" i="62" s="1"/>
  <c r="K24" i="62" s="1"/>
  <c r="H23" i="62"/>
  <c r="I23" i="62" s="1"/>
  <c r="K23" i="62" s="1"/>
  <c r="H22" i="62"/>
  <c r="I22" i="62" s="1"/>
  <c r="K22" i="62" s="1"/>
  <c r="H21" i="62"/>
  <c r="I21" i="62" s="1"/>
  <c r="K21" i="62" s="1"/>
  <c r="H20" i="62"/>
  <c r="I20" i="62" s="1"/>
  <c r="K20" i="62" s="1"/>
  <c r="H19" i="62"/>
  <c r="I19" i="62" s="1"/>
  <c r="K19" i="62" s="1"/>
  <c r="H18" i="62"/>
  <c r="I18" i="62" s="1"/>
  <c r="K18" i="62" s="1"/>
  <c r="H17" i="62"/>
  <c r="I17" i="62" s="1"/>
  <c r="K17" i="62" s="1"/>
  <c r="H16" i="62"/>
  <c r="I16" i="62" s="1"/>
  <c r="K16" i="62" s="1"/>
  <c r="H15" i="62"/>
  <c r="I15" i="62" s="1"/>
  <c r="K15" i="62" s="1"/>
  <c r="H13" i="62"/>
  <c r="I13" i="62" s="1"/>
  <c r="K13" i="62" s="1"/>
  <c r="H11" i="62"/>
  <c r="I11" i="62" s="1"/>
  <c r="K11" i="62" s="1"/>
  <c r="H10" i="62"/>
  <c r="I10" i="62" s="1"/>
  <c r="K10" i="62" s="1"/>
  <c r="H9" i="62"/>
  <c r="I9" i="62" s="1"/>
  <c r="K9" i="62" s="1"/>
  <c r="H8" i="62"/>
  <c r="I8" i="62" s="1"/>
  <c r="K8" i="62" s="1"/>
  <c r="H7" i="62"/>
  <c r="I7" i="62" s="1"/>
  <c r="K7" i="62" s="1"/>
  <c r="H6" i="62"/>
  <c r="I6" i="62" s="1"/>
  <c r="K6" i="62" s="1"/>
  <c r="H5" i="62"/>
  <c r="I5" i="62" s="1"/>
  <c r="K5" i="62" s="1"/>
  <c r="H76" i="61"/>
  <c r="I76" i="61" s="1"/>
  <c r="K76" i="61" s="1"/>
  <c r="H75" i="61"/>
  <c r="I75" i="61" s="1"/>
  <c r="K75" i="61" s="1"/>
  <c r="H74" i="61"/>
  <c r="I74" i="61" s="1"/>
  <c r="K74" i="61" s="1"/>
  <c r="H73" i="61"/>
  <c r="I73" i="61" s="1"/>
  <c r="K73" i="61" s="1"/>
  <c r="H72" i="61"/>
  <c r="I72" i="61" s="1"/>
  <c r="K72" i="61" s="1"/>
  <c r="H71" i="61"/>
  <c r="I71" i="61" s="1"/>
  <c r="K71" i="61" s="1"/>
  <c r="H70" i="61"/>
  <c r="I70" i="61" s="1"/>
  <c r="K70" i="61" s="1"/>
  <c r="H69" i="61"/>
  <c r="I69" i="61" s="1"/>
  <c r="K69" i="61" s="1"/>
  <c r="H68" i="61"/>
  <c r="I68" i="61" s="1"/>
  <c r="K68" i="61" s="1"/>
  <c r="H67" i="61"/>
  <c r="I67" i="61" s="1"/>
  <c r="K67" i="61" s="1"/>
  <c r="H66" i="61"/>
  <c r="I66" i="61" s="1"/>
  <c r="K66" i="61" s="1"/>
  <c r="H65" i="61"/>
  <c r="I65" i="61" s="1"/>
  <c r="K65" i="61" s="1"/>
  <c r="H64" i="61"/>
  <c r="I64" i="61" s="1"/>
  <c r="K64" i="61" s="1"/>
  <c r="H63" i="61"/>
  <c r="I63" i="61" s="1"/>
  <c r="K63" i="61" s="1"/>
  <c r="H62" i="61"/>
  <c r="I62" i="61" s="1"/>
  <c r="K62" i="61" s="1"/>
  <c r="H61" i="61"/>
  <c r="I61" i="61" s="1"/>
  <c r="K61" i="61" s="1"/>
  <c r="H60" i="61"/>
  <c r="I60" i="61" s="1"/>
  <c r="K60" i="61" s="1"/>
  <c r="H59" i="61"/>
  <c r="I59" i="61" s="1"/>
  <c r="K59" i="61" s="1"/>
  <c r="H58" i="61"/>
  <c r="I58" i="61" s="1"/>
  <c r="K58" i="61" s="1"/>
  <c r="H57" i="61"/>
  <c r="I57" i="61" s="1"/>
  <c r="K57" i="61" s="1"/>
  <c r="H56" i="61"/>
  <c r="I56" i="61" s="1"/>
  <c r="K56" i="61" s="1"/>
  <c r="H55" i="61"/>
  <c r="I55" i="61" s="1"/>
  <c r="K55" i="61" s="1"/>
  <c r="H54" i="61"/>
  <c r="I54" i="61" s="1"/>
  <c r="K54" i="61" s="1"/>
  <c r="H53" i="61"/>
  <c r="I53" i="61" s="1"/>
  <c r="K53" i="61" s="1"/>
  <c r="H52" i="61"/>
  <c r="I52" i="61" s="1"/>
  <c r="K52" i="61" s="1"/>
  <c r="H51" i="61"/>
  <c r="I51" i="61" s="1"/>
  <c r="K51" i="61" s="1"/>
  <c r="H50" i="61"/>
  <c r="I50" i="61" s="1"/>
  <c r="K50" i="61" s="1"/>
  <c r="H49" i="61"/>
  <c r="I49" i="61" s="1"/>
  <c r="K49" i="61" s="1"/>
  <c r="H48" i="61"/>
  <c r="I48" i="61" s="1"/>
  <c r="K48" i="61" s="1"/>
  <c r="H47" i="61"/>
  <c r="I47" i="61" s="1"/>
  <c r="K47" i="61" s="1"/>
  <c r="H46" i="61"/>
  <c r="I46" i="61" s="1"/>
  <c r="K46" i="61" s="1"/>
  <c r="H44" i="61"/>
  <c r="I44" i="61" s="1"/>
  <c r="K44" i="61" s="1"/>
  <c r="H43" i="61"/>
  <c r="I43" i="61" s="1"/>
  <c r="K43" i="61" s="1"/>
  <c r="H38" i="61"/>
  <c r="I38" i="61" s="1"/>
  <c r="K38" i="61" s="1"/>
  <c r="H37" i="61"/>
  <c r="I37" i="61" s="1"/>
  <c r="K37" i="61" s="1"/>
  <c r="H36" i="61"/>
  <c r="I36" i="61" s="1"/>
  <c r="K36" i="61" s="1"/>
  <c r="H34" i="61"/>
  <c r="I34" i="61" s="1"/>
  <c r="K34" i="61" s="1"/>
  <c r="H32" i="61"/>
  <c r="I32" i="61" s="1"/>
  <c r="K32" i="61" s="1"/>
  <c r="H31" i="61"/>
  <c r="I31" i="61" s="1"/>
  <c r="K31" i="61" s="1"/>
  <c r="H29" i="61"/>
  <c r="I29" i="61" s="1"/>
  <c r="K29" i="61" s="1"/>
  <c r="H27" i="61"/>
  <c r="I27" i="61" s="1"/>
  <c r="K27" i="61" s="1"/>
  <c r="H26" i="61"/>
  <c r="I26" i="61" s="1"/>
  <c r="K26" i="61" s="1"/>
  <c r="H25" i="61"/>
  <c r="I25" i="61" s="1"/>
  <c r="K25" i="61" s="1"/>
  <c r="H24" i="61"/>
  <c r="I24" i="61" s="1"/>
  <c r="K24" i="61" s="1"/>
  <c r="H23" i="61"/>
  <c r="I23" i="61" s="1"/>
  <c r="K23" i="61" s="1"/>
  <c r="H22" i="61"/>
  <c r="I22" i="61" s="1"/>
  <c r="K22" i="61" s="1"/>
  <c r="H21" i="61"/>
  <c r="I21" i="61" s="1"/>
  <c r="K21" i="61" s="1"/>
  <c r="H20" i="61"/>
  <c r="I20" i="61" s="1"/>
  <c r="K20" i="61" s="1"/>
  <c r="H19" i="61"/>
  <c r="I19" i="61" s="1"/>
  <c r="K19" i="61" s="1"/>
  <c r="H18" i="61"/>
  <c r="I18" i="61" s="1"/>
  <c r="K18" i="61" s="1"/>
  <c r="H17" i="61"/>
  <c r="I17" i="61" s="1"/>
  <c r="K17" i="61" s="1"/>
  <c r="H16" i="61"/>
  <c r="I16" i="61" s="1"/>
  <c r="K16" i="61" s="1"/>
  <c r="H15" i="61"/>
  <c r="I15" i="61" s="1"/>
  <c r="K15" i="61" s="1"/>
  <c r="H14" i="61"/>
  <c r="I14" i="61" s="1"/>
  <c r="K14" i="61" s="1"/>
  <c r="H13" i="61"/>
  <c r="I13" i="61" s="1"/>
  <c r="K13" i="61" s="1"/>
  <c r="H12" i="61"/>
  <c r="I12" i="61" s="1"/>
  <c r="K12" i="61" s="1"/>
  <c r="H11" i="61"/>
  <c r="I11" i="61" s="1"/>
  <c r="K11" i="61" s="1"/>
  <c r="H10" i="61"/>
  <c r="I10" i="61" s="1"/>
  <c r="K10" i="61" s="1"/>
  <c r="H8" i="61"/>
  <c r="I8" i="61" s="1"/>
  <c r="K8" i="61" s="1"/>
  <c r="H6" i="61"/>
  <c r="I6" i="61" s="1"/>
  <c r="K6" i="61" s="1"/>
  <c r="H5" i="61"/>
  <c r="I5" i="61" s="1"/>
  <c r="K5" i="61" s="1"/>
  <c r="H70" i="60"/>
  <c r="I70" i="60" s="1"/>
  <c r="K70" i="60" s="1"/>
  <c r="H69" i="60"/>
  <c r="I69" i="60" s="1"/>
  <c r="K69" i="60" s="1"/>
  <c r="H68" i="60"/>
  <c r="I68" i="60" s="1"/>
  <c r="K68" i="60" s="1"/>
  <c r="H67" i="60"/>
  <c r="I67" i="60" s="1"/>
  <c r="K67" i="60" s="1"/>
  <c r="H66" i="60"/>
  <c r="I66" i="60" s="1"/>
  <c r="K66" i="60" s="1"/>
  <c r="H65" i="60"/>
  <c r="I65" i="60" s="1"/>
  <c r="K65" i="60" s="1"/>
  <c r="H64" i="60"/>
  <c r="I64" i="60" s="1"/>
  <c r="K64" i="60" s="1"/>
  <c r="H63" i="60"/>
  <c r="I63" i="60" s="1"/>
  <c r="K63" i="60" s="1"/>
  <c r="H62" i="60"/>
  <c r="I62" i="60" s="1"/>
  <c r="K62" i="60" s="1"/>
  <c r="H61" i="60"/>
  <c r="I61" i="60" s="1"/>
  <c r="K61" i="60" s="1"/>
  <c r="H60" i="60"/>
  <c r="I60" i="60" s="1"/>
  <c r="K60" i="60" s="1"/>
  <c r="H59" i="60"/>
  <c r="I59" i="60" s="1"/>
  <c r="K59" i="60" s="1"/>
  <c r="H58" i="60"/>
  <c r="I58" i="60" s="1"/>
  <c r="K58" i="60" s="1"/>
  <c r="H57" i="60"/>
  <c r="I57" i="60" s="1"/>
  <c r="K57" i="60" s="1"/>
  <c r="H56" i="60"/>
  <c r="I56" i="60" s="1"/>
  <c r="K56" i="60" s="1"/>
  <c r="H55" i="60"/>
  <c r="I55" i="60" s="1"/>
  <c r="K55" i="60" s="1"/>
  <c r="H54" i="60"/>
  <c r="I54" i="60" s="1"/>
  <c r="K54" i="60" s="1"/>
  <c r="H53" i="60"/>
  <c r="I53" i="60" s="1"/>
  <c r="K53" i="60" s="1"/>
  <c r="H52" i="60"/>
  <c r="I52" i="60" s="1"/>
  <c r="K52" i="60" s="1"/>
  <c r="H51" i="60"/>
  <c r="I51" i="60" s="1"/>
  <c r="K51" i="60" s="1"/>
  <c r="H50" i="60"/>
  <c r="I50" i="60" s="1"/>
  <c r="K50" i="60" s="1"/>
  <c r="H49" i="60"/>
  <c r="I49" i="60" s="1"/>
  <c r="K49" i="60" s="1"/>
  <c r="H48" i="60"/>
  <c r="I48" i="60" s="1"/>
  <c r="K48" i="60" s="1"/>
  <c r="H47" i="60"/>
  <c r="I47" i="60" s="1"/>
  <c r="K47" i="60" s="1"/>
  <c r="H46" i="60"/>
  <c r="I46" i="60" s="1"/>
  <c r="K46" i="60" s="1"/>
  <c r="H45" i="60"/>
  <c r="I45" i="60" s="1"/>
  <c r="K45" i="60" s="1"/>
  <c r="H44" i="60"/>
  <c r="I44" i="60" s="1"/>
  <c r="K44" i="60" s="1"/>
  <c r="H43" i="60"/>
  <c r="I43" i="60" s="1"/>
  <c r="K43" i="60" s="1"/>
  <c r="H42" i="60"/>
  <c r="I42" i="60" s="1"/>
  <c r="K42" i="60" s="1"/>
  <c r="H41" i="60"/>
  <c r="I41" i="60" s="1"/>
  <c r="K41" i="60" s="1"/>
  <c r="H40" i="60"/>
  <c r="I40" i="60" s="1"/>
  <c r="K40" i="60" s="1"/>
  <c r="H39" i="60"/>
  <c r="I39" i="60" s="1"/>
  <c r="K39" i="60" s="1"/>
  <c r="H38" i="60"/>
  <c r="I38" i="60" s="1"/>
  <c r="K38" i="60" s="1"/>
  <c r="H37" i="60"/>
  <c r="I37" i="60" s="1"/>
  <c r="K37" i="60" s="1"/>
  <c r="H36" i="60"/>
  <c r="I36" i="60" s="1"/>
  <c r="K36" i="60" s="1"/>
  <c r="H35" i="60"/>
  <c r="I35" i="60" s="1"/>
  <c r="K35" i="60" s="1"/>
  <c r="H34" i="60"/>
  <c r="I34" i="60" s="1"/>
  <c r="K34" i="60" s="1"/>
  <c r="H33" i="60"/>
  <c r="I33" i="60" s="1"/>
  <c r="K33" i="60" s="1"/>
  <c r="H32" i="60"/>
  <c r="I32" i="60" s="1"/>
  <c r="K32" i="60" s="1"/>
  <c r="H31" i="60"/>
  <c r="I31" i="60" s="1"/>
  <c r="K31" i="60" s="1"/>
  <c r="H30" i="60"/>
  <c r="I30" i="60" s="1"/>
  <c r="K30" i="60" s="1"/>
  <c r="H29" i="60"/>
  <c r="I29" i="60" s="1"/>
  <c r="K29" i="60" s="1"/>
  <c r="H28" i="60"/>
  <c r="I28" i="60" s="1"/>
  <c r="K28" i="60" s="1"/>
  <c r="H27" i="60"/>
  <c r="I27" i="60" s="1"/>
  <c r="K27" i="60" s="1"/>
  <c r="H26" i="60"/>
  <c r="I26" i="60" s="1"/>
  <c r="K26" i="60" s="1"/>
  <c r="H25" i="60"/>
  <c r="I25" i="60" s="1"/>
  <c r="K25" i="60" s="1"/>
  <c r="H24" i="60"/>
  <c r="I24" i="60" s="1"/>
  <c r="K24" i="60" s="1"/>
  <c r="H23" i="60"/>
  <c r="I23" i="60" s="1"/>
  <c r="K23" i="60" s="1"/>
  <c r="H22" i="60"/>
  <c r="I22" i="60" s="1"/>
  <c r="K22" i="60" s="1"/>
  <c r="H21" i="60"/>
  <c r="I21" i="60" s="1"/>
  <c r="K21" i="60" s="1"/>
  <c r="H20" i="60"/>
  <c r="I20" i="60" s="1"/>
  <c r="K20" i="60" s="1"/>
  <c r="H19" i="60"/>
  <c r="I19" i="60" s="1"/>
  <c r="K19" i="60" s="1"/>
  <c r="H18" i="60"/>
  <c r="I18" i="60" s="1"/>
  <c r="K18" i="60" s="1"/>
  <c r="H17" i="60"/>
  <c r="I17" i="60" s="1"/>
  <c r="K17" i="60" s="1"/>
  <c r="H16" i="60"/>
  <c r="I16" i="60" s="1"/>
  <c r="K16" i="60" s="1"/>
  <c r="H15" i="60"/>
  <c r="I15" i="60" s="1"/>
  <c r="K15" i="60" s="1"/>
  <c r="H14" i="60"/>
  <c r="I14" i="60" s="1"/>
  <c r="K14" i="60" s="1"/>
  <c r="H13" i="60"/>
  <c r="I13" i="60" s="1"/>
  <c r="K13" i="60" s="1"/>
  <c r="H12" i="60"/>
  <c r="I12" i="60" s="1"/>
  <c r="K12" i="60" s="1"/>
  <c r="H11" i="60"/>
  <c r="I11" i="60" s="1"/>
  <c r="K11" i="60" s="1"/>
  <c r="H10" i="60"/>
  <c r="I10" i="60" s="1"/>
  <c r="K10" i="60" s="1"/>
  <c r="H9" i="60"/>
  <c r="I9" i="60" s="1"/>
  <c r="K9" i="60" s="1"/>
  <c r="H8" i="60"/>
  <c r="I8" i="60" s="1"/>
  <c r="K8" i="60" s="1"/>
  <c r="H7" i="60"/>
  <c r="I7" i="60" s="1"/>
  <c r="K7" i="60" s="1"/>
  <c r="H64" i="59"/>
  <c r="I64" i="59" s="1"/>
  <c r="K64" i="59" s="1"/>
  <c r="H63" i="59"/>
  <c r="I63" i="59" s="1"/>
  <c r="K63" i="59" s="1"/>
  <c r="H62" i="59"/>
  <c r="I62" i="59" s="1"/>
  <c r="K62" i="59" s="1"/>
  <c r="H61" i="59"/>
  <c r="I61" i="59" s="1"/>
  <c r="K61" i="59" s="1"/>
  <c r="H60" i="59"/>
  <c r="I60" i="59" s="1"/>
  <c r="K60" i="59" s="1"/>
  <c r="H59" i="59"/>
  <c r="I59" i="59" s="1"/>
  <c r="K59" i="59" s="1"/>
  <c r="H58" i="59"/>
  <c r="I58" i="59" s="1"/>
  <c r="K58" i="59" s="1"/>
  <c r="H57" i="59"/>
  <c r="I57" i="59" s="1"/>
  <c r="K57" i="59" s="1"/>
  <c r="H56" i="59"/>
  <c r="I56" i="59" s="1"/>
  <c r="K56" i="59" s="1"/>
  <c r="H55" i="59"/>
  <c r="I55" i="59" s="1"/>
  <c r="K55" i="59" s="1"/>
  <c r="H54" i="59"/>
  <c r="I54" i="59" s="1"/>
  <c r="K54" i="59" s="1"/>
  <c r="H53" i="59"/>
  <c r="I53" i="59" s="1"/>
  <c r="K53" i="59" s="1"/>
  <c r="H52" i="59"/>
  <c r="I52" i="59" s="1"/>
  <c r="K52" i="59" s="1"/>
  <c r="H51" i="59"/>
  <c r="I51" i="59" s="1"/>
  <c r="K51" i="59" s="1"/>
  <c r="H50" i="59"/>
  <c r="I50" i="59" s="1"/>
  <c r="K50" i="59" s="1"/>
  <c r="H49" i="59"/>
  <c r="I49" i="59" s="1"/>
  <c r="K49" i="59" s="1"/>
  <c r="H48" i="59"/>
  <c r="I48" i="59" s="1"/>
  <c r="K48" i="59" s="1"/>
  <c r="H47" i="59"/>
  <c r="I47" i="59" s="1"/>
  <c r="K47" i="59" s="1"/>
  <c r="H46" i="59"/>
  <c r="I46" i="59" s="1"/>
  <c r="K46" i="59" s="1"/>
  <c r="H45" i="59"/>
  <c r="I45" i="59" s="1"/>
  <c r="K45" i="59" s="1"/>
  <c r="H44" i="59"/>
  <c r="I44" i="59" s="1"/>
  <c r="K44" i="59" s="1"/>
  <c r="H43" i="59"/>
  <c r="I43" i="59" s="1"/>
  <c r="K43" i="59" s="1"/>
  <c r="H42" i="59"/>
  <c r="I42" i="59" s="1"/>
  <c r="K42" i="59" s="1"/>
  <c r="H41" i="59"/>
  <c r="I41" i="59" s="1"/>
  <c r="K41" i="59" s="1"/>
  <c r="H40" i="59"/>
  <c r="I40" i="59" s="1"/>
  <c r="K40" i="59" s="1"/>
  <c r="H39" i="59"/>
  <c r="I39" i="59" s="1"/>
  <c r="K39" i="59" s="1"/>
  <c r="H38" i="59"/>
  <c r="I38" i="59" s="1"/>
  <c r="K38" i="59" s="1"/>
  <c r="H37" i="59"/>
  <c r="I37" i="59" s="1"/>
  <c r="K37" i="59" s="1"/>
  <c r="H36" i="59"/>
  <c r="I36" i="59" s="1"/>
  <c r="K36" i="59" s="1"/>
  <c r="H35" i="59"/>
  <c r="I35" i="59" s="1"/>
  <c r="K35" i="59" s="1"/>
  <c r="H34" i="59"/>
  <c r="I34" i="59" s="1"/>
  <c r="K34" i="59" s="1"/>
  <c r="H33" i="59"/>
  <c r="I33" i="59" s="1"/>
  <c r="K33" i="59" s="1"/>
  <c r="H32" i="59"/>
  <c r="I32" i="59" s="1"/>
  <c r="K32" i="59" s="1"/>
  <c r="H31" i="59"/>
  <c r="I31" i="59" s="1"/>
  <c r="K31" i="59" s="1"/>
  <c r="H30" i="59"/>
  <c r="I30" i="59" s="1"/>
  <c r="K30" i="59" s="1"/>
  <c r="H29" i="59"/>
  <c r="I29" i="59" s="1"/>
  <c r="K29" i="59" s="1"/>
  <c r="H28" i="59"/>
  <c r="I28" i="59" s="1"/>
  <c r="K28" i="59" s="1"/>
  <c r="H27" i="59"/>
  <c r="I27" i="59" s="1"/>
  <c r="K27" i="59" s="1"/>
  <c r="H26" i="59"/>
  <c r="I26" i="59" s="1"/>
  <c r="K26" i="59" s="1"/>
  <c r="H25" i="59"/>
  <c r="I25" i="59" s="1"/>
  <c r="K25" i="59" s="1"/>
  <c r="H24" i="59"/>
  <c r="I24" i="59" s="1"/>
  <c r="K24" i="59" s="1"/>
  <c r="H23" i="59"/>
  <c r="I23" i="59" s="1"/>
  <c r="K23" i="59" s="1"/>
  <c r="H22" i="59"/>
  <c r="I22" i="59" s="1"/>
  <c r="K22" i="59" s="1"/>
  <c r="H21" i="59"/>
  <c r="I21" i="59" s="1"/>
  <c r="K21" i="59" s="1"/>
  <c r="H18" i="59"/>
  <c r="I18" i="59" s="1"/>
  <c r="K18" i="59" s="1"/>
  <c r="H17" i="59"/>
  <c r="I17" i="59" s="1"/>
  <c r="K17" i="59" s="1"/>
  <c r="H16" i="59"/>
  <c r="I16" i="59" s="1"/>
  <c r="K16" i="59" s="1"/>
  <c r="H15" i="59"/>
  <c r="I15" i="59" s="1"/>
  <c r="K15" i="59" s="1"/>
  <c r="H14" i="59"/>
  <c r="I14" i="59" s="1"/>
  <c r="K14" i="59" s="1"/>
  <c r="H13" i="59"/>
  <c r="I13" i="59" s="1"/>
  <c r="K13" i="59" s="1"/>
  <c r="H12" i="59"/>
  <c r="I12" i="59" s="1"/>
  <c r="K12" i="59" s="1"/>
  <c r="H11" i="59"/>
  <c r="I11" i="59" s="1"/>
  <c r="K11" i="59" s="1"/>
  <c r="H10" i="59"/>
  <c r="I10" i="59" s="1"/>
  <c r="K10" i="59" s="1"/>
  <c r="H9" i="59"/>
  <c r="I9" i="59" s="1"/>
  <c r="K9" i="59" s="1"/>
  <c r="H8" i="59"/>
  <c r="I8" i="59" s="1"/>
  <c r="K8" i="59" s="1"/>
  <c r="H7" i="59"/>
  <c r="I7" i="59" s="1"/>
  <c r="K7" i="59" s="1"/>
  <c r="H6" i="59"/>
  <c r="I6" i="59" s="1"/>
  <c r="K6" i="59" s="1"/>
  <c r="H5" i="59"/>
  <c r="I5" i="59" s="1"/>
  <c r="K5" i="59" s="1"/>
  <c r="H63" i="58"/>
  <c r="I63" i="58" s="1"/>
  <c r="K63" i="58" s="1"/>
  <c r="H62" i="58"/>
  <c r="I62" i="58" s="1"/>
  <c r="K62" i="58" s="1"/>
  <c r="H61" i="58"/>
  <c r="I61" i="58" s="1"/>
  <c r="K61" i="58" s="1"/>
  <c r="H60" i="58"/>
  <c r="I60" i="58" s="1"/>
  <c r="K60" i="58" s="1"/>
  <c r="H59" i="58"/>
  <c r="I59" i="58" s="1"/>
  <c r="K59" i="58" s="1"/>
  <c r="H58" i="58"/>
  <c r="I58" i="58" s="1"/>
  <c r="K58" i="58" s="1"/>
  <c r="H57" i="58"/>
  <c r="I57" i="58" s="1"/>
  <c r="K57" i="58" s="1"/>
  <c r="H56" i="58"/>
  <c r="I56" i="58" s="1"/>
  <c r="K56" i="58" s="1"/>
  <c r="H55" i="58"/>
  <c r="I55" i="58" s="1"/>
  <c r="K55" i="58" s="1"/>
  <c r="H54" i="58"/>
  <c r="I54" i="58" s="1"/>
  <c r="K54" i="58" s="1"/>
  <c r="H53" i="58"/>
  <c r="I53" i="58" s="1"/>
  <c r="K53" i="58" s="1"/>
  <c r="H52" i="58"/>
  <c r="I52" i="58" s="1"/>
  <c r="K52" i="58" s="1"/>
  <c r="H51" i="58"/>
  <c r="I51" i="58" s="1"/>
  <c r="K51" i="58" s="1"/>
  <c r="H50" i="58"/>
  <c r="I50" i="58" s="1"/>
  <c r="K50" i="58" s="1"/>
  <c r="H49" i="58"/>
  <c r="I49" i="58" s="1"/>
  <c r="K49" i="58" s="1"/>
  <c r="H48" i="58"/>
  <c r="I48" i="58" s="1"/>
  <c r="K48" i="58" s="1"/>
  <c r="H47" i="58"/>
  <c r="I47" i="58" s="1"/>
  <c r="K47" i="58" s="1"/>
  <c r="H46" i="58"/>
  <c r="I46" i="58" s="1"/>
  <c r="K46" i="58" s="1"/>
  <c r="H45" i="58"/>
  <c r="I45" i="58" s="1"/>
  <c r="K45" i="58" s="1"/>
  <c r="H44" i="58"/>
  <c r="I44" i="58" s="1"/>
  <c r="K44" i="58" s="1"/>
  <c r="H43" i="58"/>
  <c r="I43" i="58" s="1"/>
  <c r="K43" i="58" s="1"/>
  <c r="H42" i="58"/>
  <c r="I42" i="58" s="1"/>
  <c r="K42" i="58" s="1"/>
  <c r="H41" i="58"/>
  <c r="I41" i="58" s="1"/>
  <c r="K41" i="58" s="1"/>
  <c r="H40" i="58"/>
  <c r="I40" i="58" s="1"/>
  <c r="K40" i="58" s="1"/>
  <c r="H39" i="58"/>
  <c r="I39" i="58" s="1"/>
  <c r="K39" i="58" s="1"/>
  <c r="H38" i="58"/>
  <c r="I38" i="58" s="1"/>
  <c r="K38" i="58" s="1"/>
  <c r="H37" i="58"/>
  <c r="I37" i="58" s="1"/>
  <c r="K37" i="58" s="1"/>
  <c r="H36" i="58"/>
  <c r="I36" i="58" s="1"/>
  <c r="K36" i="58" s="1"/>
  <c r="H35" i="58"/>
  <c r="I35" i="58" s="1"/>
  <c r="K35" i="58" s="1"/>
  <c r="H34" i="58"/>
  <c r="I34" i="58" s="1"/>
  <c r="K34" i="58" s="1"/>
  <c r="H33" i="58"/>
  <c r="I33" i="58" s="1"/>
  <c r="K33" i="58" s="1"/>
  <c r="H32" i="58"/>
  <c r="I32" i="58" s="1"/>
  <c r="K32" i="58" s="1"/>
  <c r="H31" i="58"/>
  <c r="I31" i="58" s="1"/>
  <c r="K31" i="58" s="1"/>
  <c r="H30" i="58"/>
  <c r="I30" i="58" s="1"/>
  <c r="K30" i="58" s="1"/>
  <c r="H29" i="58"/>
  <c r="I29" i="58" s="1"/>
  <c r="K29" i="58" s="1"/>
  <c r="H28" i="58"/>
  <c r="I28" i="58" s="1"/>
  <c r="K28" i="58" s="1"/>
  <c r="H27" i="58"/>
  <c r="I27" i="58" s="1"/>
  <c r="K27" i="58" s="1"/>
  <c r="H26" i="58"/>
  <c r="I26" i="58" s="1"/>
  <c r="K26" i="58" s="1"/>
  <c r="H25" i="58"/>
  <c r="I25" i="58" s="1"/>
  <c r="K25" i="58" s="1"/>
  <c r="H24" i="58"/>
  <c r="I24" i="58" s="1"/>
  <c r="K24" i="58" s="1"/>
  <c r="H23" i="58"/>
  <c r="I23" i="58" s="1"/>
  <c r="K23" i="58" s="1"/>
  <c r="H22" i="58"/>
  <c r="I22" i="58" s="1"/>
  <c r="K22" i="58" s="1"/>
  <c r="H21" i="58"/>
  <c r="I21" i="58" s="1"/>
  <c r="K21" i="58" s="1"/>
  <c r="H20" i="58"/>
  <c r="I20" i="58" s="1"/>
  <c r="K20" i="58" s="1"/>
  <c r="H19" i="58"/>
  <c r="I19" i="58" s="1"/>
  <c r="K19" i="58" s="1"/>
  <c r="H18" i="58"/>
  <c r="I18" i="58" s="1"/>
  <c r="K18" i="58" s="1"/>
  <c r="H17" i="58"/>
  <c r="I17" i="58" s="1"/>
  <c r="K17" i="58" s="1"/>
  <c r="H15" i="58"/>
  <c r="I15" i="58" s="1"/>
  <c r="K15" i="58" s="1"/>
  <c r="H14" i="58"/>
  <c r="I14" i="58" s="1"/>
  <c r="K14" i="58" s="1"/>
  <c r="H13" i="58"/>
  <c r="I13" i="58" s="1"/>
  <c r="K13" i="58" s="1"/>
  <c r="H12" i="58"/>
  <c r="I12" i="58" s="1"/>
  <c r="K12" i="58" s="1"/>
  <c r="H11" i="58"/>
  <c r="I11" i="58" s="1"/>
  <c r="K11" i="58" s="1"/>
  <c r="H10" i="58"/>
  <c r="I10" i="58" s="1"/>
  <c r="K10" i="58" s="1"/>
  <c r="H9" i="58"/>
  <c r="I9" i="58" s="1"/>
  <c r="K9" i="58" s="1"/>
  <c r="H8" i="58"/>
  <c r="I8" i="58" s="1"/>
  <c r="K8" i="58" s="1"/>
  <c r="H7" i="58"/>
  <c r="I7" i="58" s="1"/>
  <c r="K7" i="58" s="1"/>
  <c r="H6" i="58"/>
  <c r="I6" i="58" s="1"/>
  <c r="K6" i="58" s="1"/>
  <c r="H5" i="58"/>
  <c r="I5" i="58" s="1"/>
  <c r="K5" i="58" s="1"/>
  <c r="H71" i="57"/>
  <c r="I71" i="57" s="1"/>
  <c r="K71" i="57" s="1"/>
  <c r="H70" i="57"/>
  <c r="I70" i="57" s="1"/>
  <c r="K70" i="57" s="1"/>
  <c r="H69" i="57"/>
  <c r="I69" i="57" s="1"/>
  <c r="K69" i="57" s="1"/>
  <c r="H68" i="57"/>
  <c r="I68" i="57" s="1"/>
  <c r="K68" i="57" s="1"/>
  <c r="H67" i="57"/>
  <c r="I67" i="57" s="1"/>
  <c r="K67" i="57" s="1"/>
  <c r="H66" i="57"/>
  <c r="I66" i="57" s="1"/>
  <c r="K66" i="57" s="1"/>
  <c r="H65" i="57"/>
  <c r="I65" i="57" s="1"/>
  <c r="K65" i="57" s="1"/>
  <c r="H64" i="57"/>
  <c r="I64" i="57" s="1"/>
  <c r="K64" i="57" s="1"/>
  <c r="H63" i="57"/>
  <c r="I63" i="57" s="1"/>
  <c r="K63" i="57" s="1"/>
  <c r="H62" i="57"/>
  <c r="I62" i="57" s="1"/>
  <c r="K62" i="57" s="1"/>
  <c r="H61" i="57"/>
  <c r="I61" i="57" s="1"/>
  <c r="K61" i="57" s="1"/>
  <c r="H60" i="57"/>
  <c r="I60" i="57" s="1"/>
  <c r="K60" i="57" s="1"/>
  <c r="H59" i="57"/>
  <c r="I59" i="57" s="1"/>
  <c r="K59" i="57" s="1"/>
  <c r="H58" i="57"/>
  <c r="I58" i="57" s="1"/>
  <c r="K58" i="57" s="1"/>
  <c r="H57" i="57"/>
  <c r="I57" i="57" s="1"/>
  <c r="K57" i="57" s="1"/>
  <c r="H56" i="57"/>
  <c r="I56" i="57" s="1"/>
  <c r="K56" i="57" s="1"/>
  <c r="H55" i="57"/>
  <c r="I55" i="57" s="1"/>
  <c r="K55" i="57" s="1"/>
  <c r="H54" i="57"/>
  <c r="I54" i="57" s="1"/>
  <c r="K54" i="57" s="1"/>
  <c r="H53" i="57"/>
  <c r="I53" i="57" s="1"/>
  <c r="K53" i="57" s="1"/>
  <c r="H52" i="57"/>
  <c r="I52" i="57" s="1"/>
  <c r="K52" i="57" s="1"/>
  <c r="H51" i="57"/>
  <c r="I51" i="57" s="1"/>
  <c r="K51" i="57" s="1"/>
  <c r="H50" i="57"/>
  <c r="I50" i="57" s="1"/>
  <c r="K50" i="57" s="1"/>
  <c r="H49" i="57"/>
  <c r="I49" i="57" s="1"/>
  <c r="K49" i="57" s="1"/>
  <c r="H48" i="57"/>
  <c r="I48" i="57" s="1"/>
  <c r="K48" i="57" s="1"/>
  <c r="H47" i="57"/>
  <c r="I47" i="57" s="1"/>
  <c r="K47" i="57" s="1"/>
  <c r="H46" i="57"/>
  <c r="I46" i="57" s="1"/>
  <c r="K46" i="57" s="1"/>
  <c r="H45" i="57"/>
  <c r="I45" i="57" s="1"/>
  <c r="K45" i="57" s="1"/>
  <c r="H44" i="57"/>
  <c r="I44" i="57" s="1"/>
  <c r="K44" i="57" s="1"/>
  <c r="H43" i="57"/>
  <c r="I43" i="57" s="1"/>
  <c r="K43" i="57" s="1"/>
  <c r="H42" i="57"/>
  <c r="I42" i="57" s="1"/>
  <c r="K42" i="57" s="1"/>
  <c r="H41" i="57"/>
  <c r="I41" i="57" s="1"/>
  <c r="K41" i="57" s="1"/>
  <c r="H40" i="57"/>
  <c r="I40" i="57" s="1"/>
  <c r="K40" i="57" s="1"/>
  <c r="H39" i="57"/>
  <c r="I39" i="57" s="1"/>
  <c r="K39" i="57" s="1"/>
  <c r="H38" i="57"/>
  <c r="I38" i="57" s="1"/>
  <c r="K38" i="57" s="1"/>
  <c r="H37" i="57"/>
  <c r="I37" i="57" s="1"/>
  <c r="K37" i="57" s="1"/>
  <c r="H36" i="57"/>
  <c r="I36" i="57" s="1"/>
  <c r="K36" i="57" s="1"/>
  <c r="H35" i="57"/>
  <c r="I35" i="57" s="1"/>
  <c r="K35" i="57" s="1"/>
  <c r="H34" i="57"/>
  <c r="I34" i="57" s="1"/>
  <c r="K34" i="57" s="1"/>
  <c r="H33" i="57"/>
  <c r="I33" i="57" s="1"/>
  <c r="K33" i="57" s="1"/>
  <c r="H32" i="57"/>
  <c r="I32" i="57" s="1"/>
  <c r="K32" i="57" s="1"/>
  <c r="H31" i="57"/>
  <c r="I31" i="57" s="1"/>
  <c r="K31" i="57" s="1"/>
  <c r="H30" i="57"/>
  <c r="I30" i="57" s="1"/>
  <c r="K30" i="57" s="1"/>
  <c r="H29" i="57"/>
  <c r="I29" i="57" s="1"/>
  <c r="K29" i="57" s="1"/>
  <c r="H28" i="57"/>
  <c r="I28" i="57" s="1"/>
  <c r="K28" i="57" s="1"/>
  <c r="H27" i="57"/>
  <c r="I27" i="57" s="1"/>
  <c r="K27" i="57" s="1"/>
  <c r="H26" i="57"/>
  <c r="I26" i="57" s="1"/>
  <c r="K26" i="57" s="1"/>
  <c r="H25" i="57"/>
  <c r="I25" i="57" s="1"/>
  <c r="K25" i="57" s="1"/>
  <c r="H24" i="57"/>
  <c r="I24" i="57" s="1"/>
  <c r="K24" i="57" s="1"/>
  <c r="H23" i="57"/>
  <c r="I23" i="57" s="1"/>
  <c r="K23" i="57" s="1"/>
  <c r="H22" i="57"/>
  <c r="I22" i="57" s="1"/>
  <c r="K22" i="57" s="1"/>
  <c r="H21" i="57"/>
  <c r="I21" i="57" s="1"/>
  <c r="K21" i="57" s="1"/>
  <c r="H20" i="57"/>
  <c r="I20" i="57" s="1"/>
  <c r="K20" i="57" s="1"/>
  <c r="H19" i="57"/>
  <c r="I19" i="57" s="1"/>
  <c r="K19" i="57" s="1"/>
  <c r="H18" i="57"/>
  <c r="I18" i="57" s="1"/>
  <c r="K18" i="57" s="1"/>
  <c r="H17" i="57"/>
  <c r="I17" i="57" s="1"/>
  <c r="K17" i="57" s="1"/>
  <c r="H16" i="57"/>
  <c r="I16" i="57" s="1"/>
  <c r="K16" i="57" s="1"/>
  <c r="H15" i="57"/>
  <c r="I15" i="57" s="1"/>
  <c r="K15" i="57" s="1"/>
  <c r="H14" i="57"/>
  <c r="I14" i="57" s="1"/>
  <c r="K14" i="57" s="1"/>
  <c r="H13" i="57"/>
  <c r="I13" i="57" s="1"/>
  <c r="K13" i="57" s="1"/>
  <c r="H12" i="57"/>
  <c r="I12" i="57" s="1"/>
  <c r="K12" i="57" s="1"/>
  <c r="H11" i="57"/>
  <c r="I11" i="57" s="1"/>
  <c r="K11" i="57" s="1"/>
  <c r="H10" i="57"/>
  <c r="I10" i="57" s="1"/>
  <c r="K10" i="57" s="1"/>
  <c r="H9" i="57"/>
  <c r="I9" i="57" s="1"/>
  <c r="K9" i="57" s="1"/>
  <c r="H8" i="57"/>
  <c r="I8" i="57" s="1"/>
  <c r="K8" i="57" s="1"/>
  <c r="H7" i="57"/>
  <c r="I7" i="57" s="1"/>
  <c r="K7" i="57" s="1"/>
  <c r="H6" i="57"/>
  <c r="I6" i="57" s="1"/>
  <c r="K6" i="57" s="1"/>
  <c r="H5" i="57"/>
  <c r="I5" i="57" s="1"/>
  <c r="K5" i="57" s="1"/>
  <c r="H69" i="56"/>
  <c r="I69" i="56" s="1"/>
  <c r="K69" i="56" s="1"/>
  <c r="H68" i="56"/>
  <c r="I68" i="56" s="1"/>
  <c r="K68" i="56" s="1"/>
  <c r="H67" i="56"/>
  <c r="I67" i="56" s="1"/>
  <c r="K67" i="56" s="1"/>
  <c r="H66" i="56"/>
  <c r="I66" i="56" s="1"/>
  <c r="K66" i="56" s="1"/>
  <c r="H65" i="56"/>
  <c r="I65" i="56" s="1"/>
  <c r="K65" i="56" s="1"/>
  <c r="H64" i="56"/>
  <c r="I64" i="56" s="1"/>
  <c r="K64" i="56" s="1"/>
  <c r="H63" i="56"/>
  <c r="I63" i="56" s="1"/>
  <c r="K63" i="56" s="1"/>
  <c r="H62" i="56"/>
  <c r="I62" i="56" s="1"/>
  <c r="K62" i="56" s="1"/>
  <c r="H61" i="56"/>
  <c r="I61" i="56" s="1"/>
  <c r="K61" i="56" s="1"/>
  <c r="H60" i="56"/>
  <c r="I60" i="56" s="1"/>
  <c r="K60" i="56" s="1"/>
  <c r="H59" i="56"/>
  <c r="I59" i="56" s="1"/>
  <c r="K59" i="56" s="1"/>
  <c r="H58" i="56"/>
  <c r="I58" i="56" s="1"/>
  <c r="K58" i="56" s="1"/>
  <c r="H57" i="56"/>
  <c r="I57" i="56" s="1"/>
  <c r="K57" i="56" s="1"/>
  <c r="H56" i="56"/>
  <c r="I56" i="56" s="1"/>
  <c r="K56" i="56" s="1"/>
  <c r="H55" i="56"/>
  <c r="I55" i="56" s="1"/>
  <c r="K55" i="56" s="1"/>
  <c r="H54" i="56"/>
  <c r="I54" i="56" s="1"/>
  <c r="K54" i="56" s="1"/>
  <c r="H53" i="56"/>
  <c r="I53" i="56" s="1"/>
  <c r="K53" i="56" s="1"/>
  <c r="H52" i="56"/>
  <c r="I52" i="56" s="1"/>
  <c r="K52" i="56" s="1"/>
  <c r="H51" i="56"/>
  <c r="I51" i="56" s="1"/>
  <c r="K51" i="56" s="1"/>
  <c r="H50" i="56"/>
  <c r="I50" i="56" s="1"/>
  <c r="K50" i="56" s="1"/>
  <c r="H49" i="56"/>
  <c r="I49" i="56" s="1"/>
  <c r="K49" i="56" s="1"/>
  <c r="H48" i="56"/>
  <c r="I48" i="56" s="1"/>
  <c r="K48" i="56" s="1"/>
  <c r="H47" i="56"/>
  <c r="I47" i="56" s="1"/>
  <c r="K47" i="56" s="1"/>
  <c r="H46" i="56"/>
  <c r="I46" i="56" s="1"/>
  <c r="K46" i="56" s="1"/>
  <c r="H45" i="56"/>
  <c r="I45" i="56" s="1"/>
  <c r="K45" i="56" s="1"/>
  <c r="H44" i="56"/>
  <c r="I44" i="56" s="1"/>
  <c r="K44" i="56" s="1"/>
  <c r="H43" i="56"/>
  <c r="I43" i="56" s="1"/>
  <c r="K43" i="56" s="1"/>
  <c r="H42" i="56"/>
  <c r="I42" i="56" s="1"/>
  <c r="K42" i="56" s="1"/>
  <c r="H41" i="56"/>
  <c r="I41" i="56" s="1"/>
  <c r="K41" i="56" s="1"/>
  <c r="H40" i="56"/>
  <c r="I40" i="56" s="1"/>
  <c r="K40" i="56" s="1"/>
  <c r="H39" i="56"/>
  <c r="I39" i="56" s="1"/>
  <c r="K39" i="56" s="1"/>
  <c r="H38" i="56"/>
  <c r="I38" i="56" s="1"/>
  <c r="K38" i="56" s="1"/>
  <c r="H37" i="56"/>
  <c r="I37" i="56" s="1"/>
  <c r="K37" i="56" s="1"/>
  <c r="H36" i="56"/>
  <c r="I36" i="56" s="1"/>
  <c r="K36" i="56" s="1"/>
  <c r="H35" i="56"/>
  <c r="I35" i="56" s="1"/>
  <c r="K35" i="56" s="1"/>
  <c r="H34" i="56"/>
  <c r="I34" i="56" s="1"/>
  <c r="K34" i="56" s="1"/>
  <c r="H33" i="56"/>
  <c r="I33" i="56" s="1"/>
  <c r="K33" i="56" s="1"/>
  <c r="H32" i="56"/>
  <c r="I32" i="56" s="1"/>
  <c r="K32" i="56" s="1"/>
  <c r="H31" i="56"/>
  <c r="I31" i="56" s="1"/>
  <c r="K31" i="56" s="1"/>
  <c r="H30" i="56"/>
  <c r="I30" i="56" s="1"/>
  <c r="K30" i="56" s="1"/>
  <c r="H29" i="56"/>
  <c r="I29" i="56" s="1"/>
  <c r="K29" i="56" s="1"/>
  <c r="H28" i="56"/>
  <c r="I28" i="56" s="1"/>
  <c r="K28" i="56" s="1"/>
  <c r="H27" i="56"/>
  <c r="I27" i="56" s="1"/>
  <c r="K27" i="56" s="1"/>
  <c r="H26" i="56"/>
  <c r="I26" i="56" s="1"/>
  <c r="K26" i="56" s="1"/>
  <c r="H25" i="56"/>
  <c r="I25" i="56" s="1"/>
  <c r="K25" i="56" s="1"/>
  <c r="H24" i="56"/>
  <c r="I24" i="56" s="1"/>
  <c r="K24" i="56" s="1"/>
  <c r="H23" i="56"/>
  <c r="I23" i="56" s="1"/>
  <c r="K23" i="56" s="1"/>
  <c r="H22" i="56"/>
  <c r="I22" i="56" s="1"/>
  <c r="K22" i="56" s="1"/>
  <c r="H20" i="56"/>
  <c r="I20" i="56" s="1"/>
  <c r="K20" i="56" s="1"/>
  <c r="H21" i="56"/>
  <c r="I21" i="56" s="1"/>
  <c r="K21" i="56" s="1"/>
  <c r="H19" i="56"/>
  <c r="I19" i="56" s="1"/>
  <c r="K19" i="56" s="1"/>
  <c r="H18" i="56"/>
  <c r="I18" i="56" s="1"/>
  <c r="K18" i="56" s="1"/>
  <c r="H17" i="56"/>
  <c r="I17" i="56" s="1"/>
  <c r="K17" i="56" s="1"/>
  <c r="H16" i="56"/>
  <c r="I16" i="56" s="1"/>
  <c r="K16" i="56" s="1"/>
  <c r="H15" i="56"/>
  <c r="I15" i="56" s="1"/>
  <c r="K15" i="56" s="1"/>
  <c r="H14" i="56"/>
  <c r="I14" i="56" s="1"/>
  <c r="K14" i="56" s="1"/>
  <c r="H13" i="56"/>
  <c r="I13" i="56" s="1"/>
  <c r="K13" i="56" s="1"/>
  <c r="H12" i="56"/>
  <c r="I12" i="56" s="1"/>
  <c r="K12" i="56" s="1"/>
  <c r="H11" i="56"/>
  <c r="I11" i="56" s="1"/>
  <c r="K11" i="56" s="1"/>
  <c r="H10" i="56"/>
  <c r="I10" i="56" s="1"/>
  <c r="K10" i="56" s="1"/>
  <c r="H9" i="56"/>
  <c r="I9" i="56" s="1"/>
  <c r="K9" i="56" s="1"/>
  <c r="H8" i="56"/>
  <c r="I8" i="56" s="1"/>
  <c r="K8" i="56" s="1"/>
  <c r="H7" i="56"/>
  <c r="I7" i="56" s="1"/>
  <c r="K7" i="56" s="1"/>
  <c r="H6" i="56"/>
  <c r="I6" i="56" s="1"/>
  <c r="K6" i="56" s="1"/>
  <c r="H5" i="56"/>
  <c r="I5" i="56" s="1"/>
  <c r="K5" i="56" s="1"/>
  <c r="H74" i="55"/>
  <c r="I74" i="55" s="1"/>
  <c r="K74" i="55" s="1"/>
  <c r="H73" i="55"/>
  <c r="I73" i="55" s="1"/>
  <c r="K73" i="55" s="1"/>
  <c r="H72" i="55"/>
  <c r="I72" i="55" s="1"/>
  <c r="K72" i="55" s="1"/>
  <c r="H71" i="55"/>
  <c r="I71" i="55" s="1"/>
  <c r="K71" i="55" s="1"/>
  <c r="H70" i="55"/>
  <c r="I70" i="55" s="1"/>
  <c r="K70" i="55" s="1"/>
  <c r="H69" i="55"/>
  <c r="I69" i="55" s="1"/>
  <c r="K69" i="55" s="1"/>
  <c r="H68" i="55"/>
  <c r="I68" i="55" s="1"/>
  <c r="K68" i="55" s="1"/>
  <c r="H67" i="55"/>
  <c r="I67" i="55" s="1"/>
  <c r="K67" i="55" s="1"/>
  <c r="H66" i="55"/>
  <c r="I66" i="55" s="1"/>
  <c r="K66" i="55" s="1"/>
  <c r="H65" i="55"/>
  <c r="I65" i="55" s="1"/>
  <c r="K65" i="55" s="1"/>
  <c r="H64" i="55"/>
  <c r="I64" i="55" s="1"/>
  <c r="K64" i="55" s="1"/>
  <c r="H63" i="55"/>
  <c r="I63" i="55" s="1"/>
  <c r="K63" i="55" s="1"/>
  <c r="H62" i="55"/>
  <c r="I62" i="55" s="1"/>
  <c r="K62" i="55" s="1"/>
  <c r="H61" i="55"/>
  <c r="I61" i="55" s="1"/>
  <c r="K61" i="55" s="1"/>
  <c r="H60" i="55"/>
  <c r="I60" i="55" s="1"/>
  <c r="K60" i="55" s="1"/>
  <c r="H59" i="55"/>
  <c r="I59" i="55" s="1"/>
  <c r="K59" i="55" s="1"/>
  <c r="H58" i="55"/>
  <c r="I58" i="55" s="1"/>
  <c r="K58" i="55" s="1"/>
  <c r="H57" i="55"/>
  <c r="I57" i="55" s="1"/>
  <c r="K57" i="55" s="1"/>
  <c r="H56" i="55"/>
  <c r="I56" i="55" s="1"/>
  <c r="K56" i="55" s="1"/>
  <c r="H55" i="55"/>
  <c r="I55" i="55" s="1"/>
  <c r="K55" i="55" s="1"/>
  <c r="H54" i="55"/>
  <c r="I54" i="55" s="1"/>
  <c r="K54" i="55" s="1"/>
  <c r="H53" i="55"/>
  <c r="I53" i="55" s="1"/>
  <c r="K53" i="55" s="1"/>
  <c r="H52" i="55"/>
  <c r="I52" i="55" s="1"/>
  <c r="K52" i="55" s="1"/>
  <c r="H51" i="55"/>
  <c r="I51" i="55" s="1"/>
  <c r="K51" i="55" s="1"/>
  <c r="H50" i="55"/>
  <c r="I50" i="55" s="1"/>
  <c r="K50" i="55" s="1"/>
  <c r="H49" i="55"/>
  <c r="I49" i="55" s="1"/>
  <c r="K49" i="55" s="1"/>
  <c r="H48" i="55"/>
  <c r="I48" i="55" s="1"/>
  <c r="K48" i="55" s="1"/>
  <c r="H47" i="55"/>
  <c r="I47" i="55" s="1"/>
  <c r="K47" i="55" s="1"/>
  <c r="H46" i="55"/>
  <c r="I46" i="55" s="1"/>
  <c r="K46" i="55" s="1"/>
  <c r="H45" i="55"/>
  <c r="I45" i="55" s="1"/>
  <c r="K45" i="55" s="1"/>
  <c r="H44" i="55"/>
  <c r="I44" i="55" s="1"/>
  <c r="K44" i="55" s="1"/>
  <c r="H43" i="55"/>
  <c r="I43" i="55" s="1"/>
  <c r="K43" i="55" s="1"/>
  <c r="H42" i="55"/>
  <c r="I42" i="55" s="1"/>
  <c r="K42" i="55" s="1"/>
  <c r="H41" i="55"/>
  <c r="I41" i="55" s="1"/>
  <c r="K41" i="55" s="1"/>
  <c r="H40" i="55"/>
  <c r="I40" i="55" s="1"/>
  <c r="K40" i="55" s="1"/>
  <c r="H39" i="55"/>
  <c r="I39" i="55" s="1"/>
  <c r="K39" i="55" s="1"/>
  <c r="H38" i="55"/>
  <c r="I38" i="55" s="1"/>
  <c r="K38" i="55" s="1"/>
  <c r="H37" i="55"/>
  <c r="I37" i="55" s="1"/>
  <c r="K37" i="55" s="1"/>
  <c r="H36" i="55"/>
  <c r="I36" i="55" s="1"/>
  <c r="K36" i="55" s="1"/>
  <c r="H35" i="55"/>
  <c r="I35" i="55" s="1"/>
  <c r="K35" i="55" s="1"/>
  <c r="H34" i="55"/>
  <c r="I34" i="55" s="1"/>
  <c r="K34" i="55" s="1"/>
  <c r="H33" i="55"/>
  <c r="I33" i="55" s="1"/>
  <c r="K33" i="55" s="1"/>
  <c r="H32" i="55"/>
  <c r="I32" i="55" s="1"/>
  <c r="K32" i="55" s="1"/>
  <c r="H31" i="55"/>
  <c r="I31" i="55" s="1"/>
  <c r="K31" i="55" s="1"/>
  <c r="H30" i="55"/>
  <c r="I30" i="55" s="1"/>
  <c r="K30" i="55" s="1"/>
  <c r="H29" i="55"/>
  <c r="I29" i="55" s="1"/>
  <c r="K29" i="55" s="1"/>
  <c r="H28" i="55"/>
  <c r="I28" i="55" s="1"/>
  <c r="K28" i="55" s="1"/>
  <c r="H27" i="55"/>
  <c r="I27" i="55" s="1"/>
  <c r="K27" i="55" s="1"/>
  <c r="H26" i="55"/>
  <c r="I26" i="55" s="1"/>
  <c r="K26" i="55" s="1"/>
  <c r="H25" i="55"/>
  <c r="I25" i="55" s="1"/>
  <c r="K25" i="55" s="1"/>
  <c r="H24" i="55"/>
  <c r="I24" i="55" s="1"/>
  <c r="K24" i="55" s="1"/>
  <c r="H23" i="55"/>
  <c r="I23" i="55" s="1"/>
  <c r="K23" i="55" s="1"/>
  <c r="H21" i="55"/>
  <c r="I21" i="55" s="1"/>
  <c r="K21" i="55" s="1"/>
  <c r="H20" i="55"/>
  <c r="I20" i="55" s="1"/>
  <c r="K20" i="55" s="1"/>
  <c r="H19" i="55"/>
  <c r="I19" i="55" s="1"/>
  <c r="K19" i="55" s="1"/>
  <c r="H18" i="55"/>
  <c r="I18" i="55" s="1"/>
  <c r="K18" i="55" s="1"/>
  <c r="H17" i="55"/>
  <c r="I17" i="55" s="1"/>
  <c r="K17" i="55" s="1"/>
  <c r="H16" i="55"/>
  <c r="I16" i="55" s="1"/>
  <c r="K16" i="55" s="1"/>
  <c r="H15" i="55"/>
  <c r="I15" i="55" s="1"/>
  <c r="K15" i="55" s="1"/>
  <c r="H14" i="55"/>
  <c r="I14" i="55" s="1"/>
  <c r="K14" i="55" s="1"/>
  <c r="H13" i="55"/>
  <c r="I13" i="55" s="1"/>
  <c r="K13" i="55" s="1"/>
  <c r="H12" i="55"/>
  <c r="I12" i="55" s="1"/>
  <c r="K12" i="55" s="1"/>
  <c r="H11" i="55"/>
  <c r="I11" i="55" s="1"/>
  <c r="K11" i="55" s="1"/>
  <c r="H10" i="55"/>
  <c r="I10" i="55" s="1"/>
  <c r="K10" i="55" s="1"/>
  <c r="H9" i="55"/>
  <c r="I9" i="55" s="1"/>
  <c r="K9" i="55" s="1"/>
  <c r="H8" i="55"/>
  <c r="I8" i="55" s="1"/>
  <c r="K8" i="55" s="1"/>
  <c r="H7" i="55"/>
  <c r="I7" i="55" s="1"/>
  <c r="K7" i="55" s="1"/>
  <c r="H6" i="55"/>
  <c r="I6" i="55" s="1"/>
  <c r="K6" i="55" s="1"/>
  <c r="H5" i="55"/>
  <c r="I5" i="55" s="1"/>
  <c r="K5" i="55" s="1"/>
  <c r="H68" i="54"/>
  <c r="I68" i="54" s="1"/>
  <c r="K68" i="54" s="1"/>
  <c r="H67" i="54"/>
  <c r="I67" i="54" s="1"/>
  <c r="K67" i="54" s="1"/>
  <c r="H66" i="54"/>
  <c r="I66" i="54" s="1"/>
  <c r="K66" i="54" s="1"/>
  <c r="H65" i="54"/>
  <c r="I65" i="54" s="1"/>
  <c r="K65" i="54" s="1"/>
  <c r="H64" i="54"/>
  <c r="I64" i="54" s="1"/>
  <c r="K64" i="54" s="1"/>
  <c r="H63" i="54"/>
  <c r="I63" i="54" s="1"/>
  <c r="K63" i="54" s="1"/>
  <c r="H62" i="54"/>
  <c r="I62" i="54" s="1"/>
  <c r="K62" i="54" s="1"/>
  <c r="H61" i="54"/>
  <c r="I61" i="54" s="1"/>
  <c r="K61" i="54" s="1"/>
  <c r="H60" i="54"/>
  <c r="I60" i="54" s="1"/>
  <c r="K60" i="54" s="1"/>
  <c r="H59" i="54"/>
  <c r="I59" i="54" s="1"/>
  <c r="K59" i="54" s="1"/>
  <c r="H58" i="54"/>
  <c r="I58" i="54" s="1"/>
  <c r="K58" i="54" s="1"/>
  <c r="H57" i="54"/>
  <c r="I57" i="54" s="1"/>
  <c r="K57" i="54" s="1"/>
  <c r="H56" i="54"/>
  <c r="I56" i="54" s="1"/>
  <c r="K56" i="54" s="1"/>
  <c r="H55" i="54"/>
  <c r="I55" i="54" s="1"/>
  <c r="K55" i="54" s="1"/>
  <c r="H54" i="54"/>
  <c r="I54" i="54" s="1"/>
  <c r="K54" i="54" s="1"/>
  <c r="H53" i="54"/>
  <c r="I53" i="54" s="1"/>
  <c r="K53" i="54" s="1"/>
  <c r="H52" i="54"/>
  <c r="I52" i="54" s="1"/>
  <c r="K52" i="54" s="1"/>
  <c r="H51" i="54"/>
  <c r="I51" i="54" s="1"/>
  <c r="K51" i="54" s="1"/>
  <c r="H50" i="54"/>
  <c r="I50" i="54" s="1"/>
  <c r="K50" i="54" s="1"/>
  <c r="H49" i="54"/>
  <c r="I49" i="54" s="1"/>
  <c r="K49" i="54" s="1"/>
  <c r="H48" i="54"/>
  <c r="I48" i="54" s="1"/>
  <c r="K48" i="54" s="1"/>
  <c r="H47" i="54"/>
  <c r="I47" i="54" s="1"/>
  <c r="K47" i="54" s="1"/>
  <c r="H46" i="54"/>
  <c r="I46" i="54" s="1"/>
  <c r="K46" i="54" s="1"/>
  <c r="H45" i="54"/>
  <c r="I45" i="54" s="1"/>
  <c r="K45" i="54" s="1"/>
  <c r="H44" i="54"/>
  <c r="I44" i="54" s="1"/>
  <c r="K44" i="54" s="1"/>
  <c r="H43" i="54"/>
  <c r="I43" i="54" s="1"/>
  <c r="K43" i="54" s="1"/>
  <c r="H42" i="54"/>
  <c r="I42" i="54" s="1"/>
  <c r="K42" i="54" s="1"/>
  <c r="H41" i="54"/>
  <c r="I41" i="54" s="1"/>
  <c r="K41" i="54" s="1"/>
  <c r="H40" i="54"/>
  <c r="I40" i="54" s="1"/>
  <c r="K40" i="54" s="1"/>
  <c r="H39" i="54"/>
  <c r="I39" i="54" s="1"/>
  <c r="K39" i="54" s="1"/>
  <c r="H38" i="54"/>
  <c r="I38" i="54" s="1"/>
  <c r="K38" i="54" s="1"/>
  <c r="H37" i="54"/>
  <c r="I37" i="54" s="1"/>
  <c r="K37" i="54" s="1"/>
  <c r="H36" i="54"/>
  <c r="I36" i="54" s="1"/>
  <c r="K36" i="54" s="1"/>
  <c r="H35" i="54"/>
  <c r="I35" i="54" s="1"/>
  <c r="K35" i="54" s="1"/>
  <c r="H34" i="54"/>
  <c r="I34" i="54" s="1"/>
  <c r="K34" i="54" s="1"/>
  <c r="H33" i="54"/>
  <c r="I33" i="54" s="1"/>
  <c r="K33" i="54" s="1"/>
  <c r="H32" i="54"/>
  <c r="I32" i="54" s="1"/>
  <c r="K32" i="54" s="1"/>
  <c r="H31" i="54"/>
  <c r="I31" i="54" s="1"/>
  <c r="K31" i="54" s="1"/>
  <c r="H30" i="54"/>
  <c r="I30" i="54" s="1"/>
  <c r="K30" i="54" s="1"/>
  <c r="H29" i="54"/>
  <c r="I29" i="54" s="1"/>
  <c r="K29" i="54" s="1"/>
  <c r="H28" i="54"/>
  <c r="I28" i="54" s="1"/>
  <c r="K28" i="54" s="1"/>
  <c r="H27" i="54"/>
  <c r="I27" i="54" s="1"/>
  <c r="K27" i="54" s="1"/>
  <c r="H26" i="54"/>
  <c r="I26" i="54" s="1"/>
  <c r="K26" i="54" s="1"/>
  <c r="H25" i="54"/>
  <c r="I25" i="54" s="1"/>
  <c r="K25" i="54" s="1"/>
  <c r="H24" i="54"/>
  <c r="I24" i="54" s="1"/>
  <c r="K24" i="54" s="1"/>
  <c r="H23" i="54"/>
  <c r="I23" i="54" s="1"/>
  <c r="K23" i="54" s="1"/>
  <c r="H22" i="54"/>
  <c r="I22" i="54" s="1"/>
  <c r="K22" i="54" s="1"/>
  <c r="H21" i="54"/>
  <c r="I21" i="54" s="1"/>
  <c r="K21" i="54" s="1"/>
  <c r="H20" i="54"/>
  <c r="I20" i="54" s="1"/>
  <c r="K20" i="54" s="1"/>
  <c r="H19" i="54"/>
  <c r="I19" i="54" s="1"/>
  <c r="K19" i="54" s="1"/>
  <c r="H18" i="54"/>
  <c r="I18" i="54" s="1"/>
  <c r="K18" i="54" s="1"/>
  <c r="H17" i="54"/>
  <c r="I17" i="54" s="1"/>
  <c r="K17" i="54" s="1"/>
  <c r="H16" i="54"/>
  <c r="I16" i="54" s="1"/>
  <c r="K16" i="54" s="1"/>
  <c r="H15" i="54"/>
  <c r="I15" i="54" s="1"/>
  <c r="K15" i="54" s="1"/>
  <c r="H14" i="54"/>
  <c r="I14" i="54" s="1"/>
  <c r="K14" i="54" s="1"/>
  <c r="H13" i="54"/>
  <c r="I13" i="54" s="1"/>
  <c r="K13" i="54" s="1"/>
  <c r="H12" i="54"/>
  <c r="I12" i="54" s="1"/>
  <c r="K12" i="54" s="1"/>
  <c r="H11" i="54"/>
  <c r="I11" i="54" s="1"/>
  <c r="K11" i="54" s="1"/>
  <c r="H10" i="54"/>
  <c r="I10" i="54" s="1"/>
  <c r="K10" i="54" s="1"/>
  <c r="H9" i="54"/>
  <c r="I9" i="54" s="1"/>
  <c r="K9" i="54" s="1"/>
  <c r="H8" i="54"/>
  <c r="I8" i="54" s="1"/>
  <c r="K8" i="54" s="1"/>
  <c r="H7" i="54"/>
  <c r="I7" i="54" s="1"/>
  <c r="K7" i="54" s="1"/>
  <c r="H6" i="54"/>
  <c r="I6" i="54" s="1"/>
  <c r="K6" i="54" s="1"/>
  <c r="H5" i="54"/>
  <c r="I5" i="54" s="1"/>
  <c r="K5" i="54" s="1"/>
  <c r="H74" i="53"/>
  <c r="I74" i="53" s="1"/>
  <c r="K74" i="53" s="1"/>
  <c r="H73" i="53"/>
  <c r="I73" i="53" s="1"/>
  <c r="K73" i="53" s="1"/>
  <c r="H72" i="53"/>
  <c r="I72" i="53" s="1"/>
  <c r="K72" i="53" s="1"/>
  <c r="H71" i="53"/>
  <c r="I71" i="53" s="1"/>
  <c r="K71" i="53" s="1"/>
  <c r="H70" i="53"/>
  <c r="I70" i="53" s="1"/>
  <c r="K70" i="53" s="1"/>
  <c r="H69" i="53"/>
  <c r="I69" i="53" s="1"/>
  <c r="K69" i="53" s="1"/>
  <c r="H68" i="53"/>
  <c r="I68" i="53" s="1"/>
  <c r="K68" i="53" s="1"/>
  <c r="H67" i="53"/>
  <c r="I67" i="53" s="1"/>
  <c r="K67" i="53" s="1"/>
  <c r="H66" i="53"/>
  <c r="I66" i="53" s="1"/>
  <c r="K66" i="53" s="1"/>
  <c r="H65" i="53"/>
  <c r="I65" i="53" s="1"/>
  <c r="K65" i="53" s="1"/>
  <c r="H64" i="53"/>
  <c r="I64" i="53" s="1"/>
  <c r="K64" i="53" s="1"/>
  <c r="H63" i="53"/>
  <c r="I63" i="53" s="1"/>
  <c r="K63" i="53" s="1"/>
  <c r="H62" i="53"/>
  <c r="I62" i="53" s="1"/>
  <c r="K62" i="53" s="1"/>
  <c r="H61" i="53"/>
  <c r="I61" i="53" s="1"/>
  <c r="K61" i="53" s="1"/>
  <c r="H60" i="53"/>
  <c r="I60" i="53" s="1"/>
  <c r="K60" i="53" s="1"/>
  <c r="H59" i="53"/>
  <c r="I59" i="53" s="1"/>
  <c r="K59" i="53" s="1"/>
  <c r="H58" i="53"/>
  <c r="I58" i="53" s="1"/>
  <c r="K58" i="53" s="1"/>
  <c r="H57" i="53"/>
  <c r="I57" i="53" s="1"/>
  <c r="K57" i="53" s="1"/>
  <c r="H56" i="53"/>
  <c r="I56" i="53" s="1"/>
  <c r="K56" i="53" s="1"/>
  <c r="H55" i="53"/>
  <c r="I55" i="53" s="1"/>
  <c r="K55" i="53" s="1"/>
  <c r="H54" i="53"/>
  <c r="I54" i="53" s="1"/>
  <c r="K54" i="53" s="1"/>
  <c r="H53" i="53"/>
  <c r="I53" i="53" s="1"/>
  <c r="K53" i="53" s="1"/>
  <c r="H52" i="53"/>
  <c r="I52" i="53" s="1"/>
  <c r="K52" i="53" s="1"/>
  <c r="H51" i="53"/>
  <c r="I51" i="53" s="1"/>
  <c r="K51" i="53" s="1"/>
  <c r="H50" i="53"/>
  <c r="I50" i="53" s="1"/>
  <c r="K50" i="53" s="1"/>
  <c r="H49" i="53"/>
  <c r="I49" i="53" s="1"/>
  <c r="K49" i="53" s="1"/>
  <c r="H48" i="53"/>
  <c r="I48" i="53" s="1"/>
  <c r="K48" i="53" s="1"/>
  <c r="H47" i="53"/>
  <c r="I47" i="53" s="1"/>
  <c r="K47" i="53" s="1"/>
  <c r="H46" i="53"/>
  <c r="I46" i="53" s="1"/>
  <c r="K46" i="53" s="1"/>
  <c r="H45" i="53"/>
  <c r="I45" i="53" s="1"/>
  <c r="K45" i="53" s="1"/>
  <c r="H44" i="53"/>
  <c r="I44" i="53" s="1"/>
  <c r="K44" i="53" s="1"/>
  <c r="H43" i="53"/>
  <c r="I43" i="53" s="1"/>
  <c r="K43" i="53" s="1"/>
  <c r="H42" i="53"/>
  <c r="I42" i="53" s="1"/>
  <c r="K42" i="53" s="1"/>
  <c r="H41" i="53"/>
  <c r="I41" i="53" s="1"/>
  <c r="K41" i="53" s="1"/>
  <c r="H40" i="53"/>
  <c r="I40" i="53" s="1"/>
  <c r="K40" i="53" s="1"/>
  <c r="H39" i="53"/>
  <c r="I39" i="53" s="1"/>
  <c r="K39" i="53" s="1"/>
  <c r="H38" i="53"/>
  <c r="I38" i="53" s="1"/>
  <c r="K38" i="53" s="1"/>
  <c r="H37" i="53"/>
  <c r="I37" i="53" s="1"/>
  <c r="K37" i="53" s="1"/>
  <c r="H36" i="53"/>
  <c r="I36" i="53" s="1"/>
  <c r="K36" i="53" s="1"/>
  <c r="H35" i="53"/>
  <c r="I35" i="53" s="1"/>
  <c r="K35" i="53" s="1"/>
  <c r="H34" i="53"/>
  <c r="I34" i="53" s="1"/>
  <c r="K34" i="53" s="1"/>
  <c r="H33" i="53"/>
  <c r="I33" i="53" s="1"/>
  <c r="K33" i="53" s="1"/>
  <c r="H32" i="53"/>
  <c r="I32" i="53" s="1"/>
  <c r="K32" i="53" s="1"/>
  <c r="H31" i="53"/>
  <c r="I31" i="53" s="1"/>
  <c r="K31" i="53" s="1"/>
  <c r="H30" i="53"/>
  <c r="I30" i="53" s="1"/>
  <c r="K30" i="53" s="1"/>
  <c r="H29" i="53"/>
  <c r="I29" i="53" s="1"/>
  <c r="K29" i="53" s="1"/>
  <c r="H28" i="53"/>
  <c r="I28" i="53" s="1"/>
  <c r="K28" i="53" s="1"/>
  <c r="H27" i="53"/>
  <c r="I27" i="53" s="1"/>
  <c r="K27" i="53" s="1"/>
  <c r="H26" i="53"/>
  <c r="I26" i="53" s="1"/>
  <c r="K26" i="53" s="1"/>
  <c r="H25" i="53"/>
  <c r="I25" i="53" s="1"/>
  <c r="K25" i="53" s="1"/>
  <c r="H24" i="53"/>
  <c r="I24" i="53" s="1"/>
  <c r="K24" i="53" s="1"/>
  <c r="H23" i="53"/>
  <c r="I23" i="53" s="1"/>
  <c r="K23" i="53" s="1"/>
  <c r="H22" i="53"/>
  <c r="I22" i="53" s="1"/>
  <c r="K22" i="53" s="1"/>
  <c r="H21" i="53"/>
  <c r="I21" i="53" s="1"/>
  <c r="K21" i="53" s="1"/>
  <c r="H20" i="53"/>
  <c r="I20" i="53" s="1"/>
  <c r="K20" i="53" s="1"/>
  <c r="H19" i="53"/>
  <c r="I19" i="53" s="1"/>
  <c r="K19" i="53" s="1"/>
  <c r="H18" i="53"/>
  <c r="I18" i="53" s="1"/>
  <c r="K18" i="53" s="1"/>
  <c r="H17" i="53"/>
  <c r="I17" i="53" s="1"/>
  <c r="K17" i="53" s="1"/>
  <c r="H16" i="53"/>
  <c r="I16" i="53" s="1"/>
  <c r="K16" i="53" s="1"/>
  <c r="H15" i="53"/>
  <c r="I15" i="53" s="1"/>
  <c r="K15" i="53" s="1"/>
  <c r="H14" i="53"/>
  <c r="I14" i="53" s="1"/>
  <c r="K14" i="53" s="1"/>
  <c r="H13" i="53"/>
  <c r="I13" i="53" s="1"/>
  <c r="K13" i="53" s="1"/>
  <c r="H12" i="53"/>
  <c r="I12" i="53" s="1"/>
  <c r="K12" i="53" s="1"/>
  <c r="I11" i="53"/>
  <c r="K11" i="53" s="1"/>
  <c r="H11" i="53"/>
  <c r="H10" i="53"/>
  <c r="I10" i="53" s="1"/>
  <c r="K10" i="53" s="1"/>
  <c r="H9" i="53"/>
  <c r="I9" i="53" s="1"/>
  <c r="K9" i="53" s="1"/>
  <c r="H8" i="53"/>
  <c r="I8" i="53" s="1"/>
  <c r="K8" i="53" s="1"/>
  <c r="H7" i="53"/>
  <c r="I7" i="53" s="1"/>
  <c r="K7" i="53" s="1"/>
  <c r="H6" i="53"/>
  <c r="I6" i="53" s="1"/>
  <c r="K6" i="53" s="1"/>
  <c r="H5" i="53"/>
  <c r="I5" i="53" s="1"/>
  <c r="K5" i="53" s="1"/>
  <c r="H73" i="52"/>
  <c r="I73" i="52" s="1"/>
  <c r="K73" i="52" s="1"/>
  <c r="H72" i="52"/>
  <c r="I72" i="52" s="1"/>
  <c r="K72" i="52" s="1"/>
  <c r="H71" i="52"/>
  <c r="I71" i="52" s="1"/>
  <c r="K71" i="52" s="1"/>
  <c r="H70" i="52"/>
  <c r="I70" i="52" s="1"/>
  <c r="K70" i="52" s="1"/>
  <c r="H69" i="52"/>
  <c r="I69" i="52" s="1"/>
  <c r="K69" i="52" s="1"/>
  <c r="H68" i="52"/>
  <c r="I68" i="52" s="1"/>
  <c r="K68" i="52" s="1"/>
  <c r="H67" i="52"/>
  <c r="I67" i="52" s="1"/>
  <c r="K67" i="52" s="1"/>
  <c r="H66" i="52"/>
  <c r="I66" i="52" s="1"/>
  <c r="K66" i="52" s="1"/>
  <c r="H65" i="52"/>
  <c r="I65" i="52" s="1"/>
  <c r="K65" i="52" s="1"/>
  <c r="H64" i="52"/>
  <c r="I64" i="52" s="1"/>
  <c r="K64" i="52" s="1"/>
  <c r="H63" i="52"/>
  <c r="I63" i="52" s="1"/>
  <c r="K63" i="52" s="1"/>
  <c r="H62" i="52"/>
  <c r="I62" i="52" s="1"/>
  <c r="K62" i="52" s="1"/>
  <c r="H61" i="52"/>
  <c r="I61" i="52" s="1"/>
  <c r="K61" i="52" s="1"/>
  <c r="H60" i="52"/>
  <c r="I60" i="52" s="1"/>
  <c r="K60" i="52" s="1"/>
  <c r="H59" i="52"/>
  <c r="I59" i="52" s="1"/>
  <c r="K59" i="52" s="1"/>
  <c r="H58" i="52"/>
  <c r="I58" i="52" s="1"/>
  <c r="K58" i="52" s="1"/>
  <c r="H57" i="52"/>
  <c r="I57" i="52" s="1"/>
  <c r="K57" i="52" s="1"/>
  <c r="H56" i="52"/>
  <c r="I56" i="52" s="1"/>
  <c r="K56" i="52" s="1"/>
  <c r="H55" i="52"/>
  <c r="I55" i="52" s="1"/>
  <c r="K55" i="52" s="1"/>
  <c r="H54" i="52"/>
  <c r="I54" i="52" s="1"/>
  <c r="K54" i="52" s="1"/>
  <c r="H53" i="52"/>
  <c r="I53" i="52" s="1"/>
  <c r="K53" i="52" s="1"/>
  <c r="H52" i="52"/>
  <c r="I52" i="52" s="1"/>
  <c r="K52" i="52" s="1"/>
  <c r="H51" i="52"/>
  <c r="I51" i="52" s="1"/>
  <c r="K51" i="52" s="1"/>
  <c r="H50" i="52"/>
  <c r="I50" i="52" s="1"/>
  <c r="K50" i="52" s="1"/>
  <c r="H49" i="52"/>
  <c r="I49" i="52" s="1"/>
  <c r="K49" i="52" s="1"/>
  <c r="H48" i="52"/>
  <c r="I48" i="52" s="1"/>
  <c r="K48" i="52" s="1"/>
  <c r="H47" i="52"/>
  <c r="I47" i="52" s="1"/>
  <c r="K47" i="52" s="1"/>
  <c r="H46" i="52"/>
  <c r="I46" i="52" s="1"/>
  <c r="K46" i="52" s="1"/>
  <c r="H45" i="52"/>
  <c r="I45" i="52" s="1"/>
  <c r="K45" i="52" s="1"/>
  <c r="H44" i="52"/>
  <c r="I44" i="52" s="1"/>
  <c r="K44" i="52" s="1"/>
  <c r="H43" i="52"/>
  <c r="I43" i="52" s="1"/>
  <c r="K43" i="52" s="1"/>
  <c r="H42" i="52"/>
  <c r="I42" i="52" s="1"/>
  <c r="K42" i="52" s="1"/>
  <c r="H41" i="52"/>
  <c r="I41" i="52" s="1"/>
  <c r="K41" i="52" s="1"/>
  <c r="H40" i="52"/>
  <c r="I40" i="52" s="1"/>
  <c r="K40" i="52" s="1"/>
  <c r="H39" i="52"/>
  <c r="I39" i="52" s="1"/>
  <c r="K39" i="52" s="1"/>
  <c r="H38" i="52"/>
  <c r="I38" i="52" s="1"/>
  <c r="K38" i="52" s="1"/>
  <c r="H37" i="52"/>
  <c r="I37" i="52" s="1"/>
  <c r="K37" i="52" s="1"/>
  <c r="H36" i="52"/>
  <c r="I36" i="52" s="1"/>
  <c r="K36" i="52" s="1"/>
  <c r="H35" i="52"/>
  <c r="I35" i="52" s="1"/>
  <c r="K35" i="52" s="1"/>
  <c r="H34" i="52"/>
  <c r="I34" i="52" s="1"/>
  <c r="K34" i="52" s="1"/>
  <c r="H33" i="52"/>
  <c r="I33" i="52" s="1"/>
  <c r="K33" i="52" s="1"/>
  <c r="H32" i="52"/>
  <c r="I32" i="52" s="1"/>
  <c r="K32" i="52" s="1"/>
  <c r="H31" i="52"/>
  <c r="I31" i="52" s="1"/>
  <c r="K31" i="52" s="1"/>
  <c r="H30" i="52"/>
  <c r="I30" i="52" s="1"/>
  <c r="K30" i="52" s="1"/>
  <c r="H29" i="52"/>
  <c r="I29" i="52" s="1"/>
  <c r="K29" i="52" s="1"/>
  <c r="H28" i="52"/>
  <c r="I28" i="52" s="1"/>
  <c r="K28" i="52" s="1"/>
  <c r="H27" i="52"/>
  <c r="I27" i="52" s="1"/>
  <c r="K27" i="52" s="1"/>
  <c r="H26" i="52"/>
  <c r="I26" i="52" s="1"/>
  <c r="K26" i="52" s="1"/>
  <c r="H25" i="52"/>
  <c r="I25" i="52" s="1"/>
  <c r="K25" i="52" s="1"/>
  <c r="H24" i="52"/>
  <c r="I24" i="52" s="1"/>
  <c r="K24" i="52" s="1"/>
  <c r="H23" i="52"/>
  <c r="I23" i="52" s="1"/>
  <c r="K23" i="52" s="1"/>
  <c r="H22" i="52"/>
  <c r="I22" i="52" s="1"/>
  <c r="K22" i="52" s="1"/>
  <c r="H21" i="52"/>
  <c r="I21" i="52" s="1"/>
  <c r="K21" i="52" s="1"/>
  <c r="H20" i="52"/>
  <c r="I20" i="52" s="1"/>
  <c r="K20" i="52" s="1"/>
  <c r="H19" i="52"/>
  <c r="I19" i="52" s="1"/>
  <c r="K19" i="52" s="1"/>
  <c r="H18" i="52"/>
  <c r="I18" i="52" s="1"/>
  <c r="K18" i="52" s="1"/>
  <c r="H17" i="52"/>
  <c r="I17" i="52" s="1"/>
  <c r="K17" i="52" s="1"/>
  <c r="H16" i="52"/>
  <c r="I16" i="52" s="1"/>
  <c r="K16" i="52" s="1"/>
  <c r="H15" i="52"/>
  <c r="I15" i="52" s="1"/>
  <c r="K15" i="52" s="1"/>
  <c r="H14" i="52"/>
  <c r="I14" i="52" s="1"/>
  <c r="K14" i="52" s="1"/>
  <c r="H13" i="52"/>
  <c r="I13" i="52" s="1"/>
  <c r="K13" i="52" s="1"/>
  <c r="H12" i="52"/>
  <c r="I12" i="52" s="1"/>
  <c r="K12" i="52" s="1"/>
  <c r="H11" i="52"/>
  <c r="I11" i="52" s="1"/>
  <c r="K11" i="52" s="1"/>
  <c r="H10" i="52"/>
  <c r="I10" i="52" s="1"/>
  <c r="K10" i="52" s="1"/>
  <c r="H9" i="52"/>
  <c r="I9" i="52" s="1"/>
  <c r="K9" i="52" s="1"/>
  <c r="H8" i="52"/>
  <c r="I8" i="52" s="1"/>
  <c r="K8" i="52" s="1"/>
  <c r="H7" i="52"/>
  <c r="I7" i="52" s="1"/>
  <c r="K7" i="52" s="1"/>
  <c r="H6" i="52"/>
  <c r="I6" i="52" s="1"/>
  <c r="K6" i="52" s="1"/>
  <c r="H5" i="52"/>
  <c r="I5" i="52" s="1"/>
  <c r="K5" i="52" s="1"/>
  <c r="M74" i="67" l="1"/>
  <c r="L74" i="67"/>
  <c r="E27" i="33" s="1"/>
  <c r="L77" i="66"/>
  <c r="E26" i="33" s="1"/>
  <c r="M77" i="66"/>
  <c r="M74" i="65"/>
  <c r="L74" i="65"/>
  <c r="E25" i="33" s="1"/>
  <c r="M70" i="64"/>
  <c r="L70" i="64"/>
  <c r="E24" i="33" s="1"/>
  <c r="M58" i="63"/>
  <c r="L58" i="63"/>
  <c r="E20" i="33" s="1"/>
  <c r="M74" i="62"/>
  <c r="L74" i="62"/>
  <c r="E19" i="33" s="1"/>
  <c r="M77" i="61"/>
  <c r="L77" i="61"/>
  <c r="E14" i="33" s="1"/>
  <c r="M71" i="60"/>
  <c r="L71" i="60"/>
  <c r="E11" i="33" s="1"/>
  <c r="M65" i="59"/>
  <c r="L65" i="59"/>
  <c r="E10" i="33" s="1"/>
  <c r="M64" i="58"/>
  <c r="L64" i="58"/>
  <c r="E9" i="33" s="1"/>
  <c r="M72" i="57"/>
  <c r="L72" i="57"/>
  <c r="E8" i="33" s="1"/>
  <c r="M70" i="56"/>
  <c r="L70" i="56"/>
  <c r="E7" i="33" s="1"/>
  <c r="M75" i="55"/>
  <c r="L75" i="55"/>
  <c r="E6" i="33" s="1"/>
  <c r="M69" i="54"/>
  <c r="L69" i="54"/>
  <c r="E5" i="33" s="1"/>
  <c r="M75" i="53"/>
  <c r="L75" i="53"/>
  <c r="E4" i="33" s="1"/>
  <c r="M74" i="52"/>
  <c r="L74" i="52"/>
  <c r="E3" i="33" s="1"/>
  <c r="H26" i="33"/>
  <c r="H19" i="33" l="1"/>
  <c r="H24" i="33" l="1"/>
  <c r="H27" i="33" l="1"/>
  <c r="H8" i="33" l="1"/>
  <c r="H4" i="33" l="1"/>
  <c r="H72" i="45" l="1"/>
  <c r="I72" i="45" s="1"/>
  <c r="K72" i="45" s="1"/>
  <c r="H71" i="45"/>
  <c r="I71" i="45" s="1"/>
  <c r="K71" i="45" s="1"/>
  <c r="H70" i="45"/>
  <c r="I70" i="45" s="1"/>
  <c r="K70" i="45" s="1"/>
  <c r="H69" i="45"/>
  <c r="I69" i="45" s="1"/>
  <c r="K69" i="45" s="1"/>
  <c r="H68" i="45"/>
  <c r="I68" i="45" s="1"/>
  <c r="K68" i="45" s="1"/>
  <c r="H67" i="45"/>
  <c r="I67" i="45" s="1"/>
  <c r="K67" i="45" s="1"/>
  <c r="H66" i="45"/>
  <c r="I66" i="45" s="1"/>
  <c r="K66" i="45" s="1"/>
  <c r="H65" i="45"/>
  <c r="I65" i="45" s="1"/>
  <c r="K65" i="45" s="1"/>
  <c r="H64" i="45"/>
  <c r="I64" i="45" s="1"/>
  <c r="K64" i="45" s="1"/>
  <c r="H63" i="45"/>
  <c r="I63" i="45" s="1"/>
  <c r="K63" i="45" s="1"/>
  <c r="H62" i="45"/>
  <c r="I62" i="45" s="1"/>
  <c r="K62" i="45" s="1"/>
  <c r="H61" i="45"/>
  <c r="I61" i="45" s="1"/>
  <c r="H60" i="45"/>
  <c r="I60" i="45" s="1"/>
  <c r="H59" i="45"/>
  <c r="I59" i="45" s="1"/>
  <c r="K59" i="45" s="1"/>
  <c r="H58" i="45"/>
  <c r="I58" i="45" s="1"/>
  <c r="K58" i="45" s="1"/>
  <c r="H57" i="45"/>
  <c r="I57" i="45" s="1"/>
  <c r="K57" i="45" s="1"/>
  <c r="H56" i="45"/>
  <c r="I56" i="45" s="1"/>
  <c r="K56" i="45" s="1"/>
  <c r="H55" i="45"/>
  <c r="I55" i="45" s="1"/>
  <c r="K55" i="45" s="1"/>
  <c r="H54" i="45"/>
  <c r="I54" i="45" s="1"/>
  <c r="K54" i="45" s="1"/>
  <c r="H53" i="45"/>
  <c r="I53" i="45" s="1"/>
  <c r="K53" i="45" s="1"/>
  <c r="H52" i="45"/>
  <c r="I52" i="45" s="1"/>
  <c r="K52" i="45" s="1"/>
  <c r="H51" i="45"/>
  <c r="I51" i="45" s="1"/>
  <c r="K51" i="45" s="1"/>
  <c r="H50" i="45"/>
  <c r="I50" i="45" s="1"/>
  <c r="K50" i="45" s="1"/>
  <c r="H49" i="45"/>
  <c r="I49" i="45" s="1"/>
  <c r="K49" i="45" s="1"/>
  <c r="H48" i="45"/>
  <c r="I48" i="45" s="1"/>
  <c r="K48" i="45" s="1"/>
  <c r="H47" i="45"/>
  <c r="I47" i="45" s="1"/>
  <c r="K47" i="45" s="1"/>
  <c r="H46" i="45"/>
  <c r="I46" i="45" s="1"/>
  <c r="K46" i="45" s="1"/>
  <c r="H45" i="45"/>
  <c r="I45" i="45" s="1"/>
  <c r="K45" i="45" s="1"/>
  <c r="H44" i="45"/>
  <c r="I44" i="45" s="1"/>
  <c r="K44" i="45" s="1"/>
  <c r="H43" i="45"/>
  <c r="I43" i="45" s="1"/>
  <c r="K43" i="45" s="1"/>
  <c r="H42" i="45"/>
  <c r="I42" i="45" s="1"/>
  <c r="K42" i="45" s="1"/>
  <c r="H41" i="45"/>
  <c r="I41" i="45" s="1"/>
  <c r="K41" i="45" s="1"/>
  <c r="H40" i="45"/>
  <c r="I40" i="45" s="1"/>
  <c r="K40" i="45" s="1"/>
  <c r="H39" i="45"/>
  <c r="I39" i="45" s="1"/>
  <c r="K39" i="45" s="1"/>
  <c r="H38" i="45"/>
  <c r="I38" i="45" s="1"/>
  <c r="K38" i="45" s="1"/>
  <c r="H37" i="45"/>
  <c r="I37" i="45" s="1"/>
  <c r="K37" i="45" s="1"/>
  <c r="H36" i="45"/>
  <c r="I36" i="45" s="1"/>
  <c r="K36" i="45" s="1"/>
  <c r="H35" i="45"/>
  <c r="I35" i="45" s="1"/>
  <c r="K35" i="45" s="1"/>
  <c r="H34" i="45"/>
  <c r="I34" i="45" s="1"/>
  <c r="K34" i="45" s="1"/>
  <c r="H33" i="45"/>
  <c r="I33" i="45" s="1"/>
  <c r="K33" i="45" s="1"/>
  <c r="H32" i="45"/>
  <c r="I32" i="45" s="1"/>
  <c r="K32" i="45" s="1"/>
  <c r="H31" i="45"/>
  <c r="I31" i="45" s="1"/>
  <c r="K31" i="45" s="1"/>
  <c r="H30" i="45"/>
  <c r="I30" i="45" s="1"/>
  <c r="K30" i="45" s="1"/>
  <c r="H29" i="45"/>
  <c r="I29" i="45" s="1"/>
  <c r="K29" i="45" s="1"/>
  <c r="H28" i="45"/>
  <c r="I28" i="45" s="1"/>
  <c r="K28" i="45" s="1"/>
  <c r="H27" i="45"/>
  <c r="I27" i="45" s="1"/>
  <c r="K27" i="45" s="1"/>
  <c r="H26" i="45"/>
  <c r="I26" i="45" s="1"/>
  <c r="K26" i="45" s="1"/>
  <c r="H25" i="45"/>
  <c r="I25" i="45" s="1"/>
  <c r="K25" i="45" s="1"/>
  <c r="H24" i="45"/>
  <c r="I24" i="45" s="1"/>
  <c r="K24" i="45" s="1"/>
  <c r="H23" i="45"/>
  <c r="I23" i="45" s="1"/>
  <c r="K23" i="45" s="1"/>
  <c r="H22" i="45"/>
  <c r="I22" i="45" s="1"/>
  <c r="K22" i="45" s="1"/>
  <c r="H21" i="45"/>
  <c r="I21" i="45" s="1"/>
  <c r="K21" i="45" s="1"/>
  <c r="H20" i="45"/>
  <c r="I20" i="45" s="1"/>
  <c r="K20" i="45" s="1"/>
  <c r="H19" i="45"/>
  <c r="I19" i="45" s="1"/>
  <c r="H18" i="45"/>
  <c r="I18" i="45" s="1"/>
  <c r="H17" i="45"/>
  <c r="I17" i="45" s="1"/>
  <c r="H16" i="45"/>
  <c r="I16" i="45" s="1"/>
  <c r="K16" i="45" s="1"/>
  <c r="H15" i="45"/>
  <c r="I15" i="45" s="1"/>
  <c r="K15" i="45" s="1"/>
  <c r="H14" i="45"/>
  <c r="I14" i="45" s="1"/>
  <c r="K14" i="45" s="1"/>
  <c r="H13" i="45"/>
  <c r="I13" i="45" s="1"/>
  <c r="H12" i="45"/>
  <c r="I12" i="45" s="1"/>
  <c r="H11" i="45"/>
  <c r="I11" i="45" s="1"/>
  <c r="H10" i="45"/>
  <c r="I10" i="45" s="1"/>
  <c r="H9" i="45"/>
  <c r="I9" i="45" s="1"/>
  <c r="H8" i="45"/>
  <c r="I8" i="45" s="1"/>
  <c r="H7" i="45"/>
  <c r="I7" i="45" s="1"/>
  <c r="K7" i="45" s="1"/>
  <c r="H6" i="45"/>
  <c r="I6" i="45" s="1"/>
  <c r="H5" i="45"/>
  <c r="I5" i="45" s="1"/>
  <c r="K19" i="45" l="1"/>
  <c r="K6" i="45"/>
  <c r="K17" i="45"/>
  <c r="K18" i="45"/>
  <c r="K5" i="45"/>
  <c r="K10" i="45"/>
  <c r="K61" i="45"/>
  <c r="K8" i="45"/>
  <c r="K11" i="45"/>
  <c r="K9" i="45"/>
  <c r="K12" i="45"/>
  <c r="K13" i="45"/>
  <c r="K60" i="45"/>
  <c r="L73" i="45" l="1"/>
  <c r="M73" i="45"/>
  <c r="E29" i="33" l="1"/>
  <c r="E30" i="33"/>
  <c r="H5" i="33"/>
  <c r="H3" i="33" l="1"/>
  <c r="H14" i="33" l="1"/>
  <c r="H6" i="33" l="1"/>
  <c r="H7" i="33" l="1"/>
  <c r="H20" i="33" l="1"/>
  <c r="H9" i="33"/>
  <c r="H11" i="33" l="1"/>
  <c r="H10" i="33" l="1"/>
  <c r="H25" i="33" l="1"/>
  <c r="H28" i="33" l="1"/>
  <c r="F9" i="33" l="1"/>
  <c r="G9" i="33" s="1"/>
  <c r="F4" i="33"/>
  <c r="G4" i="33" s="1"/>
  <c r="F3" i="33"/>
  <c r="G3" i="33" s="1"/>
  <c r="F5" i="33"/>
  <c r="G5" i="33" s="1"/>
  <c r="F26" i="33"/>
  <c r="G26" i="33" s="1"/>
  <c r="F14" i="33"/>
  <c r="G14" i="33" s="1"/>
  <c r="F11" i="33"/>
  <c r="G11" i="33" s="1"/>
  <c r="F20" i="33"/>
  <c r="G20" i="33" s="1"/>
  <c r="F6" i="33"/>
  <c r="G6" i="33" s="1"/>
  <c r="F7" i="33"/>
  <c r="G7" i="33" s="1"/>
  <c r="F8" i="33"/>
  <c r="G8" i="33" s="1"/>
  <c r="F27" i="33"/>
  <c r="G27" i="33" s="1"/>
  <c r="F10" i="33"/>
  <c r="G10" i="33" s="1"/>
  <c r="F25" i="33"/>
  <c r="G25" i="33" s="1"/>
  <c r="F19" i="33"/>
  <c r="G19" i="33" s="1"/>
  <c r="F24" i="33"/>
  <c r="G24" i="33" s="1"/>
</calcChain>
</file>

<file path=xl/sharedStrings.xml><?xml version="1.0" encoding="utf-8"?>
<sst xmlns="http://schemas.openxmlformats.org/spreadsheetml/2006/main" count="2416" uniqueCount="907">
  <si>
    <t>PROBABILIDAD DEL RIESGO (Residual)</t>
  </si>
  <si>
    <t>IMPACTO DEL RIESGO (Residual)</t>
  </si>
  <si>
    <t>NIVEL DE RIESGO (Residual)</t>
  </si>
  <si>
    <t>VALORACIÓN DEL NIVEL DE RIESGO RESIDUAL</t>
  </si>
  <si>
    <t>CONTROLES ADICIONALES REQUERIDOS</t>
  </si>
  <si>
    <t>CONTROLES ACTUALES EXISTENTES</t>
  </si>
  <si>
    <t>PROCEDIMIENTO ASOCIADO</t>
  </si>
  <si>
    <t>POSIBLES HECHOS DE SOBORNO (INCERTIDUMBRE)</t>
  </si>
  <si>
    <t>ORGANIZACIONES EXTERNAS, FUNCIONES O CARGOS EXPUESTOS AL HECHO DE SOBORNO</t>
  </si>
  <si>
    <t>PROCESO</t>
  </si>
  <si>
    <t>RIESGOS DE SOBORNO (EFECTO DE LA INCERTIDUMBRE SOBRE LOS OBJETIVOS ESTRATÉGICOS)</t>
  </si>
  <si>
    <t>PLANEACIÓN ESTRATÉGICA</t>
  </si>
  <si>
    <t>Gestores sociales</t>
  </si>
  <si>
    <t>Articulador de administración de predios</t>
  </si>
  <si>
    <t>Abogado a cargo</t>
  </si>
  <si>
    <t>Comité de Contratación</t>
  </si>
  <si>
    <t>DISEÑO DE PROYECTOS</t>
  </si>
  <si>
    <t>Propietario de Predio</t>
  </si>
  <si>
    <t>Concejal</t>
  </si>
  <si>
    <t>Ciudadano</t>
  </si>
  <si>
    <t>Contratista</t>
  </si>
  <si>
    <t>Congresista</t>
  </si>
  <si>
    <t xml:space="preserve">Subdirectores Técnicos </t>
  </si>
  <si>
    <t>Director Técnico de Mantenimiento</t>
  </si>
  <si>
    <t>Subdirector General de Infraestructura</t>
  </si>
  <si>
    <t>Tercero</t>
  </si>
  <si>
    <t>Total general</t>
  </si>
  <si>
    <t>Suma de indice</t>
  </si>
  <si>
    <t>Alcalde Mayor</t>
  </si>
  <si>
    <t>Asesores del IDU</t>
  </si>
  <si>
    <t>Directivos del IDU</t>
  </si>
  <si>
    <t>Supervisor</t>
  </si>
  <si>
    <t>Interventor</t>
  </si>
  <si>
    <t>Apoyo a la Supervisión</t>
  </si>
  <si>
    <t>Subdirectores Técnicos</t>
  </si>
  <si>
    <t>Director Técnico de Construcciones</t>
  </si>
  <si>
    <t>Colaborador del IDU</t>
  </si>
  <si>
    <t>Apoyo a la supervisión</t>
  </si>
  <si>
    <t>EJECUCIÓN DE OBRAS</t>
  </si>
  <si>
    <t xml:space="preserve">Auditor de control interno
</t>
  </si>
  <si>
    <t>Exfuncionario sancionado</t>
  </si>
  <si>
    <t>Jefe de la OCI</t>
  </si>
  <si>
    <t>Jefe OCD</t>
  </si>
  <si>
    <t>EVALUACIÓN Y CONTROL</t>
  </si>
  <si>
    <t>Candidato proceso de selección</t>
  </si>
  <si>
    <t>FACTIBILIDAD DE PROYECTOS</t>
  </si>
  <si>
    <t>Equipo análisis precios unitarios</t>
  </si>
  <si>
    <t>Ordenador del Gasto</t>
  </si>
  <si>
    <t>Director Técnico DTPS</t>
  </si>
  <si>
    <t>Profesionales DTPS</t>
  </si>
  <si>
    <t>Adjudicatario Contrato</t>
  </si>
  <si>
    <t>Colaborador del IDU abogado</t>
  </si>
  <si>
    <t>Supervisores de Contratos</t>
  </si>
  <si>
    <t>Director Técnico DTGC</t>
  </si>
  <si>
    <t>Profesionales DTGC</t>
  </si>
  <si>
    <t>Empleado bancario</t>
  </si>
  <si>
    <t>Profesional OAP</t>
  </si>
  <si>
    <t>Directivo del IDU</t>
  </si>
  <si>
    <t>Directivo de Entidad</t>
  </si>
  <si>
    <t>Funcionario de 
Entidad</t>
  </si>
  <si>
    <t>Funcionario de 
ESP</t>
  </si>
  <si>
    <t>Funcionario de Transmilenio</t>
  </si>
  <si>
    <t>Miembros del Comité</t>
  </si>
  <si>
    <t>Directores de Área</t>
  </si>
  <si>
    <t>Subdirector General Jurídica</t>
  </si>
  <si>
    <t>Director Técnico de Gestión Judicial</t>
  </si>
  <si>
    <t>Gestores socio económicos</t>
  </si>
  <si>
    <t>Gestores socio jurídicos</t>
  </si>
  <si>
    <t>Colaborador de ESP</t>
  </si>
  <si>
    <t>Posible Proveedor</t>
  </si>
  <si>
    <t>Proveedor</t>
  </si>
  <si>
    <t>Técnico de apoyo al manejo de la caja menor</t>
  </si>
  <si>
    <t>Técnico de apoyo al tramite de cuentas</t>
  </si>
  <si>
    <t>Conductor</t>
  </si>
  <si>
    <t>Trabajador del taller mantenimiento vehículos</t>
  </si>
  <si>
    <t>Coordinador del parque automotor.</t>
  </si>
  <si>
    <t>Coordinador de almacén</t>
  </si>
  <si>
    <t>Técnico operativo de almacén</t>
  </si>
  <si>
    <t>Auxiliar de almacén</t>
  </si>
  <si>
    <t>Contratista de mantenimiento o demolición de predios</t>
  </si>
  <si>
    <t>Gestor Administración de Predios</t>
  </si>
  <si>
    <t>Comprador de Predio</t>
  </si>
  <si>
    <t>Gestor Técnico</t>
  </si>
  <si>
    <t>Articulador Técnico</t>
  </si>
  <si>
    <t>Articulador jurídico</t>
  </si>
  <si>
    <t>Gestor Jurídico</t>
  </si>
  <si>
    <t>Articulador de avalúos</t>
  </si>
  <si>
    <t>Gestor de Avalúos</t>
  </si>
  <si>
    <t>Abogado de Gestión Contractual</t>
  </si>
  <si>
    <t>Colaborador del IDU que atiende canales</t>
  </si>
  <si>
    <t>Profesional Social OTC</t>
  </si>
  <si>
    <t>Empresa de seguridad social</t>
  </si>
  <si>
    <t>Asesor ARL</t>
  </si>
  <si>
    <t>Contratista PIC</t>
  </si>
  <si>
    <t>Director Técnico Estratégico</t>
  </si>
  <si>
    <t>Colaborador IDU DTE encargados del Estudio de Mercado</t>
  </si>
  <si>
    <t>Firma Cotizante</t>
  </si>
  <si>
    <t>Colaborador del organismo de control</t>
  </si>
  <si>
    <t>Articulador Socio Económico</t>
  </si>
  <si>
    <t>Gestor Socio Económico</t>
  </si>
  <si>
    <t>Servidor de Catastro Distrital</t>
  </si>
  <si>
    <t>Contribuyente</t>
  </si>
  <si>
    <t>Oferente</t>
  </si>
  <si>
    <t>Grupo I+D+I</t>
  </si>
  <si>
    <t>Grupo arquitectura</t>
  </si>
  <si>
    <t>Grupo infraestructura</t>
  </si>
  <si>
    <t>Sudirector General de Gestión Corporativa</t>
  </si>
  <si>
    <t>Director Técnico Administrativo y Financiero</t>
  </si>
  <si>
    <t>Subdirector Técnico de Recursos Físicos</t>
  </si>
  <si>
    <t>VALORIZACIÓN</t>
  </si>
  <si>
    <t>Director Técnico de Predios</t>
  </si>
  <si>
    <t>PUNTAJE RIESGO</t>
  </si>
  <si>
    <t>VALOR RELATIVO</t>
  </si>
  <si>
    <t>CRITICIDAD POR RIESGO DE SOBORNO</t>
  </si>
  <si>
    <t>MÍNIMO VALOR</t>
  </si>
  <si>
    <t>MÁXIMO VALOR</t>
  </si>
  <si>
    <t>GESTIÓN CONTRACTUAL</t>
  </si>
  <si>
    <t>GESTIÓN PREDIAL</t>
  </si>
  <si>
    <t>GESTIÓN FINANCIERA</t>
  </si>
  <si>
    <t>GESTIÓN INTERINSTITUCIONAL</t>
  </si>
  <si>
    <t>GESTIÓN DE RECURSOS FÍSICOS</t>
  </si>
  <si>
    <t>GESTIÓN DOCUMENTAL</t>
  </si>
  <si>
    <t>GESTIÓN DEL TALENTO HUMANO</t>
  </si>
  <si>
    <t>GESTIÓN LEGAL</t>
  </si>
  <si>
    <t>ÍNDICE</t>
  </si>
  <si>
    <t>Apoderado del IDU</t>
  </si>
  <si>
    <t>Apoyo ambiental a la supervisión</t>
  </si>
  <si>
    <t>Abogado sustanciador OCD</t>
  </si>
  <si>
    <t>Tercero (Contratistas externos)</t>
  </si>
  <si>
    <t>Proveedor (Contratista de mensajería)</t>
  </si>
  <si>
    <t>Empleado del sector financiero</t>
  </si>
  <si>
    <t>Hacker</t>
  </si>
  <si>
    <t xml:space="preserve">Contribuyente 
</t>
  </si>
  <si>
    <t>Colaborador del IDU - Bogotá te escucha</t>
  </si>
  <si>
    <t>Responsable del trámite de Seguridad Social</t>
  </si>
  <si>
    <t>Oferente de servicios del programa sistema estímulos</t>
  </si>
  <si>
    <t>Responsable del proceso de contratación</t>
  </si>
  <si>
    <t xml:space="preserve">Contratista </t>
  </si>
  <si>
    <t>Responsable de elaborar las certificaciones laborales</t>
  </si>
  <si>
    <t xml:space="preserve">Responsable de capacitación </t>
  </si>
  <si>
    <t xml:space="preserve">Oferente </t>
  </si>
  <si>
    <t>Responsable de capacitación</t>
  </si>
  <si>
    <t>Suma de ÍNDICE</t>
  </si>
  <si>
    <t>CONSERVACIÓN INFRAESTRUCTURA</t>
  </si>
  <si>
    <t>TICs</t>
  </si>
  <si>
    <t>GESTIÓN AMB, CAL Y SST</t>
  </si>
  <si>
    <t>GESTIÓN SOCIAL</t>
  </si>
  <si>
    <t>Articulador social</t>
  </si>
  <si>
    <t>Servidor de otras entidades</t>
  </si>
  <si>
    <t>Subdirector Técnico de Recursos Tecnológicos</t>
  </si>
  <si>
    <t>Director general</t>
  </si>
  <si>
    <t>INNOVACIÓN</t>
  </si>
  <si>
    <t>Suma de Indice</t>
  </si>
  <si>
    <t>GESTIÓN INTEGRAL DE PROY</t>
  </si>
  <si>
    <t>MEJORA CONTINUA</t>
  </si>
  <si>
    <t>Profesionales estructuradores del área solicitante</t>
  </si>
  <si>
    <t>CANTIDAD DE RIESGOS</t>
  </si>
  <si>
    <t>Para todos los procesos, se tiene como "control adicional requerido" el Programa de fortalecimiento de la denuncia y reporte de posibles hechos de soborno en el IDU.</t>
  </si>
  <si>
    <t>DIRECCIONAMIENTO ESTRATEGICO</t>
  </si>
  <si>
    <t>COMUNICACIONES Y CULTURA PARA LA MOVILIDAD</t>
  </si>
  <si>
    <t>SEGURIDAD VIAL</t>
  </si>
  <si>
    <t>INTELIGENCIA PARA LA MOVILIDAD</t>
  </si>
  <si>
    <t>PLANEACION DE TRANSPORTE E INFRAESTRUCTURA</t>
  </si>
  <si>
    <t>INGENIERIA DE TRANSITO</t>
  </si>
  <si>
    <t>GESTION SOCIAL</t>
  </si>
  <si>
    <t>GESTION DE TRANSITO Y CONTROL DE TRANSITO Y TRANSPORTE</t>
  </si>
  <si>
    <t>GESTION DE TRAMITES Y SERVICIOS PARA LA CIUDADANIA</t>
  </si>
  <si>
    <t>GESTION CONTRAVENCIONAL Y TRANSPORTE PUBLICO</t>
  </si>
  <si>
    <t>GESTION ADMINISTRATIVA</t>
  </si>
  <si>
    <t>GESTION FINANCIERA</t>
  </si>
  <si>
    <t>GESTION JURIDICA</t>
  </si>
  <si>
    <t>GESTION DE TALENTO HUMANO</t>
  </si>
  <si>
    <t>GESTION DE TICS</t>
  </si>
  <si>
    <t>CONTROL DISCIPLINARIO</t>
  </si>
  <si>
    <t>CONTROL Y EVALUACION DE LA GESTION</t>
  </si>
  <si>
    <t>Subsecretarios</t>
  </si>
  <si>
    <t>El encargado de realizar modificaciones a los proyectos de inversion, altere o modifique alguna de las actividades descritas a cambio de un beneficio o supuesta solidaridad.</t>
  </si>
  <si>
    <t>El encargado de verificar las modificaciones a los proyectos de inversion, pase, altere o modifique alguna de las actividades descritas a cambio de un beneficio o supuesta solidaridad.</t>
  </si>
  <si>
    <t>El encargado de aprobar las modificaciones a los proyectos de inversion, acepte cambios injustificados en alguna de las actividades descritas a cambio de un beneficio o supuesta solidaridad.</t>
  </si>
  <si>
    <t>Secretario Distrital de Movilidad</t>
  </si>
  <si>
    <t>El Secretario al momento de presentar el proyecto de presupuesto ante el Concejo de Bogotá, reciba presiones por parte por parte de miembros de este organismo para favorecer conocidos en los procesos contractuales con el fin de que sea aprobado el presupuesto en su totalidad.</t>
  </si>
  <si>
    <t>Concejo de Bogotá</t>
  </si>
  <si>
    <t>Favorecer a terceros por presion en los procesos contractuales de la Entidad</t>
  </si>
  <si>
    <t>El Secretario al momento de presentar el proyecto de presupuesto ante el Concejo de Bogotá, acepte favorecer a conocidos de este organismo en los procesos contractuales con el fin de que sea aprobado el presupuesto en su totalidad.</t>
  </si>
  <si>
    <t>Subsecretarios / Ordenadores de Gasto</t>
  </si>
  <si>
    <t>Sobrecostos,objetos contractuales no necesarios y perfiles de cargo errados en el Plan Anual de Adquisiciones.</t>
  </si>
  <si>
    <t>PA01-PR01 GESTIÓN DE CORRESPONDENCIA</t>
  </si>
  <si>
    <t>Proyecta una mala imagen a la ciudadania y viola los pricipios de transparencia de la entidad.</t>
  </si>
  <si>
    <t>Un Colaborador de la SDM solicita una dádiva o una comisión para remitir una comunicación o una respuesta, sin llenar los requisitos, o que puede afectar los intereses de la SDM</t>
  </si>
  <si>
    <t>Colaborador de la SDM</t>
  </si>
  <si>
    <t>PA01-PR03 Procedimiento de transferencias y disposición final de los documentos.</t>
  </si>
  <si>
    <t>Que un tercero ofrezca o entregue dadivas para que se adultere, sustraiga, robe o manipulen los archivos de la SDM mientras se lleva a cabo la transferencia de archivos.</t>
  </si>
  <si>
    <t>Daño o perdida de informacion de la SDM</t>
  </si>
  <si>
    <t xml:space="preserve">PA01-PR04 Procedimiento préstamo y consulta de documentos archivados en el archivo central </t>
  </si>
  <si>
    <t>Que un tercero ofrezca o entregue dadivas para que se adultere, sustraiga, robe o manipulen los archivos y documentos de la SDM.</t>
  </si>
  <si>
    <t>Que un funcionario reciba dadivas para que se adultere, sustraiga, robe o manipulen los archivos y documentos de la SDM.</t>
  </si>
  <si>
    <t>PA01-PR08 Procedimiento de Caja Menor</t>
  </si>
  <si>
    <t>Un colaborador ofrece una dadiva o comision para que se legalicen los recursos de la caja menor con soportes falsos o adulterados</t>
  </si>
  <si>
    <t>Colaboradores / Todas las
Dependencias</t>
  </si>
  <si>
    <t>El profesional encargado de la caja menor recibe una dadiva o comision para  legalizar los recursos de la caja menor con soportes falsos o adulterados</t>
  </si>
  <si>
    <t>Un tercero ofrece una dadiva o comision mediante un incremento en los valores de las facturas para que siempre se compre en su establecimiento.</t>
  </si>
  <si>
    <t>Un colaborador recibe una dadiva o comision mediante un incremento en los valores de las facturas para que siempre se compre en el mismo establecimiento.</t>
  </si>
  <si>
    <t>Perdida de credibilidad en la Entidad y mal uso de los recursos publicos</t>
  </si>
  <si>
    <t>PA01-PR12 Procedimiento Gestión de Bienes e Inventarios - Ingresos, Egresos y Traslados De Almacén</t>
  </si>
  <si>
    <t>Un Colaborador de la SDM encargado de revisar y recibir los documentos y elementos entregados por el proveedor y/o contratista modifique u altere la misma a cambio de un reconocimiento, beneficio o satisfacción personal por una supuesta solidaridad.</t>
  </si>
  <si>
    <t>Un Colaborador de la SDM encargado de revisar y recibir los documentos y elementos entregados por el proveedor y/o contratista solicite o reciba dádivas de los proveedores y/o contratistas, para no devolver los elementos aunque estos presenten inconsistencias.</t>
  </si>
  <si>
    <t xml:space="preserve">Que un proveedor o contratista entregue o ofrezca dádivas a un Colaborador de la SDM encargado de revisar y recibir los documentos y elementos entregados por el proveedor y/o contratista, para que no le regresen los elementos, aunque estos presenten inconsistencias.  </t>
  </si>
  <si>
    <t>En caso de que se trate de ingresos, deberá tenerse como referencia el contrato para la verificación técnica de los elementos a recibir, y en caso de traslado o salida la existencia y estado de los bienes.
Si los bienes que se pretende ingresar, no cumplen con las especificaciones técnicas contenidas en el contrato, o los bienes objeto de traslado no están en condiciones técnicas mínimas de uso, no se podrá efectuar el movimiento respectivo.</t>
  </si>
  <si>
    <t>Deterioro de la reputación institucional que afecta su gestión.</t>
  </si>
  <si>
    <t>Deterioro de la reputación institucional que afecta su gobernanza.</t>
  </si>
  <si>
    <t>No logro total o parcial de los Objetivos de la SDM por falta de compromiso o apropiación de los Colaboradores.</t>
  </si>
  <si>
    <t>PA01-PR13 GESTIÓN Y TRÁMITE DE SOLICITUDES DE MANTENIMIENTO CORRECTIVO Y PREVENTIVO DE LA INFRAESTRUCTURA FISICA DE LA ENTIDAD</t>
  </si>
  <si>
    <t xml:space="preserve">Un Colaborador de la SDM solicita o recibe dádivas del contratista de mantenimiento, con el falso pretexto de recibir algún tipo de beneficio por parte de la entidad, por cada mantenimiento o arreglo realizado.  </t>
  </si>
  <si>
    <t>Que el contratista de mantenimiento, entregue o ofrezca dádivas al colaborador de la SDM, para poder recibir algún tipo de beneficio por parte de la entidad por cada mantenimiento o arreglo</t>
  </si>
  <si>
    <t xml:space="preserve">El supervisor del contrato de mantenimiento de la SDM, reciba o solicite dádivas del contratista de mantenimiento, con el falso pretexto de poder renovar el contrato con la entidad o mejorar significativamente la oferta contractual. </t>
  </si>
  <si>
    <t>Subdirector Administrativo</t>
  </si>
  <si>
    <t>Que el contratista de mantenimiento, entregue o ofrezca dádivas al supervisor del contrato de mantenimiento de la SDM, para solicitar el favor de renovar el contrato con la entidad o mejorar significativamente la oferta contractual.</t>
  </si>
  <si>
    <t>Un posible proveedor entregue o ofrezca dádivas al Colaborador de la SDM que se encarga de solicitar y obtener cotizaciones a diferentes proveedores para atender la necesidad de arreglo o mantenimiento, pidiendo el favor le otorgue dicha negociación de arreglo con la entidad.</t>
  </si>
  <si>
    <t>Deterioro de la imagen institucional que afecta la gestion y gobernanza</t>
  </si>
  <si>
    <t>Que un colaborador de la SDM reciba dadivas para que se adultere, sustraiga, robe o manipulen los archivos de la SDM mientras se lleva a cabo la transferencia de archivos.</t>
  </si>
  <si>
    <t>Que un  colaborador de la SDM reciba dadivas para que se sustraiga o robe documentos de los archivos de la SDM mientras se lleva a cabo el proceso de eliminacion documental.</t>
  </si>
  <si>
    <t>Que un tercero ofrezca o entregue dadivas para que se sustraiga o robe documentos de los archivos de la SDM mientras se lleva a cabo el proceso de eliminacion documental.</t>
  </si>
  <si>
    <t>Preparar la documentación para la destrucción 
En cumplimiento delAcuerdo 006/2014, se publica en la página Web el inventario de la documentación a eliminar aprobada por Comité Interno Archivo.
Aplicar la disposición final que registra la TRD. En cada una de las series /subseries.</t>
  </si>
  <si>
    <t>Si el Concejo de Bogotá no expide el presupuesto anual del D.C. antes del diez (10) de Diciembre, regirá el proyecto presentado por el
Alcalde Mayor.
Posterior a la expedición del presupuesto por parte del Concejo de Bogotá, el Gobierno Distrital sanciona el Acuerdo y posteriormente se liquida a través de Decreto Distrital.</t>
  </si>
  <si>
    <t>PA03-PR01 Registro de Causación</t>
  </si>
  <si>
    <t>Un Tercero  ofrece o entrega una dádiva o una comisión para que no se le apliquen las retenciones a que haya lugar de acuerdo a la normatividad tributaria.</t>
  </si>
  <si>
    <t>Un colaborador de la SDM  acepte una dádiva o una comisión para que no le aplique a un tercero las retenciones a que haya lugar de acuerdo a la normatividad tributaria.</t>
  </si>
  <si>
    <t>PA03-PR02 Conciliación Contable de Propiedad Planta y Equipo, Bienes Uso Público E Intangibles</t>
  </si>
  <si>
    <t>El encargado del almacen de la SDM ofrece o entrega dadiva o una comision para que omita o apruebe los registros contables de los movimientos de almacen que no han sido aprobados.</t>
  </si>
  <si>
    <t>El colaborador de financiera de la SDM acepta dadiva o una comision para que omita o apruebe los registros contables de los movimientos de almacen que no han sido aprobados.</t>
  </si>
  <si>
    <t>PA03-PR03 Control Interno Contable</t>
  </si>
  <si>
    <t>El colaborador de la SDM acepta dadiva o una comision para que omita o falsifique valores y/o documentos que soporten las operaciones realizadas por la Entidad para cuadrar los Estados Financieros.</t>
  </si>
  <si>
    <t>El colaborador de la SDM ofrece o entrega dadiva o una comision para que se omita o falsifiquen valores y/o documentos que soporten las operaciones realizadas por la Entidad para cuadrar los Estados Financieros.</t>
  </si>
  <si>
    <t>Perdida de credibilidad al interior y exterior de la Entidad ocasionando falta de financiacion en proyectos relevantes.</t>
  </si>
  <si>
    <t>PA03-PR04 Registro Contable – Derechos y Servicios Concesionados - SIM</t>
  </si>
  <si>
    <t>Colaborador de la SDM ofrece y entrega a empleado bancario e interventoria SIM una comisión o dádiva para que altere el valor real del saldo disponible en bancos con el fin de hacer maniobras ilegales temporales con los recursos públicos.</t>
  </si>
  <si>
    <t>Empleado bancario le ofrece y entrega a un Colaborador de la SDM y a la interventoria del SIM una comisión para que no genere alertas por información de saldos alterada temporalmente.</t>
  </si>
  <si>
    <t>Colaborador de la SDM le ofrece y entrega a un empleado bancario una comisión o dádiva para que genere una información falsa de conciliación para el cierre de diferencias de saldo existentes.</t>
  </si>
  <si>
    <t>La interventoria del SIM ofrece y entrega a empleado bancario y colaborador de la SDM una comisión o dádiva para que altere el valor real del saldo disponible en bancos con el fin de hacer maniobras ilegales temporales con los recursos públicos.</t>
  </si>
  <si>
    <t>Interventoria SIM</t>
  </si>
  <si>
    <t>Interventoria SIM le ofrece y entrega a un Colaborador de la SDM y al empleado bancario una comisión para que no genere alertas por información de saldos alterada temporalmente.</t>
  </si>
  <si>
    <t>Empleado bancario acepta una comisión o dádiva para que altere el valor real del saldo disponible en bancos con el fin de hacer maniobras ilegales temporales con los recursos públicos.</t>
  </si>
  <si>
    <t>Interventoria SIM acepta una comisión o dádiva para que altere el valor real del saldo disponible en bancos con el fin de hacer maniobras ilegales temporales con los recursos públicos.</t>
  </si>
  <si>
    <t>Colaborador SDM acepta una comisión o dádiva para que altere el valor real del saldo disponible en bancos con el fin de hacer maniobras ilegales temporales con los recursos públicos.</t>
  </si>
  <si>
    <t>Colaborador de la SDM acepta una comisión para que no genere alertas por información de saldos alterada temporalmente.</t>
  </si>
  <si>
    <t>La interventoria del SIM acepta una comisión para que no genere alertas por información de saldos alterada temporalmente.</t>
  </si>
  <si>
    <t>Empleado bancario acepta una comisión para que no genere alertas por información de saldos alterada temporalmente.</t>
  </si>
  <si>
    <t>Empleado bancario acepta una comisión o dádiva para que genere una información falsa de conciliación para el cierre de diferencias de saldo existentes.</t>
  </si>
  <si>
    <t>Perdida de recursos para reinvertir en proyectos de movilidad, perdida de credibilidad al interior y exterior del instituto</t>
  </si>
  <si>
    <t>PA03-PR06 Informe de Retención en la Fuente por Enajenación de Activos - SIM</t>
  </si>
  <si>
    <t>Colaborador de la SDM acepta una comisión para que genere una partida de conciliación falsa que cierre la diferencia de saldos existentes.</t>
  </si>
  <si>
    <t>Empleado bancario le ofrece y entrega a un Colaborador de la SDM una comisión para que genere una partida de conciliación falsa que cierre la diferencia de saldos existentes.</t>
  </si>
  <si>
    <t>Colaborador de la SDM le ofrece y entrega a un empleado del consecionario SIM una comisión o dádiva para que altere la informacion de la retencion en la fuente efectuada.</t>
  </si>
  <si>
    <t>Empleado consecionario SIM le ofrece y entrega a un Colaborador de la SDM una comisión para que omita cualquier irregularidad en la informacion de la retencion en la fuente reportada.</t>
  </si>
  <si>
    <t>Empleado consecionario SIM</t>
  </si>
  <si>
    <t>Colaborador de la SDM acepta una comisión para omitir irregularidades en la informacion de la retencion en la fuente rerportada.</t>
  </si>
  <si>
    <t>El empleado del consorcio SIM acepta una comisión para quealtere la informacion de la retencion en la fuente efectuada.</t>
  </si>
  <si>
    <t>PA03-PR09 Trámite Órdenes de Pago y Relación de Autorización</t>
  </si>
  <si>
    <t>Un Colaborador de la SDM solicita y acepta de un Contratista o tercero una dádiva para agilizar el pago o para que se realice el pago, sin el lleno de los requisitos.</t>
  </si>
  <si>
    <t>Un Contratista o tercero ofrece y entrega a un Colaborador  de la SDM una dadiva para  agilizar el pago o para que se realice el pago, sin el lleno de los requisitos.</t>
  </si>
  <si>
    <t>PA03 –PR11 Devolución y/o Compensación de Pagos en Exceso y Pagos de lo no Debido por Conceptos no Tributarios</t>
  </si>
  <si>
    <t>Un ciudadano ofrece y entrega a un Colaborador  de la SDM una dadiva para  que omita informacion frente a una solicitud de devolucion.</t>
  </si>
  <si>
    <t>El Colaborador  de la SDM acepta una dadiva para  omitir informacion frente a una solicitud de devolucion.</t>
  </si>
  <si>
    <t>PA03-PR12 DEVOLUCIÓN Y/O COMPENSACIÓN DE PAGOS EN EXCESO Y PAGOS DE LO NO DEBIDO</t>
  </si>
  <si>
    <t>Un ciudadano ofrece y entrega a un Colaborador  de la SDM una dadiva para  que omita informacion y gestione una devolucion de retencion en la fuente.</t>
  </si>
  <si>
    <t>El Colaborador  de la SDM acepta una dadiva para  omitir informacion y gestionar una devolucion de retencion en la fuente.</t>
  </si>
  <si>
    <t>PA05-PR02 PROCEDIMIENTO FACILIDADES DE PAGO</t>
  </si>
  <si>
    <t>Un tercero ofrece y/o entrega a un Colaborador de la SDM una dádiva o comisión para ser favorecido con un otorgamiento de facilidad de pago sin cumplir los requisitos.</t>
  </si>
  <si>
    <t>PA05-PR03 PROCEDIMIENTO DE COBRO COACTIVO</t>
  </si>
  <si>
    <t>El título debe estar correctamente conformado y la obligación debe ser clara, expresa y exigible.
El profesional emite el acto administrativo, luego el Director suscribe el mismo, si hubo acto a través del cual se resolvieron excepciones y se ordenó seguir con la ejecución, no hay lugar a emitir un nuevo acto que así lo disponga.
La medida cautelar se debe comunicar al ente de registro. Al dictar una medida cautelar de embargo debe encontrarse identificado el bien a embargar y el límite de cuantía, y así se debe informar a la entidad
encargada de realizar el registro.
Si se trata de dinero, una vez cumplido el límite del embargo, se debe emitir el acto que libere las cuentas, salarios u honorarios.</t>
  </si>
  <si>
    <t>Un tercero ofrece y/o entrega a un Colaborador de la SDM una dádiva o comisión para ser favorecido en el remate de unos bienes.</t>
  </si>
  <si>
    <t>Luego de la emisión por parte del profesional universitario el Director
suscribe el acto administrativo. Y se emite las comunicaciones a las
que haya lugar. El profesional encargado de sustanciar el expediente, debe hacer seguimiento a la consignación de los recursos a favor del
beneficiario para solicitar el registro del pago en los estados contables de la Secretaría. Para la aplicación de títulos de depósito
judicial. debe tenerse en cuenta lo contemplado en el capítulo 4 del
instructivo de cobro coactivo PA05-PR03-IN01.
Luego de la emisión por parte del profesional universitario El director debe suscribir el acto administrativo. Se debe comunicar a los interesados para realizar la entrega material del bien.</t>
  </si>
  <si>
    <t>PA05-PR05 RECLAMACIÓN DE SINIESTROS POR INCUMPLIMIENTO DE LA FACILIDAD DE PAGO</t>
  </si>
  <si>
    <t>Compañía de seguros</t>
  </si>
  <si>
    <t>Se debe construir expediente digital con la documentación requerida por la entidad Aseguradora para realizar la reclamación.
La compañía aseguradora debe reportar el motivo de negación para que la DGC realice la validación.
Si la Decisión es no, se deberá analizar el reporte de la aseguradora.</t>
  </si>
  <si>
    <t>PA05-PR06 RESOLUCION DE ABANDONO</t>
  </si>
  <si>
    <t>Un tercero ofrece y/o entrega a un Colaborador de la SDM una dádiva o comisión para ser favorecido en el remate de unos bienes por abandono.</t>
  </si>
  <si>
    <t>PA05-PR08 PROCEDIMIENTO SEGUNDA INSTANCIA DISCIPLINARIOS</t>
  </si>
  <si>
    <t>Colaborador SDM</t>
  </si>
  <si>
    <t>AREAS EXPUESTAS</t>
  </si>
  <si>
    <t>SUBDIRECCION DE CONTRAVENCIONES</t>
  </si>
  <si>
    <t>SUBDIRECCION FINANCIERA</t>
  </si>
  <si>
    <t>NO TIENE RIESGOS</t>
  </si>
  <si>
    <t>DIRECCION DE ATENCION AL CIUDADANO</t>
  </si>
  <si>
    <t>DIRECCION DE TALENTO HUMANO</t>
  </si>
  <si>
    <t>OTIC</t>
  </si>
  <si>
    <t>OFICINA DE CONTROL INTERNO DISCIPLINARIO</t>
  </si>
  <si>
    <t>OFICINA DE CONTROL INTERNO</t>
  </si>
  <si>
    <t>OFICINA DE SEGURIDAD VIAL</t>
  </si>
  <si>
    <t>OFICINA DE GESTION SOCIAL</t>
  </si>
  <si>
    <t>DIRECCION DE INTELIGENCIA PARA LA MOVILIDAD</t>
  </si>
  <si>
    <t>DIRECCION DE PLANEACION PARA LA MOVILIDAD</t>
  </si>
  <si>
    <t>DIRECCION DE INGENIERIA DE TRANSITO</t>
  </si>
  <si>
    <t>DIRECCION DE GESTION DE TRANSITO Y CONTROL DE TRANSITO Y TRANSPORTE</t>
  </si>
  <si>
    <t>PUNTAJE RIESGO POR AREA</t>
  </si>
  <si>
    <t>OAPI</t>
  </si>
  <si>
    <t>SUBDIRECION DE CONTROL E INVESTIGACIONES AL TRANSPORTE PUBLICO</t>
  </si>
  <si>
    <t>DIRECCION DE INVESTIGACIONES ADMINISTRATIVAS AL TRANSITO Y TRANSPORTE</t>
  </si>
  <si>
    <t>CORRESPONDENCIA</t>
  </si>
  <si>
    <t>ALMACEN</t>
  </si>
  <si>
    <t>CAJA MENOR</t>
  </si>
  <si>
    <t>ARCHIVO</t>
  </si>
  <si>
    <t>MANTENIMIENTO</t>
  </si>
  <si>
    <t>DIRECCION DE GESTION DE COBRO</t>
  </si>
  <si>
    <t>DIRECCION DE CONTRATOS</t>
  </si>
  <si>
    <t>SGJ</t>
  </si>
  <si>
    <t>PE03-PR01
Formulación y seguimiento lineamientos técnicos en materia de seguridad vial</t>
  </si>
  <si>
    <t xml:space="preserve">No se evidencian riesgos en este procedimiento </t>
  </si>
  <si>
    <t xml:space="preserve">PM03-PR01
Autorización de implementación de señalización por terceros </t>
  </si>
  <si>
    <t xml:space="preserve">Tercero </t>
  </si>
  <si>
    <t>PM03-PR02
Atención de solicitudes en materia de señalización</t>
  </si>
  <si>
    <t>PM02-PR01 
Autorizar o no los planes de manejo de tránsito (PMT) por obras y/o emergencias y realizar el seguimiento a su implementación</t>
  </si>
  <si>
    <t xml:space="preserve">PM04-PR01
Procedimiento de cursos pedagógicos por infracción a las normas de tránsito </t>
  </si>
  <si>
    <t>Interesado ofrece o entrega dadivas al colaborador de la SDM para que el comparendo y la licencia de conducción y/o documento de identidad presentados sean aceptados aunque no correspondan al infractor.</t>
  </si>
  <si>
    <t>Colaborador de la SDM solicita o acepta una dadiva al ciudadano para que el comparendo y la licencia de conducción y/o documento de identidad presentados sean aceptados aunque no correspondan al infractor.</t>
  </si>
  <si>
    <t xml:space="preserve">Interesado ofrece o entrega dadivas al colaborador de la SDM para que otro ciudadano ingrese al curso suplantando al infractor registrado. </t>
  </si>
  <si>
    <t xml:space="preserve">Colaborador de la SDM solicita o recibe dadivas de un ciudadano para que otro ciudadano ingrese al curso suplantando al infractor registrado. </t>
  </si>
  <si>
    <t>Interesado ofrece o entrega dadivas al colaborador de la SDM para ingresar la asistencia de un ciudadano al curso en el sistema SICON que no esta registrado en el PM04-PR01-F01 (formato de asistencia)</t>
  </si>
  <si>
    <t>Colaborador de la SDM solicita o recibe dadivas de un ciudadano para ingresar la asistencia de un ciudadano al curso en el sistema SICON que no esta registrado en el PM04-PR01-F01 (formato de asistencia)</t>
  </si>
  <si>
    <t xml:space="preserve">Interesado ofrece o entrega dadivas al colaborador de la SDM para que expida certificado de asistencia al curso pedagógico por infracción a las normas de tránsito a pesar de no haber estado presente durante y al finalizar el curso.  
</t>
  </si>
  <si>
    <t xml:space="preserve">Colaborador de la SDM solicita o recibe dadivas de un ciudadano para que expida certificado de asistencia al curso pedagógico por infracción a las normas de tránsito a pesar de no haber estado presente durante y al finalizar el curso.  </t>
  </si>
  <si>
    <t xml:space="preserve">PM04-PR02
Entrega automotores inmovilizados en parqueadero remanente </t>
  </si>
  <si>
    <t xml:space="preserve">Interesado ofrece o entrega dadivas a un Colaborador de la SDM para recibir documentos que soportan el retiro del vehículo de los parqueaderos sin contar con la autorización de salida del vehículo del parqueadero. 
</t>
  </si>
  <si>
    <t xml:space="preserve">Un Colaborador de la SDM solicita o recibe dadivas de un ciudadano para recibir documentos que soportan el retiro del vehículo de los parqueaderos sin contar con la autorización de salida del vehículo del parqueadero. </t>
  </si>
  <si>
    <t>Interesado ofrece o entrega dadivas a un Colaborador de la SDM para que autorice la salida de un vehículo sin el cumplimiento de todos los requisitos.</t>
  </si>
  <si>
    <t xml:space="preserve">Un Colaborador de la SDM solicita o recibe dadivas para autorizar la salida de un vehículo sin el cumplimiento de los requisitos. </t>
  </si>
  <si>
    <t xml:space="preserve">Interesado ofrece o entrega dadivas a un Colaborador de la SDM para que le liquide los servicios de parqueadero y grúa por menor valor a lo que realmente corresponde. </t>
  </si>
  <si>
    <t xml:space="preserve">Un Colaborador de la SDM solicita o recibe dadivas para que le liquide los servicios de parqueadero y grúa por menor valor a lo que realmente corresponde. </t>
  </si>
  <si>
    <t>PM04-PR03
Consolidación documental de vehículos suceptibles de aplicación ley 1730 de 2014</t>
  </si>
  <si>
    <t xml:space="preserve">Interesado ofrece o entrega dadivas a un Colaborador de la SDM para que el vehiculo a pesar de no cumplir todo lo exigido en la ley 1730 de 2014 (vehículos con medidas cautelares y procesos en curso, documentación incompleta o adulterada) sea susceptible de su aplicación. </t>
  </si>
  <si>
    <t>PM04-PR03
Consolidación documental de vehículos suceptibles de aplicación ley 1730 de 2015</t>
  </si>
  <si>
    <t xml:space="preserve">Un Colaborador de la SDM solicita o recibe dadivas de un ciudadano para que el vehiculo a pesar de no cumplir todo lo exigido en la ley 1730 de 2014 (vehículos con medidas cautelares y procesos en curso, documentación incompleta o adulterada) sea susceptible de su aplicación. </t>
  </si>
  <si>
    <t xml:space="preserve">PM04-PR04
Administración Patio Transitorio </t>
  </si>
  <si>
    <t xml:space="preserve">Interesado ofrece o entrega dadivas a un Colaborador de la SDM para otorgar boleta de salida del vehículo con la documentación incompleta o sin el autorizado del oficio de entrega.  </t>
  </si>
  <si>
    <t xml:space="preserve">Un Colaborador de la SDM solicita o recibe dadivas de un ciudadano para otorgar boleta de salida del vehículo con la documentación incompleta o sin el autorizado del oficio de entrega.  </t>
  </si>
  <si>
    <t>PM04-PR05
Validación, verificación e ingreso de cursos realizados en la SDM, en otros Organismos de Tránsito o en Centros Integrales de Atención, no registrados en el SICON</t>
  </si>
  <si>
    <t xml:space="preserve">Interesado ofrece o entrega dadivas a un Colaborador de la SDM para que reciba la solicitud relacionada con la verificación y validación de asistencia al curso sobre normas de tránsito, pese a que no cumple con los requisitos exigidos para el trámite (legales, normativos e institucionales). </t>
  </si>
  <si>
    <t xml:space="preserve">Un Colaborador de la SDM solicita o recibe dadivas de un ciudadano para que reciba la solicitud relacionada con la verificación y validación de asistencia al curso sobre normas de tránsito, pese a que no cumple con los requisitos exigidos para el trámite (legales, normativos e institucionales). </t>
  </si>
  <si>
    <t>Interesado ofrece o entrega dadivas a un Colaborador de la SDM para que se aplique el curso a pesar de que el pago del comparendo, no se encuentra dentro de los términos establecidos por la ley frente al descuento (el curso y el pago deben haberse realizado dentro del término establecido por ley, para que el descuento aplique).</t>
  </si>
  <si>
    <t>Un Colaborador de la SDM solicita o recibe dadivas de un ciudadano para que se aplique el curso a pesar de que el pago del comparendo, no se encuentra dentro de los términos establecidos por la ley frente al descuento (el curso y el pago deben haberse realizado dentro del término establecido por ley, para que el descuento aplique).</t>
  </si>
  <si>
    <t>PM04-PR06
Procedimiento para inscripción en la base de datos de vehículos exceptuados de la restricción de circulación vehicular en el Distrito Capital</t>
  </si>
  <si>
    <t xml:space="preserve">Interesado ofrece o entrega dadivas a un Colaborador de la SDM para inscribir un vehículo en alguna de las excepciones de restricción vehicular pese a que no cumple con la totalidad de los requisitos legales exigidos. </t>
  </si>
  <si>
    <t xml:space="preserve">Un Colaborador de la SDM solicita o recibe dadivas de un ciudadano para inscribir un vehículo en alguna de las excepciones de restricción vehicular pese a que no cumple con la totalidad de los requisitos legales exigidos. </t>
  </si>
  <si>
    <t>DIRECCION DE REPRESENTACION JUDICIAL</t>
  </si>
  <si>
    <t>PV01- PR01 Procedimiento para la Formulación y Seguimiento de Planes de Mejoramiento</t>
  </si>
  <si>
    <t xml:space="preserve">Un colaborador de la SDM  ofrece y entrega a un auditor externo una dadiva o comisión para influir en el resultado de una auditoria,  afectando los intereses de la SDM y/o favoreciendo los intereses particulares.  </t>
  </si>
  <si>
    <t>Auditor Externo</t>
  </si>
  <si>
    <t>Afectación de la imagen y la credibilidad de la SDM</t>
  </si>
  <si>
    <t>Para el caso de los Informes de las Auditorías de la Contraloría, la OCI remitirá el informe con la relación de los responsables de los diferentes hallazgos y para las Auditorias de Certificación, la OAPI asignará dichas responsabilidades.</t>
  </si>
  <si>
    <t>PV02-PR01 PROCEDIMIENTO DISCIPLINARIO</t>
  </si>
  <si>
    <t>Revisión trimestral de la base de datos de registro de sanciones. 
Revisión trimestral de todos los expedientes a cargo de la OCD
Acceso restringido a la Oficina
Revisión plataforma SID de la Alcaldía Mayor de Bogotá</t>
  </si>
  <si>
    <t>PA04-PR01 Procedimiento de administración de cuentas de Usuarios</t>
  </si>
  <si>
    <t>Un tercero ofrece o entrega dadivas con el fin de que se le cree una cuenta de usuario y poder tener acceso a la informacion de la SDM</t>
  </si>
  <si>
    <t>Un colaborador de OTIC acepta una dadiva para crear una cuenta de usuario para tener acceso a la informacion de la SDM.</t>
  </si>
  <si>
    <t xml:space="preserve">PA04-PR02 Firma Digital </t>
  </si>
  <si>
    <t>Un tercero ofrece o entrega dadivas con el fin de que se le entregue el certificado digital y el PIN de un directivo de la SDM</t>
  </si>
  <si>
    <t>Un colaborador de OTIC acepta una dadiva para  entregar el certificado digital y el PIN de un directivo de la SDM</t>
  </si>
  <si>
    <t>PA04-PR03 ADQUISICIÓN Y/O CONSTRUCCIÓN DE SOFTWARE</t>
  </si>
  <si>
    <t>Un Colaborador de la SDM recibe o solicita dádivas de un posible proveedor de tecnología, con el pretexto de otorgarle el contrato para la adquisicion o construccion de software</t>
  </si>
  <si>
    <t>Un posible proveedor de tecnología entrega dádivas a un Colaborador de la SDM, para que le asegure la negociación y contratación para la adquisicion o construccion de software</t>
  </si>
  <si>
    <t>Que el proveedor de tecnología entregue o ofrezca dádivas al Colaborador de la SDM, para que no de por terminado el proceso de contratación de manera anómala, por el no cumplimiento de los requisitos y exigencias del contrato.</t>
  </si>
  <si>
    <t xml:space="preserve">Que un Colaborador de la SDM reciba o solicite dádivas del proveedor de tecnología, para no dar por terminado el proceso de contratación de manera anómala, por el no cumplimiento de los requisitos y exigencias del contrato. </t>
  </si>
  <si>
    <t>Que un Colaborador de la SDM reciba o solicite dádivas del proveedor de tecnología, para ampliar las condiciones del contrato con tiempo y recurso económico, sin cumplimiento de requisitos</t>
  </si>
  <si>
    <t>El proveedor de tecnología entregue u ofrezca dádivas al Colaborador de la SDM, para ampliar las condiciones del contrato con tiempo y recurso económico</t>
  </si>
  <si>
    <t xml:space="preserve">Un Colaborador de la SDM reciba o solicite dádivas al proveedor de tecnología, con el pretexto de no reportar el producto por garantia. </t>
  </si>
  <si>
    <t>Que el proveedor de tecnología entregue o ofrezca dádivas al Colaborador de la SDM, para no tener que responder por la garantia del producto/servicio.</t>
  </si>
  <si>
    <t>Un Colaborador de la SDM solicite o reciba dádivas del proveedor de tecnología, con el pretexto de  renovar la prestación de servicio y continuar vinculado con la entidad.</t>
  </si>
  <si>
    <t>Que el proveedor de tecnología entregue o ofrezca dádivas al Colaborador de la SDM, para que le asegure la renovación del contrato y así poder continuar vinculado con la entidad</t>
  </si>
  <si>
    <t>PA04-PR04 PROCEDIMIENTO GESTIÓN DE CAMBIOS DE TIC</t>
  </si>
  <si>
    <t>Un proveedor ofrezca o entregue dádivas a un Colaborador de la SDM, para que se incluya un cambio en la plataforma tecnológica de la Entidad.</t>
  </si>
  <si>
    <t>Que un Colaborador de la SDM reciba o solicite dádivas de un proveedor, para que se incluya un cambio en la plataforma tecnologica de la Entidad.</t>
  </si>
  <si>
    <t xml:space="preserve">PA04-PR05 GESTIÓN DE LA INFORMACIÓN </t>
  </si>
  <si>
    <t>Un tercero ofrezca o entregue dádivas a un Colaborador de la SDM, para que de acceso a un desarrollo, soporte o acceso a Base de Datos.</t>
  </si>
  <si>
    <t>Que un Colaborador de la SDM reciba o solicite dádivas de un tercero para tener acceso a un desarrollo, soporte o acceso a Base de Datos.</t>
  </si>
  <si>
    <t>PA05-M02 MANUAL DE CONTRATACION</t>
  </si>
  <si>
    <t>Proponentes ofrecen o entregan dádivas a un Colaborador de la SDM  para elaborar, suscribir y publicar la resolución de declaratoria de desierto del proceso, cancelar proceso de selección en plataforma en favor de un tercero, o que puede afectar los intereses de la SDM</t>
  </si>
  <si>
    <t>Un Colaborador de la SDM solicita y/o recibe una dádiva o una comisión para elaborar, suscribir y publicar la resolución de declaratoria de desierto del proceso, cancelar proceso de selección en plataforma en favor de un tercero, o que puede afectar los intereses de la SDM</t>
  </si>
  <si>
    <t>Proponentes ofrecen o entregan dádivas a un Colaborador de la SDM  para que al verificar la Propuesta Económica, en caso de evidenciar posibles precios artificialmente bajos, no se informe a las áreas solicitantes y ordenadora del gasto, para que ellos no soliciten  información al proponente y se decida que no es artificialmente bajo.</t>
  </si>
  <si>
    <t>Proponentes ofrecen o entregan dádivas a un Colaborador de la SDM  para Proyectar y  Publicar respuesta a las observaciones y/ o modificar la evaluación en beneficio de un tercero</t>
  </si>
  <si>
    <t>Interesados ofrecen o entregan dádivas a un Colaborador de la SDM  para no revisar los documentos iniciales en beneficio de un tercero</t>
  </si>
  <si>
    <t>Un Colaborador de la SDM solicita y/o recibe una dádiva o una comisión para no revisar los documentos iniciales en beneficio de un tercero</t>
  </si>
  <si>
    <t>Interesados ofrecen o entregan dádivas a un Colaborador de la SDM  para ajustar el Proyecto de pliego electrónico y aviso de convocatoria en beneficio de un tercero</t>
  </si>
  <si>
    <t>Un Colaborador de la SDM solicita y/o acepta una dádiva o una comisión para ajustar el Proyecto de pliego electrónico y aviso de convocatoria en beneficio de un tercero</t>
  </si>
  <si>
    <t>Proponentes ofrecen o entregan dádivas a un Colaborador de la SDM  para evaluar las propuestas en beneficio de un tercero</t>
  </si>
  <si>
    <t>Un Colaborador de la SDM solicita y/o acepta una dádiva o una comisión para  evaluar las propuestas en beneficio de un tercero</t>
  </si>
  <si>
    <t>Proponentes ofrecen o entregan dádivas a un Colaborador de la SDM  para favorecer la Adjudicación en beneficio de un tercero</t>
  </si>
  <si>
    <t>Un Colaborador de la SDM solicita y/o acepta una dádiva o una comisión para favorecer la Adjudicación en beneficio de un tercero</t>
  </si>
  <si>
    <t>PM05-PR02
Entrega de vehículos inmovilizados</t>
  </si>
  <si>
    <t>Interesado ofrece o entrega dadivas o cualquier beneficio a un Colaborador de la SDM para realizar acta de entrega de vehículo inmovilizado, sin que este haya cumplido con el lleno de los requisitos legales para los efectos.</t>
  </si>
  <si>
    <t>Un Colaborador de la SDM solicita o recibe dadivas o cualquier beneficio de un ciudadano para autorizar la salida del vehículo en SICON, sin contar con un acta de retiro que cumpla con los requisitos legales</t>
  </si>
  <si>
    <t>PM05-PR03 
Audiencia de Órdenes de Comparendo por Conducir en Estado de Embriaguez</t>
  </si>
  <si>
    <t>Interesado ofrece o entrega dadivas o cualquier beneficio a un Colaborador de la SDM para no entregar las ordenes de comparendo, el dictamen de alcoholsensor, la licencia de conducción y el documento soporte de la retención por no comparecer el presunto infractor ante la autoridad de transito</t>
  </si>
  <si>
    <t>Un Colaborador de la SDM solicita o recibe dadivas o cualquier beneficio de un ciudadano para no entregar las ordenes de comparendo, el dictamen de alcoholsensor, la licencia de conducción y el documento soporte de la retención por no comparecer el presunto infractor ante la autoridad de transito</t>
  </si>
  <si>
    <t>Interesado ofrece o entrega dadivas o cualquier beneficio a un Colaborador de la SDM para no incorporar de manera inmediata la sanción o cancelación de la licencia de conducción en el Runt</t>
  </si>
  <si>
    <t>Un Colaborador de la SDM solicita o recibe dadivas o cualquier beneficio de un ciudadano para no incorporar de manera inmediata la sanción o cancelación de la licencia de conducción en el Runt</t>
  </si>
  <si>
    <t>Interesado ofrece o entrega dadivas o cualquier beneficio a un Colaborador de la SDM para no ingresar en el SICON la información del infractor, propietario y/o autorizado, del cual se haya verificado la reincidencia.</t>
  </si>
  <si>
    <t>Un Colaborador de la SDM solicita o recibe dadivas o cualquier beneficio de un ciudadano para no ingresar en el SICON la información del infractor, propietario y/o autorizado, del cual se haya verificado la reincidencia.</t>
  </si>
  <si>
    <t>Interesado ofrece o entrega dadivas o cualquier beneficio a un Colaborador de la SDM para que la sanción por reincidencia no esté acorde a derecho y/o para que no sea incorporada en el RUNT o SIMIT</t>
  </si>
  <si>
    <t>Un Colaborador de la SDM solicita o recibe dadivas o cualquier beneficio de un ciudadano para que la sanción por reincidencia no esté acorde a derecho y/o para que no sea incorporada en el RUNT o SIMIT</t>
  </si>
  <si>
    <t>PA02- PR01 Procedimiento para proveer un empleo de libre nombramiento y remoción</t>
  </si>
  <si>
    <t>Un candidato ofrece y/o entrega a un Colaborador de la SDM una dádiva o comisión para omitir o favorecer en la revision de requisitos minimos legales y funcionales del cargo.</t>
  </si>
  <si>
    <t>Un Colaborador de la SDM acepta una dádiva o una comisión para omitir o favorecer en la revision de requisitos minimos legales y funcionales del cargo.</t>
  </si>
  <si>
    <t>Un Colaborador de la SDM solicita una dádiva o una comisión para omitir o favorecer en la revision de requisitos minimos legales y funcionales del cargo.</t>
  </si>
  <si>
    <t>Candidato</t>
  </si>
  <si>
    <t>Afectación negativa de la gestión del talento humano</t>
  </si>
  <si>
    <t>PA02-PR02 Provisión de empleos mediante encargo</t>
  </si>
  <si>
    <t>Un empleado de carrera administrativa ofrece y/o entrega a un Colaborador de la SDM una dádiva o comisión para favorecerlo en la revision de requisitos minimos legales y funcionales para un encargo.</t>
  </si>
  <si>
    <t>Empleado de carrera administrativa</t>
  </si>
  <si>
    <t>Un Colaborador de la SDM acepta una dádiva o una comisión para favorecer en la revision de requisitos minimos legales y funcionales para un encargo.</t>
  </si>
  <si>
    <t>Se comunica las vacante al jefe inmediato.
La convocatoria se publica enviando un correo electrónico al administrador de la intranet para su publicación. Adicionalmente se
envía por correo electrónico a todos los funcionarios de carrera
administrativa.
Revisar la planta de personal el manual de Funciones y Competencias
Laborales y la historia laboral para verificar que cumplen los requisitos y condicionales para ser encargados</t>
  </si>
  <si>
    <t>PA02-PR03 Procedimiento para proveer un empleo mediante nombramiento provisional</t>
  </si>
  <si>
    <t>Un candidato ofrece y/o entrega a un Colaborador de la SDM una dádiva o comisión para omitir o favorecer en la revision de requisitos minimos legales y funcionales del cargo en provisionalidad.</t>
  </si>
  <si>
    <t>Un Colaborador de la SDM acepta una dádiva o una comisión para omitir o favorecer en la revision de requisitos minimos legales y funcionales del cargo en provisionalidad.</t>
  </si>
  <si>
    <t>Un Colaborador de la SDM solicita una dádiva o una comisión para omitir o favorecer en la revision de requisitos minimos legales y funcionales del cargo en provisionalidad.</t>
  </si>
  <si>
    <t>El candidato debe aportar su hoja de vida y declaración de bienes y rentas del Sistema de Información Distrital del Empleo y la Administración Pública - SIDEAP</t>
  </si>
  <si>
    <t>PA02-PR09 PROCEDIMIENTO REPORTE DE CESANTÍAS</t>
  </si>
  <si>
    <t>Un Colaborador de la SDM ofrece y/o entrega a un Colaborador de la SDM de TH una dádiva o comisión para que gestione el retiro parcial de sus cesantias sin cumplir con los requisitos legales.</t>
  </si>
  <si>
    <t>Un Colaborador de la SDM  de TH acepta una dádiva o una comisión para gestionar el retiro parcial de cesantias sin cumplir con los requisitos legales.</t>
  </si>
  <si>
    <t>PA02-PR11 Procedimiento Gestión para el Teletrabajo</t>
  </si>
  <si>
    <t>Un Colaborador de la SDM ofrece y/o entrega a un Colaborador de la SDM de TH una dádiva o comisión para ser favorecido con el Teletrabajo sin cumplir los requisitos.</t>
  </si>
  <si>
    <t>Un Colaborador de la SDM  de TH acepta una dádiva o una comisión para favorecer con Teletrabajo a un colaborador de la SDM sin cumplir los requisitos.</t>
  </si>
  <si>
    <t>Se verifica que los cargos postulados se encuentre dentro de los
cargos definidos como teletrabajables y así continuar con la etapa
de preselección.
Se tiene en cuenta el documento de evaluación de cargos teletrabajables de la SDM.
Se realizarán visitas esporádicas al funcionario en su lugar de trabajo para verificar las condiciones de Seguridad y Salud en el Trabajo.</t>
  </si>
  <si>
    <t>3</t>
  </si>
  <si>
    <t xml:space="preserve">Un Colaborador de la SDM  encargado de solicitar y obtener cotizaciones a diferentes proveedores para atender la necesidad de arreglo o mantenimiento de las instalaciones, solicite o reciba dádivas de un posible proveedor, para otorgarle como beneficio la negociación de dicho arreglo con la entidad. </t>
  </si>
  <si>
    <t>2</t>
  </si>
  <si>
    <t>Un Colaborador de la SDM solicita y/o acepta una dádiva o una comisión para  ajustar el acta de liquidación en favor de un tercero en perjuicio de la SDM.</t>
  </si>
  <si>
    <t>4</t>
  </si>
  <si>
    <t xml:space="preserve">Interesado ofrece o entrega dadivas a un Colaborador de la SDM para alterar la información real de lo encontrado en la visita de campo y/o autorizar la implementación de la señalización omitiendo que las condiciones aprobadas inicialmente en el diseño de señalización sufrieron cambios. </t>
  </si>
  <si>
    <t xml:space="preserve">Un Colaborador de la SDM solicita o recibe dadivas de un tercero para alterar la información real de lo encontrado en la visita de campo y/o autorizar la implementación de la señalización omitiendo que las condiciones aprobadas inicialmente en el diseño de señalización sufrieron cambios. </t>
  </si>
  <si>
    <t xml:space="preserve">Interesado ofrece o entrega dadivas a un Colaborador de la SDM para ser favorecido en la visita de campo y que el concepto sea a favor. </t>
  </si>
  <si>
    <t>Un Colaborador de la SDM solicita o recibe dadivas de un tercero para favorecer en la visita de campo y que el concepto sea a favor.</t>
  </si>
  <si>
    <t>PM03-PR03 Emitir concepto a propuestas técnicas de proyectos de diseño de señalización</t>
  </si>
  <si>
    <t>Interesado ofrece o entrega dadivas a un Colaborador de la SDM para que se tramite una propuesta tecnica de diseño de señalizacion sin que esta se encuentre completa o cumpla con los requisitos establecidos.</t>
  </si>
  <si>
    <t>Un Colaborador de la SDM solicita o recibe dadivas de un tercero para que se tramite una propuesta tecnica de diseño de señalizacion sin que esta se encuentre completa o cumpla con los requisitos establecidos.</t>
  </si>
  <si>
    <t>PM03-PR05  Revisión de georreferenciación y vinculación a la base de datos de proyectos de señalización</t>
  </si>
  <si>
    <t>PM03-PR06 Revisión y aprobación de diseños semafóricos</t>
  </si>
  <si>
    <t>Un Colaborador de la SDM solicita o recibe dadivas de un tercero para que se apruebe un diseño semaforico sin que este cumpla los parametros establecidos.</t>
  </si>
  <si>
    <t>PM03-PR10 Verificación de señalización implementada por terceros</t>
  </si>
  <si>
    <t>Interesado ofrece o entrega dadivas a un Colaborador de la SDM para que se apruebe la señalizacion instalada por el tercero sin que esta cumpla las especificaciones tecnicas.</t>
  </si>
  <si>
    <t>Un Colaborador de la SDM solicita o recibe dadivas de un tercero para que se apruebe la señalizacion instalada por el tercero sin que esta cumpla las especificaciones tecnicas.</t>
  </si>
  <si>
    <t>El desarrollo de esta actividad se realizará bajo la coordinación de la Dirección de Contratación, para efectos de verificar que se cumpla con lo establecido en el Manual de Contratación de la SDM.</t>
  </si>
  <si>
    <t>PM01-PR01 
Elaboración estudios y conceptos, de transporte público, privado, no motorizado, estudios de tránsito e infraestructura</t>
  </si>
  <si>
    <t>PM01-PR02
Revisión de Estudios de Tránsito del Distrito</t>
  </si>
  <si>
    <t>Interesado ofrece o entrega dadivas o beneficios a un Colaborador de la SDM para que en el momento de la emisión de la aprobación de un Estudio, este se dé sin el lleno de los requisitos.</t>
  </si>
  <si>
    <t>Un Colaborador de la SDM solicita o recibe dadivas o beneficios de un ciudadano para en el momento de la emisión de la aprobación de un Estudio, este se dé sin el lleno de los requisitos.</t>
  </si>
  <si>
    <t>PM01-PR03
Revisión y aprobación de estudios de tránsito (ET) de demanda y atención de usuarios (EDAU) análisis de movilidad y seguimiento a las acciones de mitigación aprobadas</t>
  </si>
  <si>
    <t>PM01-PR04
Revisión Planes Estratégicos de Seguridad Vial</t>
  </si>
  <si>
    <t xml:space="preserve">Interesado ofrece o entrega dadivas o beneficios a un Colaborador de la SDM para no verificar en debida forma los documentos del PESV y así emitir un concepto favorable en beneficio de un tercero. </t>
  </si>
  <si>
    <t xml:space="preserve">Un Colaborador de la SDM solicita o recibe dadivas o beneficios de un ciudadano para no verificar en debida forma los documentos del PESV y así emitir un concepto favorable en beneficio de un tercero. </t>
  </si>
  <si>
    <t>PM01-PR06
Elaboración de Auditorías de Seguridad Vial para proyectos de infraestructura y transporte en fases de planeación, diseño, construcción y pre-operativa</t>
  </si>
  <si>
    <t xml:space="preserve">Interesado ofrece o entrega dadivas o beneficios a un Colaborador de la SDM para no verificar en debida forma los requisitos iniciales necesarios para otorgar el permiso, y así favorecer a un tercero. </t>
  </si>
  <si>
    <t>Un Colaborador de la SDM solicita o recibe dadivas o beneficios de un ciudadano para no verificar en debida forma los requisitos iniciales necesarios para otorgar el permiso, y así favorecer a un tercero.</t>
  </si>
  <si>
    <t xml:space="preserve"> PM01-PR08
Revisión Planes Integrales de Movilidad Sostenible (PIMS)</t>
  </si>
  <si>
    <t xml:space="preserve">Interesado ofrece o entrega dadivas al colaborador de la SDM para que el concepto emitido respecto al PIMS sea favorable (se apruebe) a pesar de que no cumple con lo requerido. </t>
  </si>
  <si>
    <t xml:space="preserve">Un Colaborador de la SDM solicita o recibe dadivas o beneficios de un ciudadano para que el concepto emitido respecto al PIMS sea favorable (se apruebe) a pesar de que no cumple con lo requerido. </t>
  </si>
  <si>
    <t>Interesado ofrece o entrega dadivas a un Colaborador de la SDM para que no se reporte el incumplimiento en las condiciones de la operación del aprovechador</t>
  </si>
  <si>
    <t>Un Colaborador de la SDM solicita o recibe dadivas de un ciudadano para que no se reporte el incumplimiento en las condiciones de la operación del aprovechador</t>
  </si>
  <si>
    <t>Interesado ofrece o entrega dadivas o beneficios a un Colaborador de la SDM para que en el momento de la emisión de la aprobación de un Estudios de Tránsito (ET) o EDAU o Análisis de Movilidad , este se dé sin el lleno de los requisitos.</t>
  </si>
  <si>
    <t>Interesado ofrece o entrega dadivas o beneficios al auditor de la SDM para favorecerlo en el informe de auditoria de seguridad vial y no reportar posibles inconsistencias.</t>
  </si>
  <si>
    <t>Un Colaborador de la SDM solicita o recibe dadivas para favorecerlo en el informe de auditoria de seguridad vial y no reportar posibles inconsistencias.</t>
  </si>
  <si>
    <t>PM01-PR07
Procedimiento para otorgar el permiso de aprovechamiento económico del espacio público para el alquiler de patinetas</t>
  </si>
  <si>
    <t xml:space="preserve"> PM01-PR09
Sanción al incumplimiento del permiso de aprovechamiento económico del espacio público para el alquiler de patinetas</t>
  </si>
  <si>
    <t xml:space="preserve"> PM06-PR03 
Procedimiento para la caracterización de actores viales y poblaciones asociadas a las políticas, planes, programas, proyectos o medidas implementadas de la Secretaría Distrital de Movilidad</t>
  </si>
  <si>
    <t>Interesado ofrece o entrega dadivas a un Colaborador de la SDM para favorecer a un tercero y sea contratado en caso de que la caracterización se realice por contratación.</t>
  </si>
  <si>
    <t>Un Colaborador de la SDM solicita o recibe dadivas de un contratista para favorecer a un tercero y sea contratado en caso de que la caracterización se realice por contratación.</t>
  </si>
  <si>
    <t>PM06-PR04
Procedimiento de Participación Ciudadana</t>
  </si>
  <si>
    <t xml:space="preserve">Interesado ofrece o entrega dadivas o beneficios a un Colaborador de la SDM para que al convocar la reunión con los ciudadanos se excluyan partes interesadas que inciden en la toma de decisiones (y que pueden verse afectadas por estas), para beneficio propio o de un tercero. </t>
  </si>
  <si>
    <t>Un Colaborador de la SDM solicita o recibe dadivas o beneficios de un ciudadano para que al convocar la reunión con los ciudadanos se excluyan partes interesadas que inciden en la toma de decisiones (y que pueden verse afectadas por estas), para beneficio propio o de un tercero.</t>
  </si>
  <si>
    <t xml:space="preserve">Interesado ofrece o entrega dadivas o beneficios a un Colaborador de la SDM para utilizar los espacios de reuniones de movilidad para escenarios políticos (previo a elecciones). </t>
  </si>
  <si>
    <t xml:space="preserve">Un Colaborador de la SDM solicita o recibe dadivas o beneficios de un ciudadano para utilizar los espacios de reuniones de movilidad para escenarios políticos (previo a elecciones). 
</t>
  </si>
  <si>
    <t>Interesado ofrece o entrega dadivas a un Colaborador de la SDM para que se clasifique el documento técnico (PMT) con una tipologia de impacto que no corresponda a la realidad.</t>
  </si>
  <si>
    <t>Un Colaborador de la SDM solicita o recibe dadivas de un ciudadano para que se clasifique el documento técnico (PMT) con una tipologia de impacto que no corresponda a la realidad.</t>
  </si>
  <si>
    <t>PM02-PR02
Autorizar los planes de manejo de tránsito (PMT) por eventos y/o aglomeraciones</t>
  </si>
  <si>
    <t xml:space="preserve"> PM02-PR03
Planeación, ejecución y análisis de operativos de control de tránsito y transporte</t>
  </si>
  <si>
    <t xml:space="preserve">Interesado ofrece o entrega dadivas o beneficios a un Colaborador de la SDM con el pretexto de no reportar los dispositivos de señalización implementada en el ID por garantía.  </t>
  </si>
  <si>
    <t xml:space="preserve">Un Colaborador de la SDM solicita o recibe dadivas o beneficios de un ciudadano con el pretexto de no reportar los dispositivos de señalización implementada en el ID por garantía.  </t>
  </si>
  <si>
    <t xml:space="preserve"> PM02-PR08 
Planeación, formulación, implementación y seguimiento de medidas integrales de movilidad</t>
  </si>
  <si>
    <t>PM02-PR13 Elaboración de Auditorías e Inspecciones de Seguridad Vial Urbana</t>
  </si>
  <si>
    <t>Un Colaborador de la SDM solicita o recibe dadivas o beneficios de un tercero con el fin de no reportar inconsistencias o hallazgos evidenciados en la auditoria de seguridad vial urbana, con el fin de no tener que invertir mas en ajustes.</t>
  </si>
  <si>
    <t xml:space="preserve">Interesado ofrece o entrega dadivas o beneficios a un colaborador de la SDM para que en el momento de revisar la documentación del vehículo de transporte especial o la lista de chequeo, se pase por alto el incumplimiento de requisitos por parte del plantel educativo. </t>
  </si>
  <si>
    <t xml:space="preserve">Un Colaborador de la SDM solicita o recibe dadivas o beneficios de un ciudadano para que en el momento de revisar la documentación del vehículo de transporte especial o la lista de chequeo, se pase por alto el incumplimiento de requisitos por parte del plantel educativo. </t>
  </si>
  <si>
    <t>Solicitar al ciudadano la licencia de conducción o el documento para validar su identidad a través de la comparación visual del rostro del asistente con la fotografía del documento respectivo.</t>
  </si>
  <si>
    <t>Interesado ofrece o entrega dadivas a un Colaborador de la SDM para poder retirar el vehiculo sin haber realizado el pago o sin documentos del automotor</t>
  </si>
  <si>
    <t>Un Colaborador de la SDM solicita o recibe dadivas para poder retirar el vehiculo sin haber realizado el pago o sin documentos del automotor</t>
  </si>
  <si>
    <t>El ingreso del curso a SICON se hará teniendo en cuenta el NIT del Organismo de Tránsito o CIA en el cual se realizó el curso. Si no se cuenta con el NIT del CIA, se ingresará con el NIT del Organismo de Tránsito que corresponda a la ubicación del CIA. Frente al número de aula, se seleccionará la 99.</t>
  </si>
  <si>
    <t>PM05-PR01
Impugnación de órdenes de comparendos</t>
  </si>
  <si>
    <t>Interesado ofrece o entrega dadivas o cualquier beneficio a un Colaborador de la SDM para ser favorecido en la decision violando el debido proceso y sin pruebas para fallar.</t>
  </si>
  <si>
    <t xml:space="preserve">Un Colaborador de la SDM solicita o recibe dadivas o cualquier beneficio de un ciudadano para ser favorecido en la decision violando el debido proceso y sin pruebas para fallar.
</t>
  </si>
  <si>
    <t>Interesado ofrece o entrega dadivas o cualquier beneficio a un Colaborador de la SDM para ser favorecido en el acto administrativo que resuelve la responsabilidad contravencional por conducir en estado de embriaguez.</t>
  </si>
  <si>
    <t>Un Colaborador de la SDM solicita o recibe dadivas o cualquier beneficio de un ciudadano para  ser favorecido en el acto administrativo que resuelve la responsabilidad contravencional por conducir en estado de embriaguez.</t>
  </si>
  <si>
    <t>PM05- PR04
Procedimiento para Imposición de sanciones por Reincidencia</t>
  </si>
  <si>
    <t>Interesado ofrece o entrega dadivas o cualquier beneficio a un Colaborador de la SDM para no generar la resolución de apertura de investigación por reincidencia, con el fin de beneficiarse.</t>
  </si>
  <si>
    <t>Un Colaborador de la SDM solicita o recibe dadivas o cualquier beneficio de un ciudadano parano generar la resolución de apertura de investigación por reincidencia, con el fin de beneficiarse</t>
  </si>
  <si>
    <t>PM05-PR06
Procedimiento de Subsanación por infracciones que generaron la inmovilización de vehículos</t>
  </si>
  <si>
    <t>Interesado ofrece o entrega dadivas o cualquier beneficio a un Colaborador de la SDM para que se archive un expediente sin que se haya subsanado la falta que dio origen a este.</t>
  </si>
  <si>
    <t>Un Colaborador de la SDM solicita o recibe dadivas o cualquier beneficio de un ciudadano para que se archive un expediente sin que se haya subsanado la falta que dio origen a este.</t>
  </si>
  <si>
    <t>Interesado ofrece o entrega dadivas o cualquier beneficio a un Colaborador de la SDM para que no se le aperture investigacion por el incumplimiento de los compromisos</t>
  </si>
  <si>
    <t>Un Colaborador de la SDM solicita o recibe dadivas o cualquier beneficio de un ciudadano para que no se le aperture investigacion por el incumplimiento de los compromisos</t>
  </si>
  <si>
    <t>Interesado ofrece o entrega dadivas o cualquier beneficio a un Colaborador de la SDM para que favorezca en el fallo aun sabiendo que se incumplieron los compromisos</t>
  </si>
  <si>
    <t>Un Colaborador de la SDM solicita o recibe dadivas o cualquier beneficio de un ciudadano para que favorezca en el fallo aun sabiendo que se incumplieron los compromisos</t>
  </si>
  <si>
    <t>PM05-PR08
Procedimiento para declarar administrativamente el abandono de vehículos y/o constitución del título ejecutivo</t>
  </si>
  <si>
    <t>Interesado ofrece o entrega dadivas o cualquier beneficio a un Colaborador de la SDM para que no se declare en abandono su vehiculo o para que se anule el acto administrativo por el cual se declara en abandono.</t>
  </si>
  <si>
    <t>Un Colaborador de la SDM solicita o recibe dadivas o cualquier beneficio de un ciudadano para queno se declare en abandono un vehiculo o para que se anule el acto administrativo por el cual se declara en abandono.</t>
  </si>
  <si>
    <t>Recibir los expedientes que allegue la Dirección de Atención al Ciudadano, para realizar la declaratoria de abandono y/o constitución de título ejecutivo e ingresarlos a la Base de datos
Aprobar y firmar el acto administrativo, junto con el expediente físico para numeración y fecha del mismo.
Ingresar en la Base de datos, la información correspondiente a la etapa de notificación y constancia de ejecutoria del acto administrativo.</t>
  </si>
  <si>
    <t>PM05-PR09
Procedimiento de Investigaciones Administrativas por violación a las normas de transporte público</t>
  </si>
  <si>
    <t>Interesado ofrece o entrega dadivas o cualquier beneficio a un Colaborador de la SDM para que no de tramite a una investigacion por violacion a las normas de transporte publico</t>
  </si>
  <si>
    <t>Un Colaborador de la SDM solicita o recibe dadivas o cualquier beneficio de un ciudadano para que  no de tramite a una investigacion por violacion a las normas de transporte publico</t>
  </si>
  <si>
    <t>Interesado ofrece o entrega dadivas o cualquier beneficio a un Colaborador de la SDM para que no imponga una sancion economica por la violacion de la norma de transporte publico y genere una sancion que no este acorde con la falta.</t>
  </si>
  <si>
    <t>Un Colaborador de la SDM solicita o recibe dadivas o cualquier beneficio de un ciudadano para que  no imponga una sancion economica por la violacion de la norma de transporte publico y genere una sancion que no este acorde con la falta.</t>
  </si>
  <si>
    <t xml:space="preserve">PM05-PR10
Procedimiento de Desvinculación Administrativa de Vehículos de Transporte Público </t>
  </si>
  <si>
    <t>Interesado ofrece o entrega dadivas o cualquier beneficio a un Colaborador de la SDM para que no de tramite una desvinculacion administrativa a un vehiculo de transporte publico</t>
  </si>
  <si>
    <t>Un Colaborador de la SDM solicita o recibe dadivas o cualquier beneficio de un ciudadano para que  no de tramite una desvinculacion administrativa a un vehiculo de transporte publico</t>
  </si>
  <si>
    <t>Un funcionario o exfuncionario investigado disciplinariamente ofrece y entrega  a un funcionario de Control Disciplinario de la SDM una dadiva o comisión con el fin de que se adopte una decisión de fondo que le favorezca, afectando los intereses de la SDM</t>
  </si>
  <si>
    <t>Funcionario o Exfuncionario investigado</t>
  </si>
  <si>
    <t>Seguimiento trimestral de todos los expedientes a cargo de la OCD
Acceso restringido a la Oficina
Revisión plataforma SID de la Alcaldía Mayor de Bogotá                                           Revisión de la decisión  proyectada por el profesional encargado dentro del término legal, realizada por la Jefe de OCD.</t>
  </si>
  <si>
    <t>El profesional de la SDM de la Oficina de Control Disciplinario acepta y/o solicita una dadiva o comisión del  funcionario o exfuncionario sancionado con el fin de no reportar la sanción dentro de los términos a la Procuraduría General de la Nación y a la Personeria de Bogota.</t>
  </si>
  <si>
    <t>Un funcionario o exfuncionario sancionado ofrece o entrega a un funcionario de la Oficina de Control Disciplinario una dadiva o comisión para  no comunicar la sancion disciplinaria a la Procuraduria General de la Nacion y a la Personeria de Bogota.</t>
  </si>
  <si>
    <t>Funcionario o Exfuncionario sancionado</t>
  </si>
  <si>
    <t>Un funcionario de la Oficina de Control Disciplinario acepta y/o solicita una dadiva o comisión  de un  exfuncionario sancionado para  no   comunicar la sancion disciplinaria a la Procuraduria General de la Nacion y a la Personeria de Bogota.</t>
  </si>
  <si>
    <t>Un fucionario o exfuncionario investigado disciplinariamente, ofrece o entrega a un funcionario de la Oficina de Control Disciplinario,  una dadiva o comisión para que se realice acciones encaminadas a extraviar el expediente disciplinario en su totalidad, o desaparecer un documento del mismo.</t>
  </si>
  <si>
    <t>Un funcionario de la Oficina de Control Disciplinario acepta y/o solicita de un funcionarios o exfuncionario investigado disciplinariamente, una dadiva o comisión, para que realice acciones encaminadas a extraviar el expediente disciplinario en su totalidad o desaparecer un documento del mismo</t>
  </si>
  <si>
    <t>Un  funcionarios o exfuncionario investigado disciplinariamente, ofrece o entrega  a un funcionario de la Oficina de Control Disciplinario, una dadiva o comisión para que realice acciones tendientes a que se origine el fenómeno de la prescripción o caducidad de la acción disciplinaria.</t>
  </si>
  <si>
    <t>Un funcionario de la Oficina de Control Disciplinario,  acepta y/o solicita de un funcionario o exfuncionario investigado disciplinariamente una dadiva o comisión para que realice acciones tendientes a que se origine el fenómeno de la prescripción o o caducidad de la acción disciplinaria</t>
  </si>
  <si>
    <t xml:space="preserve">Un Colaborador de la Oficina de Control Disciplinario, solicita a un funcionario o exfuncionario investigado disciplinariamente una dadiva o comisión para que de información de los procesos y decisiones con carácter de reserva. </t>
  </si>
  <si>
    <t>Acta compromiso de reserva al inicio de la vinculación con la OCD</t>
  </si>
  <si>
    <t xml:space="preserve">Un funcionario o exfuncionario investigado disciplinariamente, solicita a un Colaborador de la Oficina de Control Disciplinario. una dadiva o comisión para que de información de los procesos y decisiones con carácter de reserva. </t>
  </si>
  <si>
    <t>Profesional de OCD, Auxiliar Administrativo OCD y Contratistas</t>
  </si>
  <si>
    <t>Revisión trimestral de la base de datos de los fallos sancionatorios proferidos por la oficina.                                                                         
Acceso restringido a la Oficina
Revisión plataforma SID de la Alcaldía Mayor de Bogotá</t>
  </si>
  <si>
    <t>PV01-IN01 Elaboracionde informes para control institucional</t>
  </si>
  <si>
    <t xml:space="preserve">Un auditor externo acepta o solicita una dádiva o una comisión para influir en el resultado de una auditoria,  afectando los intereses de la SDM y/o favoreciendo los intereses particulares.  </t>
  </si>
  <si>
    <t xml:space="preserve">Un colaborador de la SDM  ofrece y entrega a un auditor interno una dadiva o comisión para influir en el resultado de una auditoria,  afectando los intereses de la SDM y/o favoreciendo los intereses particulares y/o personales.  </t>
  </si>
  <si>
    <t xml:space="preserve">Un auditor interno acepta o solicita una dádiva o una comisión para influir en el resultado de una auditoria,  afectando los intereses de la SDM y/o favoreciendo los intereses particulares y/o personales.  </t>
  </si>
  <si>
    <t>Auditor Interno</t>
  </si>
  <si>
    <t>PE02-COMUNICACIONES Y CULTURA PARA LA MOVILIDAD</t>
  </si>
  <si>
    <t>Un tercero ofrece y/o entrega dadivas para incumplir una directriz, lineamiento operativo o política de la SDM, con el fin de verse favorecido en un tramite.</t>
  </si>
  <si>
    <t>Un colaborador de la SDM recibe y/o acepta dadivas para incumplir una directriz, lineamiento operativo o política de la SDM, con el fin de favorecer a un tercero en un tramite.</t>
  </si>
  <si>
    <t>Deterioro de la reputación e imagen  institucional.</t>
  </si>
  <si>
    <t>Se generan informes preliminares para que los jefes conozcan los hallazgos identificados.
Los informes de auditoria interna siempre van dirigidos a los jefes de las areas y al Secretario de Movilidad.
Todos los informes son revisados y aprobados por el Jefe de Control Interno.</t>
  </si>
  <si>
    <t>CONTRATO COMBUSTIBLE</t>
  </si>
  <si>
    <t>Conductor planta y/o contratista / Subdirección
Administrativa</t>
  </si>
  <si>
    <t>CONTRATO DE TRANSPORTE</t>
  </si>
  <si>
    <t>Un posible proveedor entregue o ofrezca dádivas al Colaborador de la SDM que se encarga de la estructuracion del procesos de selección con el fin de establecer criterios y/o requisitos que lo favorezcan.</t>
  </si>
  <si>
    <t>El control lo ejerece el supervisor de contrato al momento de suscribir el documento.</t>
  </si>
  <si>
    <t>Un proveedor entregue o ofrezca dádivas al Colaborador de la SDM, por omitir ciertos procesos como el cambio de vehiculos, entrega de hojas de vida, horarios de servicios.</t>
  </si>
  <si>
    <t>Un Colaborador de la SDM solicita o recibe dádivas del contratista de transporte, con el fin omitir los controles en el cambio de vehiculos, entrega de hojas de vida, cambio de horarios de servicios.</t>
  </si>
  <si>
    <t>CONTRATO MANTENIMIENTO DE VEHICULOS</t>
  </si>
  <si>
    <t>CONTRATO DE VIGILANCIA</t>
  </si>
  <si>
    <t>Un proveedor entregue o ofrezca dádivas al Colaborador de la SDM, durante la ejecucion para omitir requisitos tecnicos.</t>
  </si>
  <si>
    <t>Para dar inicio al contrato se verifican las especificaciones tecnicas solicitadas y se realizan visitas periodicas a cada una de las sedes para determinar que se cumpla con lo solicitado. Aunado a lo anterior, existe un coordinador de la empresa de seguridad a quien se le solicita informacion cuando se evidencia alguna novedad en la prestación del servicio y en las sedes principales se cuenta con supervisores de puesto con el fin de minimizar riesgos.</t>
  </si>
  <si>
    <t>Se encuentra establecido que para el retiro de cualquier elemento de las sedes, debe estar autorizado mediante correo electronico, donde se debe informar la persona que la retira, el tipo de elementos y su destino, ademas se maneja registro de minuta en cada una de las sedes donde se lleva el control de lo que sale y entra de las instalaciones de la SDM. Igualmente, en las sedes principales se cuenta concircuito cerrado de television (EXCEPTUANDO ALGUNOS PATIOS) en la sedes que lo permiten de acuerdo a las condiciones fisicas, el cual graba videos 7/24 y pueden ser consultados en el momento que sea requerido.</t>
  </si>
  <si>
    <t>CONTRATO DE SEGUROS</t>
  </si>
  <si>
    <t>Detrimento patrimonial, desgaste administrativo e investigaciones disciplinarias.</t>
  </si>
  <si>
    <t>Perdida de recursos para reinvertir en proyectos de movilidad, perdida de credibilidad al interior y exterior del instituto.</t>
  </si>
  <si>
    <t>Perdida de la imagen institucional, aumento en las reclamaciones, quejas, demandas y/o tutelas.</t>
  </si>
  <si>
    <t>Perdida de la imagen institucional, detrimento patrimonial, desgaste administrativo e investigaciones disciplinarias.</t>
  </si>
  <si>
    <t>Cada vehiculo tiene asignado un chip y se reporta al operador del servicio cuanto pueden tanquear al dia y cuantas veces, en este momento esta establecido que pueden tanquear una vez al dia y 10 Galones. Cada mes el operador del servicio envia base de datos de consumo mensual por vehiculo el cual se verifica, se sacan los promedios y se verifica con la ficha tecnica de cada vehiculo si cumple con el promedio.</t>
  </si>
  <si>
    <t>Aprobacion por parte del supervisor del contrato</t>
  </si>
  <si>
    <t>Un colaborador de la SDM solicite o reciba dadivas para sustraer el combustible del vehiculo para su venta o comercialización.</t>
  </si>
  <si>
    <t>Un tercero ofrezca y entregue dadivas a un colaborador de la entidad para sustraer el combustible del vehiculo para su venta o comercialización.</t>
  </si>
  <si>
    <t>Un colaborador de la SDM ofrezca o entregue dadivas para solicitar mas combustible del autorizado diariamente, con el fin de poder realizar diligencias personales en el vehiculo de la Entidad</t>
  </si>
  <si>
    <t>Un colaborador de la SDM recibe o solicita dadivas para autorizar mas combustible del autorizado diariamente, con el fin de poder realizar diligencias personales en el vehiculo de la Entidad</t>
  </si>
  <si>
    <t>Un colaborador de la SDM solicita o recibe dádivas de un proveedor con el fin de establecer criterios y/o requisitos que lo favorezcan en la estructuracion del proceso de seleccion.</t>
  </si>
  <si>
    <t>Un proveedor entregue u ofrezca dádivas al Colaborador de la SDM, durante la ejecucion del contrato para evitar el cumplimiento de los requisitos tecnicos establecidos el proceso de selección.</t>
  </si>
  <si>
    <t>Verificacion mensual del cumplimiento de cada una de las obligaciones contractuales, dicha labor se realiza contra soportes que presenta y/o aporta el contratista.</t>
  </si>
  <si>
    <t>Un colaborador de la SDM solicita o recibe dádivas de un proveedor con el fin de omitir el cumplimiento de los requisitos tecnicos establecidos el proceso de selección.</t>
  </si>
  <si>
    <t>Mensualmente se realiza la verificacion a la programación de los vehiculos con el fin establecer si cumplen o no con los requisitos establecidos en la ficha tecnica del proceso de selección.</t>
  </si>
  <si>
    <t xml:space="preserve">El proceso es estructurado por la Subdireccion Administrativa y la Direccion de Gestion de Transito Y control de Transito y Transporte.
El proceso se estructura teniendo en cuenta las necesidades del area y de acuerdo a los conceptos tecnicos establecidos para cada necesidad. </t>
  </si>
  <si>
    <t>Desde la entidad se revisa que todos los repuestos y mantenimientos que se realicen de acuerdo a las especificaciones tecnicas establecidas y obligaciones del contrato, tambien teniedo en cuenta manual de cada vehiculo.</t>
  </si>
  <si>
    <t>Un tercero ofrece o entrega dadivas a un colaborador de la SDM para que acepte respuestos usados o de segunda mano con el fin de favorecer a un proveedor.</t>
  </si>
  <si>
    <t>Un Colaborador de la SDM solicita o recibe dadivas con el fin de aceptar respuestos usados o de segunda mano y asi favorecer a un proveedor.</t>
  </si>
  <si>
    <t>Un colaborador de la SDM solicite o reciba dádivas durante la ejecucion del contrato para omitir requisitos tecnicos.</t>
  </si>
  <si>
    <t>Un proveedor entregue o ofrezca dádivas al Colaborador de la SDM, durante la ejecucion para sustraer elementos de las sedes de la entidad. (APLICA EN PATIOS DE LA ENTIDAD)</t>
  </si>
  <si>
    <t>Un Colaborador de la SDM, solicite o reciba dádivas para permitir al proveeder la sustraccion de elementos o bienes de la Entidad. (APLICA EN PATIOS DE LA ENTIDAD)</t>
  </si>
  <si>
    <t>Un Colaborador de la SDM solicite o acepte dadivas para omitir requisitos tecnicos en la ejecucion del contrato.</t>
  </si>
  <si>
    <t>Si el Concejo de Bogotá no expide el presupuesto anual del D.C. antes del diez (10) de Diciembre, regirá el proyecto presentado por el Alcalde Mayor.
Posterior a la expedición del presupuesto por parte del Concejo de Bogotá, el Gobierno Distrital sanciona el Acuerdo y posteriormente se liquida a través de Decreto Distrital.</t>
  </si>
  <si>
    <t>PE01-PR01 Formulación de proyectos, construcción y seguimiento del Plan de Acción Institucional. Versión 6.0 de 21-09-2020</t>
  </si>
  <si>
    <t>PE01-PR02 Procedimiento para la modificación presupuestal de los proyectos de inversión.  Versión 1.0 de 18-02-2019</t>
  </si>
  <si>
    <t>Sobrecostos, detrimento patrimonial, objetos contractuales no necesarios y perfiles de cargo errados en la estructuracion de los proyectos de inversion de las diferentes areas de la Secretaria.</t>
  </si>
  <si>
    <t>La OAPI proyecta la solicitud de acuerdo con el requerimiento y
cumpliendo con los requisitos del PE01-PR02- Anexo01 Manual
Operativo presupuestal del Distrito Capital.
La solicitud es radicada en la Secretaría Distrital de Planeación o de Hacienda, según proceda.
La Subdirección Financiera Proyectará la solicitud de modificación a la Secretaría Distrital de Hacienda cuando exista concepto favorable de la Secretaría Distrital de Planeación.
La solicitud de modificación presupuestal siempre se realiza junto con una justificacion, donde se expresan las necesidades de los movimientos presupuestales.</t>
  </si>
  <si>
    <t>La OAPI proyecta la solicitud de acuerdo con el requerimiento y
cumpliendo con los requisitos del PE01-PR02- Anexo01 Manual
Operativo presupuestal del Distrito Capital.
La solicitud es radicada en la Secretaría Distrital de Planeación o de Hacienda, según proceda.
La Subdirección Financiera Proyectará la solicitud de modificación a la Secretaría Distrital de Hacienda cuando exista concepto favorable de la Secretaría Distrital de Planeación.
El Secretario Distrital de Movilidad aprueba la solicitud de modificación presupuestal, cuando corresponde (excepto las solicitudes de modificaciones por cambio de montos entre conceptos de gastos y entre líneas de inversión que se realizan en el sistema PREDIS y en el PAA) Las excepciones vienen justificadas en memorando y en el formato de modificación presupuestal se hace de manera interna y no requieren aprobación.</t>
  </si>
  <si>
    <t xml:space="preserve">La Oficina Asesora de Planeacion verifica que las solicitudes de CDP cumplan con lo estipulado en el PAA. 
La Direccion de  Contratación  revisa y valida la información legal y/o pre-contractual (objetos, modalidades y códigos UNSPSC) del P.A.A programado, durante la elaboración del anteproyecto del presupuesto y luego, de manera periódica y oportuna, asesorando y remitiendo a la OAPI los ajustes pertinentes.  
La Direccion de  Contratacion  publica en la página WEB de contratación a la vista y en la plataforma dispuesta por el Sistema Estatal de Contratación Pública (SECOP), la información consolidada y oficial del Plan Anual de Adquisiciones remitida por la OAPI, antes del 31 de enero de cada vigencia y cuando le sea solicitado y remitir evidencia de publicación.  
La Direccion de  Contratacion  remite la evidencia de la publicación del PAA en SECOP, para la publicación inicial de cada vigencia. </t>
  </si>
  <si>
    <t xml:space="preserve">Se asignan los expedientes mediante Sistema de información de la SDM, en el cual se lleva la trazabilidad desde la apertura hasta la decisión final y en caso dado su envió a segunda instancia. 
Se ingresan los actos administrativos realizados de cada expediente en la base de datos de la SCITP hasta su decisión final y procedente notificación.
Los actos administrativos son sustanciados y revisados por diferente profesional, una vez realizadas estas actividades son revisados, aprobados y firmados por el Subdirector(a).
</t>
  </si>
  <si>
    <t xml:space="preserve">La solicitud de desvinculación allega mediante el aplicativo de correspondencia de la SDM, en el cual se lleva la trazabilidad desde que allega a la SDM y se da respuesta en caso de ser aceptada la solicitud, de no ser así esta se archiva y se procede a la notificación la decisión final.
Se ingresan los actos administrativos realizados para cada solicitud en la base de datos de la SCITP hasta su decisión final y procedente notificación.
Los actos administrativos son sustanciados y revisados por diferente profesional, una vez realizadas estas actividades son revisados, aprobados y firmados por el Subdirector(a).
</t>
  </si>
  <si>
    <t>Proyecta una mala imagen a la ciudadania y viola los pricipios de transparencia de la entidad, Falta de credibilidad en la Entidad.</t>
  </si>
  <si>
    <t>Un tercero ofrece y/o entrega a un Colaborador de la SDM una dádiva o comisión para ser favorecido con un mandamiento de pago o con la omisión de una medida cautelar sobre sus bienes.</t>
  </si>
  <si>
    <t>La compañía aseguradora ofrece y/o entrega a un Colaborador de la SDM una dádiva o comisión para no ser reportado en las centrales de riesgo al omitir el pago de una póliza.</t>
  </si>
  <si>
    <t>Un tercero ofrece y/o entrega a un Colaborador de la SDM una dádiva o comisión para ser favorecido con un mandamiento de pago o con la omisión de una medida cautelar sobre sus bienes por abandono.</t>
  </si>
  <si>
    <t xml:space="preserve">Interesados ofrecen o entregan dádivas a un Colaborador de la SDM  para realizar la estructuración del proceso y/o incluir en el componente técnico de los estudios o documentos previos un requisito, que pueda favorecer a un tercero en un proceso de contratación afectando los intereses de la SDM. </t>
  </si>
  <si>
    <t>El equipo del comité estructurador  designado por el ordenador del gasto y con apoyo de la Dirección de Contratación, estructuran y evalúan el proceso según la necesidad, aplicando los lineamientos del manual de contratación y los requisitos de la norma según la modalidad de selección conservando la imparcialidad en los proceso contractuales.
Realizar socializaciones para reiterar los lineamientos establecidos en el Manual de Contratación y Manual de Supervisión e interventoría.
El profesional de la Dirección de Contratación deberá utilizar  la Plataforma Secop I y/o II  para la  llevar a cabo todo el proceso contractual cumpliendo con el principio de transparencia y acceso a la información.
Implementación de los procedimientos establecidos por la Dirección para cada proceso de contractual.
Aplicar los formatos establecidos por la Dirección de Contratación publicados en la Intranet, para cada proceso de contratación.</t>
  </si>
  <si>
    <t xml:space="preserve">Un Colaborador de la SDM solicita una dádiva o una comisión para realizar la estructuración del proceso  y/o incluir en el componente técnico de los estudios o documentos previos un requisito, que pueda favorecer a un tercero en un proceso de contratación afectando los intereses de la SDM. </t>
  </si>
  <si>
    <t>Proponentes ofrecen o entregan dádivas a un Colaborador de la SDM  para no verificar en debida forma los requisitos habilitantes, y así favorecer a un tercero</t>
  </si>
  <si>
    <t>Un Colaborador de la SDM solicita y/o acepta una dádiva o una comisión para no verificar en debida forma los requisitos habilitantes, y así favorecer a un tercero</t>
  </si>
  <si>
    <t>Por profesionales designados para desarrollar el proceso  en todas sus etapas precontractuales verifican  los lineamientos del manual de contratación y los requisitos de la norma según la modalidad de selección las resoluciones correspondientes conservando la imparcialidad en los proceso contractuales .
El profesional de la Dirección de Contratación deberá utilizar  la Plataforma Secop I y/o II  para la  llevar a cabo todo el proceso contractual cumpliendo con el principio de transparencia y acceso a la información.</t>
  </si>
  <si>
    <t xml:space="preserve">Un Colaborador de la SDM solicita y/o acepta una dádiva o una comisión para realizar la estructuración del proceso  y/o incluir en el componente técnico de los estudios o documentos previos un requisito, que pueda favorecer a un tercero en un proceso de contratación afectando los intereses de la SDM. </t>
  </si>
  <si>
    <t>El control se lleva en relación a los lineamientos establecido en el Manual de Supervisión, así como el los procedimientos establecidos por la Dirección.</t>
  </si>
  <si>
    <t>Un colaborador de la SDM solicita o recibe una dádiva a un contratista  para que  no se inicie, se dilate o se cierre el proceso sancionatorio a favor del contratista.</t>
  </si>
  <si>
    <t xml:space="preserve">La solicitud debe observar los parámetros definidos en el Estatuto Tributario y en el Manual de Cobro Administrativo Coactivo.
En la verificación de requisitos se deben validar las notificaciones de los mandamientos de pago y ordenes de seguir adelante con la ejecución; los actos que no estén notificados deberán notificarse para que el sistema permita realizar la facilidad de pago. PA05-PR03-MD02.
La Expedición del acto Administrativo es revisada y aprobada por el Director quien verifica el cumplimiento de los requisitos  para poder otorgar la facilidad de pago </t>
  </si>
  <si>
    <t>Se debe construir expediente digital con la documentación requerida por la entidad Aseguradora para realizar la reclamación.
La compañía aseguradora debe reportar el motivo de negación para que la DGC realice la validación.
Si la Decisión es no, se deberá analizar el reporte de la aseguradora.
Revisa y suscribe  los requerimientos o solicitudes dirigidas y/o
enviadas a la compañía de seguros.</t>
  </si>
  <si>
    <t>El profesional SGJ deberá incorporar las constancias de entrega de correspondencia al expediente, de conformidad a lo establecido en la TRD a la espera de la respuesta requerida.
El profesional SGJ deberá proyectar el acto administrativo correspondiente y entregar al Subsecretario para revisión y aprobación.</t>
  </si>
  <si>
    <t>Implementación de los formatos establecido para llevar con transparencia el proceso sancionatorio los cuales son verificados por la Dirección de Contratación , así como el procedimiento.
Acompañamiento por parte de  la Dirección de Contratación en todo el proceso.
La entidad esta pendiente de cualquier queja interpuesta por el contratista, se solicita al contratista el nombre de la persona encargada para que se explique los motivos del cambio de decisión.</t>
  </si>
  <si>
    <t>PM03-PR09 Expansión y Modificación Red Semafórica Bogotá</t>
  </si>
  <si>
    <t>Un Colaborador de la SDM solicita o recibe dadivas de un tercero para que se apruebe o priorice la implementación de una intersección o control semafórico sin que esta cumpla las especificaciones tecnicas y su proceso de priorización.</t>
  </si>
  <si>
    <t xml:space="preserve">Se realiza verificacion de requisitos minimos con lista de chequeo PA02-PR14-MD02 la cual queda anexa a la historia laboral, la cual es verificada por el Director(a) de Talento Humano.                                                                                                                                                                    </t>
  </si>
  <si>
    <t>Se comunica las vacante al jefe inmediato.
La convocatoria se publica enviando un correo electrónico al administrador de la intranet para su publicación. Adicionalmente se envía por correo electrónico a todos los funcionarios de carrera
administrativa.
Revisar la planta de personal el manual de Funciones y Competencias Laborales y la historia laboral para verificar que cumplen los requisitos y condicionales para ser encargados</t>
  </si>
  <si>
    <t>proceso contractual - bienestar</t>
  </si>
  <si>
    <t xml:space="preserve">Un tercero ofrece una dadiva o una comisión con el fin de que se le entregue informacion con el fin se ser beneficiado en la estructuracion del estudio de mercado del proceso a contratar. </t>
  </si>
  <si>
    <t xml:space="preserve">Funcionario de TH  elabora estudios de mercado y documentacion correspondiente al proceso contractual  basándose en sus conocimientos y en la normatividad vigente.
Se pasa proceso estructurado documentalmente para la revisión de abogados de la SGC  y respectiva aprobación.
se radica en DC donde pasa nuevamente a revision del abogado asiganado para su revision, aprobacion y respectivo tramite. </t>
  </si>
  <si>
    <t xml:space="preserve">Un Colaborador de la SDM  de TH recibe y/o solicita una dadivas o comision con el fin de favorecer a un tercero en el estudio de mercado del proceso a contratar. </t>
  </si>
  <si>
    <t>proceso contractual - capacitacion</t>
  </si>
  <si>
    <t xml:space="preserve">proceso contractual - SST </t>
  </si>
  <si>
    <t>El solicitante debe presentar la documentacion solicitada, la cual es revisada por el funcionario y por los asesores de la DTH</t>
  </si>
  <si>
    <t>El proceso de contratacion que se realiza para hacer la selección esta dado por la clasificación de contratación por mérito, lo que impide que se presente cualquier tipo de hecho de soborno.</t>
  </si>
  <si>
    <t>Dar a conocer a las partes interesadas el calendario de actividades en google de los Centros Locales de Movilidad, de acuerdo con las necesidades e intereses de la comunidad, en acciones que se encuentran en el PIP.</t>
  </si>
  <si>
    <t>Informar por parte de la jefe de la Oficina de Gestión Social al equipo de los Centros Locales de Movilidad, impartiendo instrucciones mediante comunicado, sobre el actuar que deben seguir como servidores públicos en época electoral, a la luz de las acciones que se encuentran en el PIP.</t>
  </si>
  <si>
    <t>Interesado ofrece o entrega dadivas a un Colaborador de la SDM para que se avale un plano sin que este cumpla los parametros establecidos.</t>
  </si>
  <si>
    <t>Un Colaborador de la SDM solicita o recibe dadivas de un tercero para que se avale un plano sin que este cumpla los parametros establecidos.</t>
  </si>
  <si>
    <t>Estructuración de estudios del sector en las diferentes modalidades de contratación.</t>
  </si>
  <si>
    <t>La solicitud de cotización es remitida por el directivo del área y la comunicación se realiza por medio de correo electronico y comunicaciones oficiales.</t>
  </si>
  <si>
    <t>Un Colaborador de la SDM solicita o recibe dadivas o beneficios de un tercero con el fin de beneficiar en la estructuración del proceso.</t>
  </si>
  <si>
    <t>Permitir la inadecuada ejecución del contrato o su cumplimiento parcial.</t>
  </si>
  <si>
    <t>Se realiza supervisión compartida entre la Subdirección de CTT y  el jefe de La Seccional de Tránsito y Transporte.</t>
  </si>
  <si>
    <t>Un Colaborador de la SDM solicita o recibe dadivas o beneficios de un tercero con el fin de permitir la inadecuada ejecución o su cumplimiento parcial.</t>
  </si>
  <si>
    <t xml:space="preserve">Interesado ofrece o entrega dadivas al colaborador de la SDM para que el concepto emitido respecto al PMT sea favorable (se apruebe) a pesar de que no cumple con los requisitos y politicas de operación establecidos  </t>
  </si>
  <si>
    <t xml:space="preserve">Interesado ofrece o entrega dadivas a un Colaborador de la SDM para que el concepto emitido respecto al PMT sea favorable (se apruebe) a pesar de que no cumpla con los parámetros técnicos solicitados y/o demás normatividad vigente.  </t>
  </si>
  <si>
    <t xml:space="preserve">Un colaborador de la SDM solicita o acepta una dadiva al ciudadano para que el concepto emitido respecto al PMT sea favorable (se apruebe) a pesar de que no cumpla con los parámetros técnicos solicitados y/o demás normatividad vigente.  </t>
  </si>
  <si>
    <t>consolida los registros que permiten establecer las vigencias de las
garantías para los dispositivos de señalización implementados.
Verificación y registro de las condiciones de los dispositivos de
señalización implementada en el ID correspondiente, incluye el registro fotográfico.
La revisión se hace con base en los planos y las garantías del contrato, Registro fotográfico e informe de visita
Se realiza el análisis de la información identificada.</t>
  </si>
  <si>
    <t>Proyecta una mala imagen a la ciudadania y viola los principios de transparencia de la entidad.</t>
  </si>
  <si>
    <t xml:space="preserve">Interesado ofrece o entrega dadivas o beneficios a un Colaborador de la SDM para que se emitan estudios y conceptos de Transporte público, privado, no motorizado, estudios de tránsito e infraestructura) que favorezcan los intereses de un sector en temas. </t>
  </si>
  <si>
    <r>
      <t>El profesional realiza estudio o concepto técnico solicitado (solicitud interna o externa)</t>
    </r>
    <r>
      <rPr>
        <sz val="10"/>
        <rFont val="Arial 10"/>
      </rPr>
      <t xml:space="preserve"> teniendo en cuenta que el estudio concepto debe fundamentarse en las mejores condiciones sociales operativas y que sea económicamente viable (cuando aplique).
El contenido del estudio es revisado por parte del Director /Subdirector. Se realizan observaciones y se devuelve al profesional para su respectivo ajuste (si aplica).
Se aprueba el estudio y/o concepto mediante firma de las personas que intervienen en la elaboración.</t>
    </r>
  </si>
  <si>
    <t xml:space="preserve">Un colaborador de la SDM ofrece o entrega dadivas o beneficios a un Colaborador de la SDM para que se emitan estudios y conceptos de Transporte público, privado, no motorizado, estudios de tránsito e infraestructura) que favorezcan los intereses de un sector en temas. </t>
  </si>
  <si>
    <t>El profesional verifica si requiere concepto de otras dependencias
Si el profesional realiza visita de campo, (si se requiere)
El profesional Especializado- Líder y el Subdirector revisa el concepto emitido por los profesionales y emite observaciones en caso de ser necesario.
En caso de ser necesario, se programan mesas de trabajo con consultores, interventoría, supervisor de la entidad contratante.
El Subdirector firma y aprueba el concepto del Estudio de Tránsito para proyectos distritales.</t>
  </si>
  <si>
    <t>Un Colaborador de la SDM solicita o recibe dadivas o beneficios de un ciudadano para que en el momento de la emisión de la aprobación de un Estudio de Tránsito (ET) o EDAU o Análisis de Movilidad, este se dé sin el lleno de los requisitos.</t>
  </si>
  <si>
    <t>Si el profesional lo considera, realiza visita técnica de inspección a terreno.
El profesional verifica si requiere concepto de otras dependencias.
El profesional asignado a la revisión del Estudio, diligencia la lista de chequeo según procedimiento interno.
Se elabora concepto, de acuerdo con el modelo de oficio que aplique según el ET, EDAU o análisis de movilidad
El profesional Especializado con rol de líder y el Subdirector revisa los conceptos emitidos.
El Subdirector firma y aprueba el concepto del ET, EDAU o Análisis de Movilidad.
Previo a la entrada en operación del proyecto, el profesional verifica el cumplimento de los compromisos adquiridos por el responsable, en la aprobación del Estudio de Tránsito.</t>
  </si>
  <si>
    <r>
      <t xml:space="preserve">
El profesional revisa el Plan de Seguridad Vial (PESV) conforme al formato Guía de revisión PESV.
El profesional Especializado - Líder y el (la) Director(a) revisan el concepto emitido por los profesionales.
El documento firmado por el (la) Director(a) podrá ser con cumplimiento a la normatividad vigente u observaciones al PESV. 
El concepto debe contener el visto bueno y/o firma de los funcionarios y contratista que intervienen en la elaboración y aprobación del documento.
</t>
    </r>
    <r>
      <rPr>
        <sz val="10"/>
        <rFont val="Arial"/>
        <family val="2"/>
      </rPr>
      <t>Custodiar de manera organizada, conforme a la tabla de retención los documentos generados en la revisión de los PESV .</t>
    </r>
  </si>
  <si>
    <t>El profesional verifica la información suministrada y/o disponible para el proyecto.
Los profesionales que conforman el equipo auditor analizan y procesan individualmente la información disponible del proyecto, para evidenciar hallazgos que afecten la seguridad vial.
El equipo auditor decide los hallazgos que harán parte del informe de ASV.
El Subdirector, revisa el informe de la ASV con sus soportes y evidencias, en caso de observaciones lo devuelve o se reúne con el equipo auditor para indagar, cuestionar, proponer , un filtro antes de firmar el documento definitivo. 
Custodiar de manera organizada, conforme ala tabla de retención los documentos generados en las auditorias de Seguridad Vial .</t>
  </si>
  <si>
    <t>El profesional verificara los requisitos requeridos, establecidos en el formato PM01-PR07-F01 "Lista de verificación de documentos soporte alquiler de patinetas". tener en cuenta la metodología indicada en la Resolución 336 de 2019 y en la Circular de la zona a autorizar
El Subdirector (a) revisa el acto administrativo particular con condición de inicio de la actividad.
El subdirector (a)  revisa la comunicación de cumplimiento de las condiciones para el inicio de la actividad del espacio autorizado.
Es importante expedir el recibo de pago simultáneamente con la actividad 17, dado que el recibo tiene fecha de caducidad (5 días calendario)
Máximo a los 15 días hábiles siguientes a la notificación del acto administrativo particular se deben recibir los documentos por parte del aprovechador y verificar mediante lista de chequeo PM01-PR07-F01.</t>
  </si>
  <si>
    <t>El profesional revisa el documento  radicado por las organizaciones de acuerdo con los  criterios, normatividad y formatos de Evaluación.                                                                                                                                                                                                                                                                                                                                                                                                                                                                                                                                                              
La Subdirectora revisa el concepto del PIMS emitido por los profesionales 
Firmar el documento por parte de los profesionales que intervinieron en el concepto
Custodiar de manera organizada, conforme a la tabla de retención documental, los documentos generados en los Planes Integrales de Movilidad Sostenible.</t>
  </si>
  <si>
    <t xml:space="preserve">Para la respectiva revisión de las condiciones, cada dependencia deberá tener en cuenta lo establecido en las Resoluciones 209 y 336 de 2019 y al detectar incumplimiento debe informar.
El profesional de la Subdirección de Transporte privado consolida las evidencias del incumplimiento en las condiciones establecidas.
La Subsecretaria de Política analiza la información y se determina si requiere investigación preliminar.
Analizar las pruebas aportadas por el aprovechador (si aplica)
Revisión del acto administrativo con la formulación de cargos y notificación al aprovechador 
Revisar los descargos y pruebas presentadas por el aprovechador donde se determina si se aplica la formulación de cargos
Revisar actos administrativo con cancelación del permiso.
</t>
  </si>
  <si>
    <t xml:space="preserve">Proyecta una mala imagen a la ciudadanía y viola los principios de transparencia de la entidad. </t>
  </si>
  <si>
    <t>El curso y el pago deben haberse realizado dentro del término establecido por Ley, para que el descuento aplique.
Adicionalmente los descuentos de Ley son aplicados acorde a la parametrización que hace la autoridad de tránsito y así es homologado en la página o aplicativo respectivo.</t>
  </si>
  <si>
    <t>Recibir y verificar los documentos del vehículo y sus ocupantes para quedar autorizado a la medida de placa y pico solidario. Asi mismo constatar con el profesional del área mediante las auditorías de gestión y calidad practicadas por la Oficina de Control Interno la revisión aleatoria de casos o registros ingresados para haber otorgado el beneficio.</t>
  </si>
  <si>
    <t>PROCEDIMIENTO O ACTIVIDAD ASOCIADA</t>
  </si>
  <si>
    <t>ROLES O CARGOS EXPUESTOS AL HECHO DE SOBORNO</t>
  </si>
  <si>
    <t>PLAN DE TRATAMIENTO DEL RIESGO DE SOBORNO</t>
  </si>
  <si>
    <t>NOMBRE DEL PLAN</t>
  </si>
  <si>
    <t>Fecha creación:</t>
  </si>
  <si>
    <t>FECHA
DE SEGUIMIENTO:</t>
  </si>
  <si>
    <t xml:space="preserve">PLAN DE TRATAMIENTO </t>
  </si>
  <si>
    <t>FECHA - PLAZO</t>
  </si>
  <si>
    <t>RECURSOS ADICIONALES</t>
  </si>
  <si>
    <t>ÁREAS RESPONSABLES DE EJECUCIÓN</t>
  </si>
  <si>
    <t>CUMPLIMIENTO</t>
  </si>
  <si>
    <t>OBSERVACIONES
(Seguimiento - Avance)</t>
  </si>
  <si>
    <t>EVIDENCIA</t>
  </si>
  <si>
    <t>LA ACCION FUE EFECTIVA?</t>
  </si>
  <si>
    <t>#</t>
  </si>
  <si>
    <t>DESCRIPCIÓN DE LA ACTIVIDAD</t>
  </si>
  <si>
    <t>INICIO</t>
  </si>
  <si>
    <t>FIN</t>
  </si>
  <si>
    <t>SI</t>
  </si>
  <si>
    <t>NO</t>
  </si>
  <si>
    <t>% PARCIAL</t>
  </si>
  <si>
    <t>SISTEMA INTEGRADO DE GESTIÓN DISTRITAL BAJO EL ESTÁNDAR MIPG</t>
  </si>
  <si>
    <t>CONTROL DE CAMBIOS</t>
  </si>
  <si>
    <t>FECHA</t>
  </si>
  <si>
    <t>VERSIÓN</t>
  </si>
  <si>
    <t>DESCRIPCIÓN</t>
  </si>
  <si>
    <t>1.0</t>
  </si>
  <si>
    <t>Versión inicial con corte a 30 de abril de 2020; rige a partir del día siguiente a su publicación.</t>
  </si>
  <si>
    <t>2.0</t>
  </si>
  <si>
    <t>Se ajusta la política de Getión de Riesgo de Soborno y se aprueba por el Comté Institucional de Gestión y Desempeño.</t>
  </si>
  <si>
    <t>3.0</t>
  </si>
  <si>
    <t>Se ajusta la política de Gestión de Riesgo de Soborno y se aprueba por el Comté Institucional de Gestión y Desempeño.</t>
  </si>
  <si>
    <t xml:space="preserve"> OBJETIVO Y ALCANCE</t>
  </si>
  <si>
    <r>
      <t xml:space="preserve">La Secretaría Distrital de Movilidad ratifica su decisión de la lucha contra la corrupción a través del cumplimiento de la legislación vigente contra el soborno, asumiendo la implementación de los requisitos y la mejora continua del Sistema de Gestión Antisoborno, implementando los lineamientos establecidos para la prohibición del soborno, así como los procedimientos requeridos para la recepción, trámite de inquietudes y denuncias sin temor a represalias, reforzando los valores, estándares y principios establecidos en el Código de Integridad.
</t>
    </r>
    <r>
      <rPr>
        <b/>
        <sz val="18"/>
        <color theme="1"/>
        <rFont val="Arial"/>
        <family val="2"/>
      </rPr>
      <t>Objetivo:</t>
    </r>
    <r>
      <rPr>
        <sz val="18"/>
        <color theme="1"/>
        <rFont val="Arial"/>
        <family val="2"/>
      </rPr>
      <t xml:space="preserve"> 
Identificar los riesgos de soborno que se pueden presentar en la interacción de los procesos de la entidad con sus partes interesadas externas, con la finalidad de aplicar los correspondientes controles y el tratamiento para la mitigación del riesgo.
</t>
    </r>
    <r>
      <rPr>
        <b/>
        <sz val="18"/>
        <color theme="1"/>
        <rFont val="Arial"/>
        <family val="2"/>
      </rPr>
      <t xml:space="preserve">Alcance: 
</t>
    </r>
    <r>
      <rPr>
        <sz val="18"/>
        <color theme="1"/>
        <rFont val="Arial"/>
        <family val="2"/>
      </rPr>
      <t xml:space="preserve">Esta política es aplicable y de obligatorio cumplimiento para todos los funcionarios públicos y contratistas de la Secretaría Distrital de Movilidad en los niveles directivo, asesor, profesional, técnico y asistencial, así como para los consultores de la Entidad y los proveedores o socios de negocios, que hayan tenido, tengan o puedan tener una relación legal, contractual o misional con la entidad.
</t>
    </r>
  </si>
  <si>
    <t>NIVELES DE ACEPTACIÓN Y CRITERIOS PARA LA VALORACIÓN DEL RIESGO</t>
  </si>
  <si>
    <t>Zona de Riesgo Residual</t>
  </si>
  <si>
    <t>Riesgos de Soborno</t>
  </si>
  <si>
    <t>BAJO</t>
  </si>
  <si>
    <t>No es necesario establecer nuevas acciones, pero si es necesario monitorear los controles o acciones actuales en caso de existir.</t>
  </si>
  <si>
    <t>MEDIO</t>
  </si>
  <si>
    <t>ALTA</t>
  </si>
  <si>
    <t xml:space="preserve"> TRATAMIENTO Y SEGUIMIENTO DEL RIESGO</t>
  </si>
  <si>
    <t>Versión: 3.0</t>
  </si>
  <si>
    <r>
      <t xml:space="preserve">Se deben establecer controles o acciones preventivas para </t>
    </r>
    <r>
      <rPr>
        <b/>
        <sz val="16"/>
        <rFont val="Arial"/>
        <family val="2"/>
      </rPr>
      <t>EVITAR</t>
    </r>
    <r>
      <rPr>
        <sz val="16"/>
        <rFont val="Arial"/>
        <family val="2"/>
      </rPr>
      <t xml:space="preserve"> y/o </t>
    </r>
    <r>
      <rPr>
        <b/>
        <sz val="16"/>
        <rFont val="Arial"/>
        <family val="2"/>
      </rPr>
      <t xml:space="preserve">REDUCIR </t>
    </r>
    <r>
      <rPr>
        <sz val="16"/>
        <rFont val="Arial"/>
        <family val="2"/>
      </rPr>
      <t>la probabilidad de la materializacion de los riesgos, para esto se estableceran planes de tratamiento enfocados a bajar la calificacion del riesgo a Bajo.</t>
    </r>
  </si>
  <si>
    <r>
      <t xml:space="preserve">Se requiere de un tratamiento prioritario. Se establecen controles y/o acciones preventivas para </t>
    </r>
    <r>
      <rPr>
        <b/>
        <sz val="16"/>
        <rFont val="Arial"/>
        <family val="2"/>
      </rPr>
      <t>EVITAR y/o REDUCIR</t>
    </r>
    <r>
      <rPr>
        <sz val="16"/>
        <rFont val="Arial"/>
        <family val="2"/>
      </rPr>
      <t xml:space="preserve"> la Probabilidad de que el riesgo se materialice o el Impacto de sus efectos y tomar medidas de protección. </t>
    </r>
  </si>
  <si>
    <r>
      <rPr>
        <b/>
        <u/>
        <sz val="18"/>
        <rFont val="Arial"/>
        <family val="2"/>
      </rPr>
      <t>Revisión de los controles:</t>
    </r>
    <r>
      <rPr>
        <sz val="18"/>
        <rFont val="Arial"/>
        <family val="2"/>
      </rPr>
      <t xml:space="preserve">
Al evaluar los controles definidos desde cada dependencia, se debe tener en cuenta lo siguiente:
- Semestralmente se realizara un muestreo de los controles actuales reportados en la matriz de riesgos, con el fin de validar que las dependencias estan cumpliendo con las actividades o puntos de control definidos.
- Semestralmente se revisaran cada uno de los soportes de cumplimiento de las acciones establecidas en los planes de tratamiento, para garantizar que estos estan siendo efectivos.
- Según la conclusión sobre los controles se deben incluir en el mapa de riesgos acciones adicionales para el periodo de reporte y monitoreo correspondiente.
- Los controles preventivos y detectivos adicionales que la dependencia decida incluir deberán quedar reportados en la matriz de riesgos de soborno; y para estos se debera informar al Oficial de Cumplimiento Antisoborno.
</t>
    </r>
    <r>
      <rPr>
        <b/>
        <u/>
        <sz val="18"/>
        <rFont val="Arial"/>
        <family val="2"/>
      </rPr>
      <t>Gestión de cambios:</t>
    </r>
    <r>
      <rPr>
        <sz val="18"/>
        <rFont val="Arial"/>
        <family val="2"/>
      </rPr>
      <t xml:space="preserve">
Cada propuesta de modificación o inclusión de un nuevo presunto hecho de soborno será presentado a la Oficial de Cumplimiento Antisoborno para ser analizado de manera conjunta con el área solicitante y darle curso si procede. El Oficial de Cumplimiento Antisoborno informará al Equipo Técnico Antisoborno y al Comité Institucional con respecto al cambio realizado al exponer la nueva versión de la matriz.
En las siguientes hojas se encuentran los instrumentos que desarrollan la política </t>
    </r>
    <r>
      <rPr>
        <sz val="48"/>
        <rFont val="Arial"/>
        <family val="2"/>
      </rPr>
      <t xml:space="preserve"> </t>
    </r>
    <r>
      <rPr>
        <sz val="48"/>
        <rFont val="Wingdings"/>
        <charset val="2"/>
      </rPr>
      <t>F</t>
    </r>
    <r>
      <rPr>
        <sz val="18"/>
        <rFont val="Arial"/>
        <family val="2"/>
      </rPr>
      <t xml:space="preserve">
</t>
    </r>
  </si>
  <si>
    <t>MATRIZ DE RIESGO DE SOBORNO DEL SGAS</t>
  </si>
  <si>
    <t xml:space="preserve"> GESTIÓN DEL TALENTO HUMANO</t>
  </si>
  <si>
    <t>Campañas de socializacion del SGAS (Afiches, habladores, redes sociales y carteleras digitales)</t>
  </si>
  <si>
    <t>Profesional OTIC / Contratista</t>
  </si>
  <si>
    <t>Profesional  / Contratista Dirección de Talento Humano</t>
  </si>
  <si>
    <t>Profesional Universitario   / Contratista
Dirección de Gestión de Cobro</t>
  </si>
  <si>
    <t>Profesional Especializado DGC  / Contratista /Director de Gestión de Cobro</t>
  </si>
  <si>
    <t>Profesional Especializado, (a) Profesional Universitario(a)   / Contratista Subdirección Financiera</t>
  </si>
  <si>
    <t>Profesional Especializado
/ Subdirección Administrativa  / Contratista</t>
  </si>
  <si>
    <t>Profesional Universitario (a)  / Contratista
Subdirección Financiera</t>
  </si>
  <si>
    <t>Profesional Especializado  / Contratista
/ Subdirección Administrativa</t>
  </si>
  <si>
    <t>Técnico(a) Operativo  / Contratista
Subdirección Financiera</t>
  </si>
  <si>
    <t>Funcionario Archivo central  / Contratista
Subdirección Administrativa</t>
  </si>
  <si>
    <t>Profesional Universitario/
Funcionario Archivo Central  / Contratista
Subdirección Administrativa</t>
  </si>
  <si>
    <t>Auxiliar equipo SIGA  / Contratista</t>
  </si>
  <si>
    <t>Profesional y/o Auxiliar Administrativo   / Contratista Subdirección
Administrativa Dirección de
Representación Judicial</t>
  </si>
  <si>
    <t>Profesional   / Contratista / Subdirección Administrativa</t>
  </si>
  <si>
    <t>Profesional  / Contratista / Subdirección Administrativa</t>
  </si>
  <si>
    <t>Técnico Operativo  / Contratista / Subdirección Administrativa</t>
  </si>
  <si>
    <t>Profesional  / Contratista / Subdirección
Administrativa</t>
  </si>
  <si>
    <t>Profesional   / Contratista/ Subdirección
Administrativa</t>
  </si>
  <si>
    <t>Profesional Universitario  / Contratista Subdirección de Contravenciones</t>
  </si>
  <si>
    <t>Profesional Especializado – Autoridad de Tránsito  / Contratista Subdirección de Contravenciones</t>
  </si>
  <si>
    <t>Auxiliar Administrativo  / Contratista Subdirección de Contravenciones</t>
  </si>
  <si>
    <t>Profesional Especializado Autoridad de Tránsito  / Contratista Subdirección de Contravenciones</t>
  </si>
  <si>
    <t xml:space="preserve">Profesional Universitario   / Contratista de SuperCade Subdirección de Contravenciones </t>
  </si>
  <si>
    <t xml:space="preserve">Profesional Universitario  / Contratista de SuperCade Subdirección de Contravenciones </t>
  </si>
  <si>
    <t xml:space="preserve">Profesional Especializado – Autoridad de Tránsito  / Contratista Subdirección de Contravenciones </t>
  </si>
  <si>
    <t>Profesional Especializado o Universitario con rol de Notificador  / Contratista/ Dirección de Investigaciones Administrativas al Tránsito y Transporte</t>
  </si>
  <si>
    <t>Profesional Especializado/Pro fesional Universitario  / Contratista Subdirección Control e Investigaciones al Transporte Público.</t>
  </si>
  <si>
    <t>Subdirector/ Profesional Especializado  / Contratista Control e Investigaciones al Transporte Público.</t>
  </si>
  <si>
    <t>Profesional Especializado/ Profesional Universitario  / Contratista Control e Investigaciones al Transporte Público</t>
  </si>
  <si>
    <t xml:space="preserve">Orientador de servicios/ Profesional Universitario/Rol instructor Profesional y Rol Instructor Técnico  / Contratista </t>
  </si>
  <si>
    <t>Orientador de servicios/Profesional Universitario/ Rol instructor Profesional y Rol Instructor Técnico Dirección de Atención al Ciudadano  / Contratista</t>
  </si>
  <si>
    <t>Técnico Dirección de Atención al Ciudadano  / Contratista</t>
  </si>
  <si>
    <t>Profesional de la Dirección de atención al ciudadano  / Contratista</t>
  </si>
  <si>
    <t>Técnico y/o Profesional de Dirección de Atención al Ciudadano  / Contratista</t>
  </si>
  <si>
    <t>Auxiliar patio transitorio/Tecnólogo patio transitorio Dirección de Atención al Ciudadano   / Contratista</t>
  </si>
  <si>
    <t>Orientador profesional Instructor  / Contratista</t>
  </si>
  <si>
    <t>Profesional Universitario o Especializado de la Dirección de Atención al Ciudadano (apoyo legal)  / Contratista</t>
  </si>
  <si>
    <t>Profesional OGS  / Contratista</t>
  </si>
  <si>
    <t>Gestor y orientador de los Centros Locales de Movlidad  / Contratista</t>
  </si>
  <si>
    <t>Director(a) y Subdirectores.
Profesionales Universitarios y Especializados 
Subdirección de Infraestructura
Subdirección de Transporte Privado
Subdirección de Transporte Público
Subdirección de la Bicicleta y el Peatón  / Contratista</t>
  </si>
  <si>
    <t>Profesional Especializado y/o Universitario 
Subdirector de Infraestructura  / Contratista</t>
  </si>
  <si>
    <t>Subdirector (a) 
Profesionales Universitario y Especializado
Subdirección de Infraestructura  / Contratista</t>
  </si>
  <si>
    <t>Director(a) 
Profesionales Especializado y Universitario.
Dirección de Planeación de la Movilidad  / Contratista</t>
  </si>
  <si>
    <t>Subdirector(a)
Profesional Especializado y/o Universitario
Subdirección de Infraestructura  / Contratista</t>
  </si>
  <si>
    <t>Subdirector (a)
Profesional Especializado o Universitario 
Subdirección de Transporte Privado  / Contratista</t>
  </si>
  <si>
    <t>Subdirector(a) 
Profesionales Especializado y/o Universitario
Subdirección de Transporte Privado  / Contratista</t>
  </si>
  <si>
    <t>Director(a) Subdirector (a): Dirección de Inteligencia para la Movilidad/Dirección de Planeación de la Movilidad/Subdirección Financiera/Subsecretaría de Gestión Jurídica/Subdirección de Control al Tránsito y Transporte/Subdirección de Transporte Privado
Profesional Especializado y/o universitario.
Subdirección de Transporte.  / Contratista</t>
  </si>
  <si>
    <t>Jefe, Profesionales / Oficina
Asesora de Planeación
Institucional  / Contratista</t>
  </si>
  <si>
    <t>Acciones para el tratamiento de los riesgos de soborno identificados en la SDM</t>
  </si>
  <si>
    <t>Puesta en operación de canales para el reporte de denuncias y reportes relacionados con posibles hechos de soborno (pagina web, correo electronico, buzones fisicos)</t>
  </si>
  <si>
    <t>Diseño de piezas de comunicación y sensibilizaciones con destino a los socios de negocio y colaboradores de la SDM, en el cual se comunique de manera clara y directa la politica y lineamientos antisobrono de la Entidad.</t>
  </si>
  <si>
    <t>Elaboracion de listados del personal con alta o media exposicion a hechos de soborno para aplicacion de pruebas de poligrafía de acuerdo a la matriz de riesgos de soborno.</t>
  </si>
  <si>
    <t>Suscripción del Compromiso Antisoborno, en los cuales directivos y colaboradores de la SDM  se comprometen a no recibir, no ofrecer y denunciar ante las autoridades pertinentes, cualquier hecho que sea un soborno o que la ciudadanía pudiera percibirlo como tal.</t>
  </si>
  <si>
    <t>Definicion de controles especiales en las areas de alta y media exposicion a hechos de soborno, de acuerdo a los resultados de los poligrafos del area.</t>
  </si>
  <si>
    <t>Incluir clausulas antisoborno en las minutas de los contratos.</t>
  </si>
  <si>
    <t>Presupuesto piezas fisicas</t>
  </si>
  <si>
    <t>N/A</t>
  </si>
  <si>
    <t>Presupuesto para pruebas de poligrafo</t>
  </si>
  <si>
    <t>Oficina de comunicaciones / SGC</t>
  </si>
  <si>
    <t>SGC</t>
  </si>
  <si>
    <t>Areas con alta o media exposicion a riesgos de soborno</t>
  </si>
  <si>
    <t>Direccion de Contratacion</t>
  </si>
  <si>
    <t>Diseño de piezas de comunicación y sensibilizaciones con destino a los socios de negocio y colaboradores de la SDM, en el cual se comunique de manera clara y directa la politica y lineamientos antisobrono de la Entidad.
Puesta en operación de canales para el reporte de denuncias y reportes relacionados con posibles hechos de soborno (pagina web, correo electronico, buzones fisicos)</t>
  </si>
  <si>
    <t>Diseño de piezas de comunicación y sensibilizaciones con destino a los socios de negocio y colaboradores de la SDM, en el cual se comunique de manera clara y directa la politica y lineamientos antisobrono de la Entidad.
Puesta en operación de canales para el reporte de denuncias y reportes relacionados con posibles hechos de soborno (pagina web, correo electronico, buzones fisicos)
Elaboracion de listados del personal con alta o media exposicion a hechos de soborno para aplicacion de pruebas de poligrafía de acuerdo a la matriz de riesgos de soborno.
Definicion de controles especiales en las areas de alta y media exposicion a hechos de soborno, de acuerdo a los resultados de los poligrafos del area.</t>
  </si>
  <si>
    <t>Diseño de piezas de comunicación y sensibilizaciones con destino a los socios de negocio y colaboradores de la SDM, en el cual se comunique de manera clara y directa la politica y lineamientos antisobrono de la Entidad.
Puesta en operación de canales para el reporte de denuncias y reportes relacionados con posibles hechos de soborno (pagina web, correo electronico, buzones fisicos)
Elaboracion de listados del personal con alta o media exposicion a hechos de soborno para aplicacion de pruebas de poligrafía de acuerdo a la matriz de riesgos de soborno.
Definicion de controles especiales en las areas de alta y media exposicion a hechos de soborno, de acuerdo a los resultados de los poligrafos del area.
Incluir clausulas antisoborno en las minutas de los contratos.</t>
  </si>
  <si>
    <t>Diseño de piezas de comunicación y sensibilizaciones con destino a los socios de negocio y colaboradores de la SDM, en el cual se comunique de manera clara y directa la politica y lineamientos antisobrono de la Entidad.
Puesta en operación de canales para el reporte de denuncias y reportes relacionados con posibles hechos de soborno (pagina web, correo electronico, buzones fisicos)
Elaboracion de listados del personal con alta o media exposicion a hechos de soborno para aplicacion de pruebas de poligrafía de acuerdo a la matriz de riesgos de soborno.
Definicion de controles especiales en las areas de alta y media exposicion a hechos de soborno, de acuerdo a los resultados de los poligrafos del area.
Suscripción del Compromiso Antisoborno, en los cuales directivos y colaboradores de la SDM  se comprometen a no recibir, no ofrecer y denunciar ante las autoridades pertinentes, cualquier hecho que sea un soborno o que la ciudadanía pudiera percibirlo como tal.</t>
  </si>
  <si>
    <t>Diseño de piezas de comunicación y sensibilizaciones con destino a los socios de negocio y colaboradores de la SDM, en el cual se comunique de manera clara y directa la politica y lineamientos antisobrono de la Entidad.
Puesta en operación de canales para el reporte de denuncias y reportes relacionados con posibles hechos de soborno (pagina web, correo electronico, buzones fisicos)
Elaboracion de listados del personal con alta o media exposicion a hechos de soborno para aplicacion de pruebas de poligrafía de acuerdo a la matriz de riesgos de soborno.
Definicion de controles especiales en las areas de alta y media exposicion a hechos de soborno, de acuerdo a los resultados de los poligrafos del area.
Incluir clausulas antisoborno en las minutas de los contratos.
Suscripción del Compromiso Antisoborno, en los cuales directivos y colaboradores de la SDM  se comprometen a no recibir, no ofrecer y denunciar ante las autoridades pertinentes, cualquier hecho que sea un soborno o que la ciudadanía pudiera percibirlo como tal.</t>
  </si>
  <si>
    <t xml:space="preserve">El profesional  en cargado de efectuar  la causación  verifica   que la informacion registrada cumpla con los requisitos para su causación dejando como evidencia  PA03-PR01-F03- formato de  causación y  firma como evidencia de su verificacion.
</t>
  </si>
  <si>
    <t xml:space="preserve">EL profesional encargado  de recibir los archivos de novedades de almacen verifica que la informacion   registrada en el aplicativo SAE/SAI    corresponda a los  registros contables registrados en LIMAY  identificando las diferencias, quedando como evidencia el formato de PA03-PRO2 F01  de  Conciliación contable de inventarios y propiedad planta y equipo
</t>
  </si>
  <si>
    <t>EL profesional encargado  de recibir los archivos de novedades de almacen verifica que la informacion   registrada en el aplicativo SAE/SAI    corresponda a los  registros contables registrados en LIMAY  identificando las diferencias, quedando como evidencia el formato de PA03-PRO2 F01  de  Conciliación contable de inventarios y propiedad planta y equipo.</t>
  </si>
  <si>
    <r>
      <rPr>
        <b/>
        <sz val="10"/>
        <rFont val="Arial"/>
        <family val="2"/>
      </rPr>
      <t>Soportes documentale</t>
    </r>
    <r>
      <rPr>
        <sz val="10"/>
        <rFont val="Arial"/>
        <family val="2"/>
      </rPr>
      <t>s: La totalidad de las operaciones realizadas por la entidad deben estar respaldadas en documentos idóneos, de tal manera que la información registrada sea susceptible de verificación y comprobación exhaustiva o aleatoria. Por lo cual, no podrán registrarse contablemente los hechos económicos, financieros, sociales y ambientales que no se encuentren debidamente soportados y avalados por las áreas misionales que las reportan</t>
    </r>
  </si>
  <si>
    <r>
      <rPr>
        <b/>
        <sz val="10"/>
        <rFont val="Arial"/>
        <family val="2"/>
      </rPr>
      <t xml:space="preserve">Libros de contabilidad: </t>
    </r>
    <r>
      <rPr>
        <sz val="10"/>
        <rFont val="Arial"/>
        <family val="2"/>
      </rPr>
      <t>Como soporte de los estados contables, la entidad debe generar los libros de contabilidad, principales y auxiliares, de que trata el Plan General de Contabilidad Pública. La información registrada en los libros de contabilidad será la fuente para la elaboración de los estados contables. En este sentido, los ajustes que sean necesarios para garantizar la confiabilidad de la información deberán realizarse con la debida oportunidad, de tal forma que ellos queden reflejados en estos documentos. En ningún caso los valores que aparecen registrados en los libros serán diferentes a los revelados en los estados contables y demás informes complementarios.</t>
    </r>
  </si>
  <si>
    <t>Los bancos y la interventoría Concesión SIM remitirán un correo
con la información del recaudo diario.
Se confronta la información recibida por la entidad Bancaria contra la recibida por la interventoría de la Concesión SIM. quedando como evidencia las  Conciliaciones  en excell
El registro contable se realiza por tipo de concepto de trámite.quedando como evidencia los libros auxiliares  contables.
Se confronta la información en el  aplicativo contable con la
información recibida de la Secretaría de Hacienda en las cuentas de enlace.- libros auxiliares contables.</t>
  </si>
  <si>
    <t>El concesionario SIM remite dentro de los 5 primeros días hábiles del mes un correo con la información de la Retención en la Fuente por
enajenación de Activos Fijos del mes anterior.
Se verifica que la información recibida tenga todos los datos requeridos por la Secretaria Distrital de Hacienda quedando como evidencia correo electrónico y una base de excell</t>
  </si>
  <si>
    <t>El profesional  del proceso y  el técnico verifican   que las devoluciones registradas  en los  sistema SICON  y  BOGDATA  cumplan con los requisitos  establecidos, dejando registrada la verificación en los aplicativos y los soportes aportados por el ciudadano en la carpeta compartida STORAGE_ADMIN queda como evidencia pantallazo del aplicativo SICON</t>
  </si>
  <si>
    <t>El técnico del proceso verifica constantemente que los documentos cargados en la ventanilla virtual  cumplan con los requisitos dicha verificación  se efectua a través de la plantilla de aplicativo SI CAPITAL-PA03-PR01-F03.
-El profesional del proceso realiza la revisión permenentemente de los documentos radicados por contratista y proveedores para que cumplan con los requistos establecidos para su  pago  dejando registrada la verificación  en  el Drive.</t>
  </si>
  <si>
    <t xml:space="preserve"> Jefe de la Oficina Asesora / colaborador</t>
  </si>
  <si>
    <t>La identificación de los perfiles idóneos a contratar, así como la inclusión del perfil en la elaboración de estudios previos y su validación y verificación durante el procesos de contratación Promoción de los canales de denuncia de hechos de soborno.</t>
  </si>
  <si>
    <t xml:space="preserve">Fortalecer el conocimiento de los lineamientos internos, directriz y política de la SDM en relación a sus trámites y servicios a través de socializaciones periódicas. Promoción de los canales de denuncia de hechos de soborno. </t>
  </si>
  <si>
    <t>Profesional de OCID</t>
  </si>
  <si>
    <t>Revisión trimestral de la base de datos de registro de sanciones. 
Revisión trimestral de todos los expedientes a cargo de la OCD
Acceso restringido a la Oficina
Revisión plataforma SID de la Alcaldía Mayor de Bogotá                                 Acta de reparto.</t>
  </si>
  <si>
    <t xml:space="preserve">Revisión trimestral de la base de datos de registro de sanciones. 
Revisión trimestral de todos los expedientes a cargo de la OCD
Acceso restringido a la Oficina
Revisión plataforma SID de la Alcaldía Mayor de Bogotá                                 Acta de reparto  </t>
  </si>
  <si>
    <t>Revisión semestral de la base de datos que contiene los expedientes disciplinarios de la OCD en la casilla fecha de los hechos</t>
  </si>
  <si>
    <t>Profesional de OCD</t>
  </si>
  <si>
    <t xml:space="preserve">PA05-M02 MANUAL DE CONTRATACION / PA05-PR19 PROCESOS DE SELECCIÓN PARA LA CONTRATACIÓN  /PA05-PR21 PROCEDIMIENTO DE CONTRATOS DE PRESTACIÓN DE SERVICIOS </t>
  </si>
  <si>
    <t xml:space="preserve">Un miembro del comité estructurador de la SDM solicita y/o recibe una dádiva o una comisión para realizar la estructuración del proceso  y/o incluir en el componente técnico de los estudios o documentos previos un requisito, que pueda favorecer a un tercero en un proceso de contratación afectando los intereses de la SDM. </t>
  </si>
  <si>
    <t>El comité estructurador designado por el ordenador del gasto en conjunto con el profesional designado como apoyo desde la Dirección de Contratación, efectuará: la verificación de la necesidad previamente inscrita en el Plan Anual de Adquisiciones. Definir la modalidad de selección, acompañamiento y revisión de la elaboración de estudios previos, de mercado y análisis del sector relativo al objeto en el formato estudios previos, y la estructuración de los estudios y documentos previos aplicando los lineamientos del PA 05 - M01 Manual de Contratación, el procedimiento PA05 - PR 19 Procesos de Selección para la Contratación y los requisitos de la norma según la modalidad de selección conservando la imparcialidad en los procesos contractuales.
El profesional de la Dirección de Contratación deberá utilizar  la Plataforma Secop I y/o II  y el sistema Sistema de Gestión Contractual para llevar a cabo todo el proceso contractual cumpliendo con el principio de transparencia y acceso a la información.
Dar cumplimento de lo dispuesto en los procedimientos PA 05 -PR 19 y PA 05 - PR 21 publicados en Intranet según la modalidad contractual.
Aplicar los formatos establecidos por la Dirección de Contratación publicados en la Intranet, según la modalidad contractual.</t>
  </si>
  <si>
    <t>Profesional Contratos</t>
  </si>
  <si>
    <t>Un miembro del comité evaluador, solicita y/o acepta una dádiva o una comisión,  para que al momento de verificar los requisitos habilitantes, la evaluación de los proponentes y  recomendar al Ordenador del Gasto la adjudicación del proceso según orden de elegibilidad, afecte la verificación y evaluación de las propuestas, con el fin de favorecer a un tercero.                                                                                                                                                                                                                                                                                                                                                                                                                                                                                                                                                                                                                                                                                                                                               Un miembro del comité evaluador, solicita y/o acepta una dádiva o una comisión,  cuando constate que el precio ofertado no parece suficiente para garantizar una correcta ejecución del contrato, de acuerdo a la información recogida durante la etapa de planeación y particularmente durante el Estudio del Sector, y no efectué lo dispuesto en el Manual de Contratación PA05 - M01.</t>
  </si>
  <si>
    <t xml:space="preserve">El comité evaluador designado por el ordenador del gasto y con el  apoyo del profesional designado por la Dirección de Contratación estudiará, evaluará y calificará, de manera detallada, las propuestas presentadas de acuerdo con los estudios previos, pliego de condiciones definitivo, anexos técnicos y sus adendas, de tal forma que el evaluador garantice no sólo el deber de selección objetiva sino de la verificación de las propuestas a evaluar, corroborando que éstas cumplan con todos y cada uno de los requisitos exigidos en el Anexo complementario del pliego de condiciones, sus adendas, el procedimiento PA 05 -PR20, El Manual de Contratación PA 05 - M01  y los requisitos de la norma según la modalidad de selección. 
El profesional de la Dirección de Contratación deberá utilizar  la Plataforma Secop I y/o II  y el sistema Sistema de Gestión Contractual para llevar a cabo todo el proceso contractual cumpliendo con el principio de transparencia y acceso a la información.                                                                                                                                                                                            Dar cumplimento de lo dispuesto en el procedimiento PA 05 -PR 19 publicado en Intranet según la modalidad contractual.
Aplicar los formatos establecidos por la Dirección de Contratación publicados en la Intranet, según la modalidad contractual.
</t>
  </si>
  <si>
    <t>El equipo del comité estructurador  designado por el ordenador del gasto y con apoyo de la Dirección de Contratación, estructuran y evalúan el proceso según la necesidad, aplicando los lineamientos del manual de contratación y los requisitos de la norma según la modalidad de selección conservando la imparcialidad en los proceso contractuales.
El profesional de la Dirección de Contratación deberá utilizar  la Plataforma Secop I y/o II  para la  llevar a cabo todo el proceso contractual cumpliendo con el principio de transparencia y acceso a la información.
Implementación de los procedimientos establecidos por la Dirección para cada proceso de contractual.
Aplicar los formatos establecidos por la Dirección de Contratación publicados en la Intranet, para cada proceso de contratación.</t>
  </si>
  <si>
    <t>El profesional especializado y/o universitario de la Dirección de Contratación responsable del proceso, solicita y/o acepta una dádiva o una comisión para: Ajustar el Proyecto de pliego electrónico y aviso de convocatoria en beneficio de un tercero. Cancelar proceso de selección en plataforma SECOP con el fin de favorecer a un tercero.  Proyectar y Publicar respuesta a las observaciones y/ o modificar la evaluación en beneficio de un tercero. Publicar resolución de declaratoria de desierto del proceso con el fin de favorecer a un tercero.</t>
  </si>
  <si>
    <t>El profesional especializado y/o universitario de la Dirección de Contratación responsable del proceso, realiza la verificación de los documentos precontractuales una vez radicados en la Dirección, por cualquiera de las Subsecretarias, a fin de dar inicio al proceso de selección a adelantar. Elabora el Anexo Complementario o Invitación pública con su correspondiente cronograma. Registra y publica el proceso en la plataforma SECOP II. Asiste a las audiencias para el caso del proceso de selección por Licitación Pública. Revisar y dar respuesta, en materia jurídica, a las observaciones allegadas al proceso para dar respuesta a las mismas. Proyectar los actos administrativos que requiera dentro del proceso de selección que se adelante y  verifica que se encuentre acorde a los lineamientos establecidos en el procedimiento PA 05 -PR20, El Manual de Contratación PA 05 - M01  y los requisitos de la norma según la modalidad de selección.                                                                                         
                                                                                                                                                                                                                                                                                                                                                                     El profesional de la Dirección de Contratación deberá utilizar  la Plataforma Secop I y/o II  y el sistema Sistema de Gestión Contractual para llevar a cabo todo el proceso contractual cumpliendo con el principio de transparencia y acceso a la información.
Dar cumplimento de lo dispuesto en los procedimientos PA 05 -PR 19 y PA 05 - PR 21 publicados en Intranet según la modalidad contractual.
Aplicar los formatos establecidos por la Dirección de Contratación publicados en la Intranet, según la modalidad contractual.</t>
  </si>
  <si>
    <t>PA05-M02 MANUAL DE CONTRATACION                                                                                                                                                                                                                                                                              PA05-PR17 PROCEDIMIENTO PARA LAS LIQUIDACIONES CONTRACTUALES</t>
  </si>
  <si>
    <t>Un profesional especializado y/o universitario designado por la Dirección de Contratación (Encargado de trámite de liquidación) solicita y/o acepta una dádiva o una comisión para:  no efectuar o efectuar de manera parcial la revisión detallada del cumplimiento documental y jurídico de las solicitudes de liquidación, con el fin de favorecer a un tercero en perjuicio de la SDM.</t>
  </si>
  <si>
    <t>El profesional especializado y/o universitario designado por la Dirección de Contratación (Encargado de trámite de liquidación) efectuará la revisión detallada del cumplimiento documental y jurídico de las solicitudes de liquidación. Proyectará los memorandos y/o correos de aprobación o devolución de las solicitudes de liquidación y participará en las mesas de trabajo que se requieran para la verificación de las solicitudes de liquidación.                                                                                                                                                                    El profesional de la Dirección de Contratación deberá utilizar la Plataforma Secop II  y el sistema Sistema de Gestión Contractual para llevar a cabo todo el proceso de liquidaciones contractuales cumpliendo con el principio de transparencia y acceso a la información.
Dar cumplimento de lo dispuesto en los procedimiento PA05 -PR17 publicados en Intranet.
Aplicar los formatos establecidos por la Dirección de Contratación publicados en la Intranet.</t>
  </si>
  <si>
    <t>PA05-M02 MANUAL DE CONTRATACION -             PA05-PR16 PROCEDIMIENTO SANCIONATORIO POR INCUMPLIMIENTO CONTRACTUAL</t>
  </si>
  <si>
    <t xml:space="preserve">El Profesional designado por la Dirección de Contratación para los procesos sancionatorios contractuales, solicita y/o acepta una dádiva o una comisión para no realizar el acompañamiento al ordenador del gasto, con el fin de verificar los documentos, argumentos, pruebas y audiencias que se lleven a cabo en virtud del proceso sancionatorio contractual, esto con el objetivo de favorecer a un tercero, dilatando o efectuando un cierre anormal del proceso sancionatorio. </t>
  </si>
  <si>
    <t xml:space="preserve">El profesional designado por la Dirección de contratación deberá: Realizar el acompañamiento al proceso sancionatorio, verificando los documentos y enviando los respectivos ajustes mediante correo electrónico o memorando al profesional designado por el ordenador del gasto. Asistir a todas las audiencias a las que hubiere lugar y garantizar que se ajuste a lo establecido en la ley 1474 de 2011.  Realizar las sugerencias y observaciones a los que haya lugar durante la consecución del procedimiento sancionatorio, aplicando lo establecido de los lineamientos establecidos en el Manual de Contratación PA 05 - M01 así como lo establecido en el procedimiento de Sancionatorio Contractual PA 05 - PR 16.                                                                                                                                                                                                                                                                                  Dar cumplimento de lo dispuesto en los procedimientos PA 05 -PR 16 publicados en Intranet según la modalidad contractual.
Aplicar los formatos establecidos por la Dirección de Contratación publicados en la Intranet, según la modalidad contractual.
</t>
  </si>
  <si>
    <t xml:space="preserve">El subsecretario al momento de enviar el anteproyecto de presupuesto y la programación de los proyectos de inversión los modifique o altere a cambio de una satifacción, beneficio, o reconocimiento personal, o por una supuesta solidaridad. </t>
  </si>
  <si>
    <t>Las fichas se deben remitir vía correo electrónico, y la versión final debe estar firmada.
Si la formulación no cumple con los criterios, la OAPI devolverá a
la Subsecretaría correspondiente.
Los lineamientos se pueden comunicar a los Ordenadores de Gasto por medio de circular emanada del Despacho o por medio de
correo electrónico.
En caso de no cumplir con los lineamientos, el anteproyecto se devolverá para sus correcciones.
Los Subsecretarios presentan al Secretario el Anteproyecto de
Presupuesto.</t>
  </si>
  <si>
    <t>Funcionario  / Contratista de las Subsecretarías</t>
  </si>
  <si>
    <t xml:space="preserve">PE01-PR02 Procedimiento para la modificación presupuestal de los proyectos de inversión.  </t>
  </si>
  <si>
    <t>PE01-PR03 Anteproyecto de presupuesto</t>
  </si>
  <si>
    <t>El subsecretario al momento de ajustar el anteproyecto de presupuesto y la programación de los proyectos de inversión con la cuota aprobada para el proyecto de inversion, favorezca actividades o contrataciones a cambio de un beneficio o por una supuesta solidaridad</t>
  </si>
  <si>
    <t xml:space="preserve">PE01-PR03 Procedimiento de Anteproyecto de Presupuesto. </t>
  </si>
  <si>
    <t xml:space="preserve">PE01-PR06 Elaboración y seguimiento del Plan Anual de Adquisiciones (P.A.A) y aprobación de viabilidades presupuestales. </t>
  </si>
  <si>
    <t>Los Subsecretarios / Ordenadores de Gasto remitan el plan anual de adquisiciones con actividades que no se encuentren contempladas en el presupuesto aprobado, con el fin de favorecer a tercerpos.</t>
  </si>
  <si>
    <t>La Subdirección de Contravenciones y con apoyo de su grupo de trabajo realizará semanalmente la programación con la rotación de Abogados y Autoridades para la realización de las actividades a desempeñar de los procesos contravencionales en el CSM dejando como evidencia el correo enviado con la programación semanal.
El Auxliar Administrativo verifica mensualmente que las actuaciones y actos administrativos esten cargadas en el SICON Vs. el expediente físico entregado por el Profesional Unviersitario dejando evidencia en la base de datos sobre los expedientes rechazados que no fueron cargados en SICON.
El Profesional Especializado del Grupo de la Secretaria Común realiza semanalmente seguimiento a la Base de Datos verificando el estado del reparto de expedientes a las Autoridades de Tránsito de los procesos contravencionales dejando como evidencia el correo electrónico con los hallazgos del seguimiento.</t>
  </si>
  <si>
    <t>La Subdirección de Contravenciones y con apoyo de su grupo de trabajo realizará semanalmente la programación con la rotación de Abogados y Autoridades para la realización de las actividades a desempeñar de los procesos contravencionales en el CSM dejando como evidencia el correo enviado con la programación semanal.</t>
  </si>
  <si>
    <t>El Profesional de la Subdirección de Contravenciones realizará mensualmente la revisión de los expedientes exonerados de embriaguez y aleatoreamente otras infracciones con el fin de verificar que el fallo haya dado cumplimiento a la normatividad vigente, en caso de encontrar irregularidades se informará a través de memorando a la Subdirección y como evidencia se llevará el registro en un archivo en excel con las respectivas observaciones y adicionalmente entregara un informe con la revisión de los mismo.</t>
  </si>
  <si>
    <t xml:space="preserve">La Autoridad de Tránsito realizará periodicamente la revisión de la Base de Datos de Reincidencias con el fin de controlar el impulso procesal dejando como evidencia la Base de Datos y las actas de las reuniones de seguimiento con el grupo de trabajo. </t>
  </si>
  <si>
    <t>La Autoridad de Tránsito realizará periodicamente la revisión de la Base de Datos de Subsanaciones con el fin de controlar el impulso procesal dejando como evidencia la Base de Datos.</t>
  </si>
  <si>
    <t>Verificar que el comparendo y la licencia de conducción y/o documento de identidad presentados correspondan al infractor.</t>
  </si>
  <si>
    <t>Verificar el número de usuarios registrados en el PM04-PR01-F01 contra el número de usuarios ingresados en SICON</t>
  </si>
  <si>
    <t>Verificar el número de usuarios registrados en el PM04-PR01-F01 contra el número de usuarios ingresados en SICON.
Verificar mediante muestreo aleatorio del 10% de los asistentes a cada curso, la detección del riesgo de corrupción.</t>
  </si>
  <si>
    <t>Consultar en el aplicativo  del sistema de información contravencional,  la orden de salida del vehículo emitida por la autoridad de tránsito.</t>
  </si>
  <si>
    <t>Realizar la liquidación por los servicios de parqueadero y grúa en los aplicativos GRUPAT o SICPAG según corresponda.
Verificar  que  el registro del  pago corresponda a la liquidación en los aplicativos GRUPAT o SICPAG.</t>
  </si>
  <si>
    <t>Antes de entregar el vehículo se debe confirmar el pago y verificar los documentos del automotor y persona autorizada para retirar el mismo.
Verificar la información del formato consolidado diario de liquidaciones remitidas por correo electrónico, para constatar la información aportada por el ciudadano al momento del retiro del vehículo.</t>
  </si>
  <si>
    <t>Identificar los automotores que se encuentren inmovilizados por más de un año en los parqueaderos autorizados, por infracción a las normas de tránsito y transporte.
Remitir trimestralmente a la Oficina Asesora de Comunicaciones y Cultura, el listado de vehículos que han permanecido por más de un (1) año en estado inmovilizado por infracción a las normas de tránsito y transporte y que pueden ser susceptibles de aplicación Ley 1730 de 2014, para llevar a cabo su publicación en un diario de alta circulación</t>
  </si>
  <si>
    <t>Recibir y verificar los documentos del vehículo y autorización  por parte del patio.
Verificar con la fiscalía que emitio la orden de entrega del vehículo, que el oficio, los datos del autorizado y noticia criminal  correspondan con la persona autorizada para el retiro del vehículo .</t>
  </si>
  <si>
    <t>Todas las solictudes  de los préstamos y consultas deben contar con la trazabilidad  através del aplicativo Aranda
Se atenderán las consultas digitales  preferiblemente y no los documentos originales.
Para el caso del préstamo físico se validará la información antes y despues del préstamo a través del Formato PA01-PR04-F01</t>
  </si>
  <si>
    <t>El formato PA01-PR08- 05 se diligenciará en los eventos en que no se pueda presentar factura como por ejemplo la legalización del servicio de transporte.
Los requisitos que se deben revisar a una factura son: Nit, Rut, Resol. DIAN fecha, en caso que no se cumpla con los requisitos se devolverá y se exigirá los documentos con requisitos legales.                   Previo a realizar cualquier gasto por la caja menor, se deberá contar con el visto bueno y debida autorización del jefe inmediato del beneficiario del pago, con el fin de proceder con la revisión de los documentos con los requisitos legales descritos</t>
  </si>
  <si>
    <t>El formato PA01-PR08- 05 se diligenciará en los eventos en que no se pueda presentar factura como por ejemplo la legalización del servicio de transporte.
Los requisitos que se deben revisar a una factura son: Nit, Rut, Resol. DIAN fecha, en caso que no se cumpla con los requisitos se devolverá y se exigirá los documentos con requisitos legales.                  Previo a realizar cualquier gasto por la caja menor, se deberá contar con el visto bueno y debida autorización del jefe inmediato del beneficiario del pago, con el fin de proceder con la revisión de los documentos con los requisitos legales descritos</t>
  </si>
  <si>
    <t>El Subdirector Administrativo contrata una firma interventora experta con el objetivo que realice el control y seguimiento técnico, jurídico, ambiental y financiero a las actividades a realizar por el contratista de mantenimiento locativo, que será el intermediario entre la SDM y el contratista de mantenimiento, quien presenta mensualmente  como evidencia los informes de ejecución y gestión.
El supervisor y el apoyo a la supervisión de la Subdirección Administrativa, realizará una reunión previa a la suscripción del acta de inicio con la interventoría y contratista de mantenimiento, con el fin de recordar las obligaciones en materia anticorrupción y antisoborno disminuyendo así el riesgo de que estas se materialicen, dejando como evidencia un acta de reunión. 
En todas las reuniones de seguimiento en que se encuentre presente el contratista de mantenimiento y el personal de la SDM, deberá estar presente la interventoría del contrato como mediador entre las partes, dejando como evidencia las actas de reunión.</t>
  </si>
  <si>
    <t>El colaborador deberá solicitar y recibir las respectivas cotizaciones a los proveedores a través de correo electrónico o un medio alternativo que permita dejar evidencia de la comunicación con los proveedores, brindando trato igualitario y la misma información para realizar la cotización, dejando como evidencia la solicitud de cotización y las respuestas de los proveedores.</t>
  </si>
  <si>
    <t>Desde la entidad se revisa que todos los repuestos y mantenimientos que se realicen de acuerdo a las especificaciones tecnicas establecidas y obligaciones del contrato, tambien teniedo en cuenta manual de cada vehiculo.se verifica que cada que los precios  de los repuestos este conforme a los precios establecidos a los estudios previos del contrato</t>
  </si>
  <si>
    <t xml:space="preserve">Formato PA04-PR01-F01 (Solicitud de Cuentas de Usuario) firmado para autorización de creación, modificación, suspensión o reactivación del usuario (Por Directivo o Supervisor).
La solicitud se identifica por un único número. (Ticket generado por el operador tecnológico)
Se deben tener en cuenta las responsabilidades asignadas al solicitante de la cuenta con los permisos solicitados.
</t>
  </si>
  <si>
    <t>La solicitud debe hacerse al correo agarcia@movilidadbogota.gov.co anexando los documentos en PDF solicitados: Cedula 150%, acta de posesión.</t>
  </si>
  <si>
    <t xml:space="preserve">Se realiza concepto técnico validando las condiciones y orientaciones técnicas, del software a adquirir teniendo en cuenta lo establecido en los procedimientos de la Dirección de Contratación.
La OTIC recibe requerimiento técnico de las dependencias con la solicitud describiendo la necesidad y el desarrollo que se solicita en la (Modalidad Fabrica del Software.)
</t>
  </si>
  <si>
    <t>La OTIC realiza seguimiento de ejecución de los contratos teniendo en cuenta lo establecido en el Manual  de Contratación y estudios previos en lo referente a entrega a satisfacción.</t>
  </si>
  <si>
    <t>La OTIC realiza seguimiento de ejecución de los contratos teniendo en cuenta lo establecido en el Manual  de Contratación y estudios previos en lo referente a la ejecución del contratro.</t>
  </si>
  <si>
    <t xml:space="preserve">
Valoración en el seguimiento dle comité de Cambios sobre la viabilidad para la implementación de los cambios y su impacto, mediante conceptos individuales o colectivos.
Documento PA04-PR04-F01 con la aprobación del cambio que se Autorizo. 
</t>
  </si>
  <si>
    <t>Formato PA04-PR01-F01 (Solicitud de Cuentas de Usuario) firmado para autorización de creación, modificación, suspensión o reactivación del usuario y acceso a un desarrollo, soporte o acceso a Base de Datos. (Por Directivo o Supervisor).
La solicitud se identifica por un único número. (Ticket generado por el operador tecnológico)</t>
  </si>
  <si>
    <t xml:space="preserve">
El profesional universitario y/o especializado revisa la respuesta y avala el concepto emitido para su posterior firma por parte del Subdirector, conforme lo establecido el Procedimiento PM03PR01</t>
  </si>
  <si>
    <t>El encargado de atender el requerimiento definirá la pertinencia de efectuar la visita de campo, según el requerimiento y los antecedentes
consultados.
El profesional realizará la visita, verificando las actuales características viales y de operación del sector de la solicitud.
Se evalúa la pertinencia de generar compromisos en materia de
señalización.  
Se genera el compromiso de acuerdo con la evaluación técnica
realizada. 
Finalmente se emite respuesta al peticionario del concepto dado de acuerdo con las evaluaciones previas. FORMATO PR03-PM02-F10</t>
  </si>
  <si>
    <t>La asignación se realiza conforme a la zona de responsabilidad de cada profesional.
lo anterior, conforme lo establecido por el PM03PR03
La base de datos de señalización contiene la información de
correspondencia y compromisos prioritarios.
Verifica que los documentos que se refieren en la solicitud
como anexos sean efectivamente los que llegaron (solicitudes
externas) 
Finalmente se evalua la propuesta allegada junto con todos sus soportes y anexos, y se emite concepto de aprobación u observaciones</t>
  </si>
  <si>
    <t>Se consultan los planos de señalización en la carpeta compartida y se genera la Base de Datos.  Formato PM03-PR05-F05</t>
  </si>
  <si>
    <t>Revisar criterios de Diseño Geométrico, diseño de señalización, urbanístico, eléctrico, de interconexión, cantidades de obras civiles, mobiliario semafórico y otros que sean establecidos por el procedimiento.
Consolidar y emitir respuesta con la aprobación o no de los diseños semaforicos allegados a la entidad.</t>
  </si>
  <si>
    <t>Verificar en la base de datos de prefactibilidad si la solicitud ha sido registrada anteriormente.
Identificar y validar la necesidad desde el punto de vista de semaforización, mediante visita de campo.
Evaluar las condiciones técnicas mínimas para semaforizar actualizando base de datos de prefactibilidad.
Consolidar y emitir respuesta con la aprobación o no de prefactibilidad de implementación semaforica.</t>
  </si>
  <si>
    <t>Se revisa la solicitud de recibo de la señalización implementada por parte de terceros.
Se verifica toda la documentación y soportes allegados con la solicitud de acuerdo con el procedimiento establecido PM03PR10.
Se adelanta visita de inspección y verificación a la señalización implementada y que esta este acorde con los diseños aprobados previamente.
Se remite a grupo SIG de la Dirección de Ingeniería de Tránsito para que apruebe la georreferenciación y vinculación.
Finalmente, se emite concepto de aprobación u observaciones del tramite adelantado.</t>
  </si>
  <si>
    <t>Profesional Universitario/Profesional Especializado Dirección de Ingeniería de Tránsito</t>
  </si>
  <si>
    <t xml:space="preserve">Profesional universitario o Técnico Operativo Subdirección de Señalización </t>
  </si>
  <si>
    <t>Profesional Universitario Dirección de Ingeniería de Tránsito</t>
  </si>
  <si>
    <t>El interesado ofrece o entrega dadivas a un Colaborador de la SDM para que se apruebe un diseño semaforico sin que este cumpla los parametros establecidos.</t>
  </si>
  <si>
    <t>Profesional Especializado
Subdirección de
Semaforización</t>
  </si>
  <si>
    <t>El interesado ofrece o entrega dadivas a un Colaborador de la SDM para que se apruebe o priorice la implementación de una intersección o control semafórico sin que esta cumpla las especificaciones tecnicas y su proceso de priorización.</t>
  </si>
  <si>
    <t>Profesional Especializado y/o Profesional Universitario 
Subdirección de
Semaforización</t>
  </si>
  <si>
    <t>Profesional Especializado
Subdirección de Señalización</t>
  </si>
  <si>
    <t>PM03-PR13
Seguimiento y control a garantías de los contratos de señalización vial</t>
  </si>
  <si>
    <t>Permitir la inadecuada adjudicacion del contrato o su cumplimiento parcial.</t>
  </si>
  <si>
    <t>Interesado ofrece o entrega dadivas o beneficios a un Colaborador de la SDM encargado de realizar la adjudicación  del proceso contractual, con el fin de permitir beneficios para un solo oferente en la adjudicación del contrato</t>
  </si>
  <si>
    <t>Se realiza la adjudicación de los contratos en audiencia pública con la presencia virtual o presencial de todos los oferentes, designado de control interno, veedores ciudadanos y demás entidades de control. Se realizan la publicación en la plataforma SECOP y todas observaciones y llenos de ley  de cara a la ciudadania</t>
  </si>
  <si>
    <t>Profesional Universitario/ Profesional especializado Subdirección de señalización</t>
  </si>
  <si>
    <t xml:space="preserve">La verificación se hace conforme a los requerimientos establecidos en el procedimiento PM02- PR01, PM02-PR01-ANEXO 01 y se reporta en los formatos  PM02-PR01-F03 y PM02-PR01-F04 </t>
  </si>
  <si>
    <t>La verificación se hace conforme a los requerimientos establecidos en el procedimiento PM02-PR02-, PM02-PR02-ANEXO 01</t>
  </si>
  <si>
    <t>Verificar la información base de datos de los operativos priorizados los cuales fueron programados a partir de criterios técnicos con el proposito de mitigar las problematicas y atender las necesidades de la ciudadanía con base en  los requerimientos allegados a la entidad.</t>
  </si>
  <si>
    <t>Se realiza seguimiento a la verificación de la lista de chequeo de documentación y estado del vehiculo durante la ejecución de los operativos, adicionalmente, en los procesos administrativos.</t>
  </si>
  <si>
    <t>El interesado ofrece o entrega dadivas o beneficios a un Colaborador de la SDM con el fin de ser favorecido con una solucion de movilidad.</t>
  </si>
  <si>
    <t>Un Colaborador de la SDM solicita o recibe dadivas o beneficios de un tercero con el fin de ser favorecido con una solucion de movilidad.</t>
  </si>
  <si>
    <t>Planificar y realizar seguimiento a la ejecución y resultados de los pilotos de medidas integrales priorizadas, que permitan solucionar una problemática de movilidad identificada.</t>
  </si>
  <si>
    <t>Realizar visita de campo, genera los hallazgos y recomendaciones para posterior consolidación del informe de la auditoría o inspección de seguridad vial urbana.
Se debe revisar que el informe de auditoria contenga todos los
items o actividades definidos en el formato de informe de auditorías o inspecciones.
Se remite los hallazgos y recomendaciones a las dependencias o entidades competentes.</t>
  </si>
  <si>
    <t>El interesado ofrece o entrega dadivas o beneficios a un Colaborador de la SDM encargado de recibir cotizaciones y estructurar el estudio del mercado, para su beneficio en el proceso.</t>
  </si>
  <si>
    <t>POLÍTICA DE RIESGOS DE SOBORNO</t>
  </si>
  <si>
    <t xml:space="preserve">POLITICA DE GESTIÓN DEL RIESGO DE SOBORNO EN LA SDM
</t>
  </si>
  <si>
    <t>Un Colaborador de la SDM solicita o acepta una dádiva o una comisión para favorecer con un otorgamiento de facilidad de pago a un tercero sin cumplir los requisitos.</t>
  </si>
  <si>
    <t>Profesional Universitario y
profesional especializado  / Contratista
Director de Gestión de Cobro</t>
  </si>
  <si>
    <t>Auxiliar Administrativo/  Contratista
Director de Gestión de Cobro</t>
  </si>
  <si>
    <t>Un Colaborador de la SDM solicita o acepta una dádiva o una comisión para favorecer con un mandamiento de pago o con la omisión de una medida cautelar sobre sus bienes.</t>
  </si>
  <si>
    <t>Un Colaborador de la SDM solicita o acepta una dádiva o una comisión para favorecer a un tercero en un remate de bienes.</t>
  </si>
  <si>
    <t>Profesional Universitario  / Contratista
Director de Gestión de Cobro</t>
  </si>
  <si>
    <t>Un Colaborador de la SDM solicita o acepta una dádiva o una comisión para no reportar en las centrales de riesgo a la compañía de seguros por omitir el pago de una póliza.</t>
  </si>
  <si>
    <t>Un Colaborador de la SDM solicita o acepta una dádiva o una comisión para favorecer con un mandamiento de pago o con la omisión de una medida cautelar sobre sus bienes por abandono.</t>
  </si>
  <si>
    <t>Un Colaborador de la SDM solicita o acepta una dádiva o una comisión para favorecer a un tercero en un remate de bienes por abandono.</t>
  </si>
  <si>
    <t>El título debe estar correctamente conformado y la obligación debe ser clara, expresa y exigible.
El profesional emite el acto administrativo, luego el Director suscribe el mismo, si hubo acto a través del cual se resolvieron excepciones y se ordenó seguir con la ejecución, no hay lugar a emitir un nuevo acto que así lo disponga.
La medida cautelar se debe comunicar al ente de registro. Al dictar una medida cautelar de embargo debe encontrarse identificado el bien a embargar y el límite de cuantía, y así se debe informar a la entidad encargada de realizar el registro.
Si se trata de dinero, una vez cumplido el límite del embargo, se debe emitir el acto que libere las cuentas, salarios u honorarios.</t>
  </si>
  <si>
    <t>Interesado ofrece dadivas a un Colaborador de la SDM para favorecer a un tercero en la elaboracion de estudios previos  para que sea contratado.</t>
  </si>
  <si>
    <t>El colaborador de la SDM solicita y/o recibe dadivas para favorecer a un tercero en la elaboracion de estudios previos  para que sea contratado.</t>
  </si>
  <si>
    <t xml:space="preserve">Implementación  de estrategias comunicativas   para fortalecer el SGAS, así como su divulgación a través de los diferentes canales con los que cuenta la Entidad.  </t>
  </si>
  <si>
    <t xml:space="preserve">EL profesional   del proceso verifica que las devoluciones cargadas en la carpeta compartida STORAGE_ADMIN cumplan con los requisitos establecidos  en el procedimiento dejando como registro la verificación mediante-orden de devolución. Y CD
</t>
  </si>
  <si>
    <t>La empresa de correspondencia realiza el control de calidad sobre los radicados de salida, antes de realizar la impresión y envio de los documentos, con el fin de que la información del PDF coincida con la del Sistema de Gestión Documental, de acierdo con lo establecido en el procedimiento, PA01-PR15 PROCEDIMIENTO RADICACIÓN COMUNICACIONES SALIDA VERSIÓN 1,0 DE 04-12-2020.PDF.
Toda la trazabilidad de las gestiones realizas por correspondencia quedan registradas en el Sistema de Gestión Documental ORFEO</t>
  </si>
  <si>
    <t>Solicitar el vehículo que realizará los traslados a través de correo electrónico para asegurar la confiabilidad del conductor</t>
  </si>
  <si>
    <t>Se verificará el archivo físico contra el inventario entregado.
Legalizar la transferencia documental mediante acta de tranferencia PA-PRO3-F01</t>
  </si>
  <si>
    <t xml:space="preserve">Realizar el proceso de eliminacion documental a través de acta con el acompañamiento de la Oficina de Control interno, asi mismo asegurar con el acta y video de la destrucción documental del proveedor contratado por la SDM </t>
  </si>
  <si>
    <t>Todas las solictudes  de los préstamos y consultas deben contar con la trazabilidad  através del aplicativo Aranda, es decir que los externos solo pueden realizar consulta en sala. 
Para el caso del préstamo físico de entes de control se procede con el  préstamo a través del Formato PA01-PR04-F01</t>
  </si>
  <si>
    <t>Campañas de socializacion del SGAS (Afiches, habladores, redes sociales y carteleras digitales)
Los fondos que constituyen las cajas menores solamente pueden utilizarse para sufragar gastos identificados y definidos en los conceptos del Presupuesto de Gastos Generales que tengan el carácter de urgentes, previa autorización del jefe inmediato.</t>
  </si>
  <si>
    <t>La utilizacion de los recursos destinados para la caja menor, no se utilizan con frecuencia, esto implica que la inversion que se realiza con estos recursos no se destinan siempre para la misma compra, por lo tanto, no es factible dicha situación.
El monto establecido que se podrá utilizar mensualmente, no debe exceder el reglamentado dentro de la Resolución que establece el manejo de la misma dentro de cada vigencia fiscal. Adicionalmente, se debe realizar conciliaciones del manejo de la caja menor, donde se relacionan los movimientos que se realizan mes a mes.</t>
  </si>
  <si>
    <t xml:space="preserve">Se debe verificar que la documentación allegada esté completa y la información contenida en la misma sea suficiente y veraz para efectuar el movimiento que se precisa. Para los efectos debe remitirse al procedimiento referenciado.
Si la documentación o la información registrada en la misma no está conforme con lo requerido, debe informarse al funcionario y/o dependencia que presentó solicitud de movimiento vía correo
electrónico, indicando las inconsistencias que impiden el registro y
ejecución del movimiento. </t>
  </si>
  <si>
    <t>Desde la Subdirección Administrativa se estructura técnicamente el proceso de Intermediario de Seguros, la ejecución de los contratos suscritos entre la SDM y las Aseguradoras se hace a través del intermediario, de esta manera no se tiene contacto directo con la Aseguradora, aparte la Supervisión se acoge a los requisitos técnicos establecidos en el proceso de selección y mes a mes se realiza la verificación del cumplimiento de las obligaciones con las evidencias que aporta el contratista.</t>
  </si>
  <si>
    <t xml:space="preserve">Desde la Subdirección Administrativa se estructura técnicamente el proceso de Intermediario de Seguros, la ejecución de los contratos suscritos entre la SDM y las Aseguradoras se hace a través del intermediario, de esta manera no se tiene contacto directo con la Aseguradora, aparte el apoyo a la Supervisión se acoge a los requisitos técnicos establecidos en el proceso de selección y mes a mes se realiza la verificación del cumplimiento de las obligaciones con las evidencias que aporta el contratista. INFORME DE ACTIVIDADES CONTRATO DE CONSULTORÍA - INTERMEDIACIÓN DE SEGUROS </t>
  </si>
  <si>
    <t xml:space="preserve"> Un funcionario o ex funcionario de la SDM que esta siendo investigado disciplinariamente ofrece y/o entrega a un colaborador de la SGJ una dádiva o comisión para ser favorecido en el fallo de segunda instancia.</t>
  </si>
  <si>
    <t>Funcionario o ex funcionario de la SDM</t>
  </si>
  <si>
    <t>Un profesional de la Subsecretaria de Gestión Juridica solicita una dádiva o una comisión para favorecer a un funcionario o ex funcionario  de la SDM en el fallo de segunda instancia.</t>
  </si>
  <si>
    <t>Profesional SGJ</t>
  </si>
  <si>
    <t>El profesional SGJ deberá incorporar las constancias de entrega de correspondencia al expediente, de conformidad a lo establecido en la TRD a la espera de la respuesta requerida.
El profesional SGJ deberá proyectar el acto administrativo correspondiente y entregar al Subsecretario para revisión y aprobación.
Desde la Subsecretaria de Gestión Jurídica se realiza seguimiento a los procesos de Segunda Instancia.</t>
  </si>
  <si>
    <t>Un profesional de la Subsecretaria de Gestión Juridica  acepta una dádiva o una comisión para favorecer a un funcionario o ex funcionario de la SDM   en el fallo de segunda instancia.</t>
  </si>
  <si>
    <t>PE04 
PROCESO DE INTELIGENCIA PARA LA MOVILIDAD</t>
  </si>
  <si>
    <t>Un tercero entrega u ofrece dadivas a un colaborador de la SDM para favorecerlo con la contratación en caso de que la generación de cualquiera de los productos de la dependencia se realice por contratación.</t>
  </si>
  <si>
    <t>Un Colaborador de la SDM solicita o recibe dadivas de un tercero para favorecerlo en un contrato en caso de que la generación de cualquiera de los productos de la dependencia se realice por contratación.</t>
  </si>
  <si>
    <t>Subsecretario (a) Política de
Movilidad / Director (a) (DIM) / estructurador del proceso</t>
  </si>
  <si>
    <r>
      <rPr>
        <b/>
        <u/>
        <sz val="18"/>
        <rFont val="Arial"/>
        <family val="2"/>
      </rPr>
      <t>Consideraciones generales:</t>
    </r>
    <r>
      <rPr>
        <sz val="18"/>
        <rFont val="Arial"/>
        <family val="2"/>
      </rPr>
      <t xml:space="preserve">
a) La metodología para la gestión de los riesgos de soborno en la SDM, está explícita en el documento PE01-G01 GUÍA PARA LA GESTION DEL RIESGO DE LA SDM. 
b) El Oficial de Cumplimiento antisoborno y/o Equipo Antisoborno realizarán el monitoreo al mapa de riesgos de soborno, a corte del 30 de junio y 31 de diciembre de cada vigencia, y lo comunicarán y publicarán en la Intranet y página web de la SDM, en el link de transparencia y acceso a la información pública, para conocimiento de las partes interesadas. </t>
    </r>
    <r>
      <rPr>
        <u/>
        <sz val="18"/>
        <rFont val="Arial"/>
        <family val="2"/>
      </rPr>
      <t xml:space="preserve">
</t>
    </r>
    <r>
      <rPr>
        <sz val="18"/>
        <rFont val="Arial"/>
        <family val="2"/>
      </rPr>
      <t>c) La Oficina de Control Interno en las fechas antes mencionadas, hará la evaluación y seguimiento independiente, a los riesgos de soborno, de acuerdo con el impacto y criticidad del riesgo, priorizando los más relevantes, en concordancia con lo establecido en la Ley 1474 de 2011.
d) Las responsabilidades con respecto a la gestión del riesgo de soborno como parte de los riesgos institucionales, se definen en el Modelo Integrado de Planeación y Gestión MIPG, en lo referente al rol de las líneas de defensa allí consideradas, siendo el Oficial de Cumplimiento Antisoborno el encargado de acompañar a las demás dependencias en la revisión de los riesgos, y en el levantamiento de los mismos, y de los controles transversales para su mitigación, en compañía con la Oficina Asesora de Planeación Institucional para su consolidación a nivel institucional, presentación ante el Comité Institucional de Coordinación de Control Interno y su publicación en la Intranet y en la página web de la SDM.
e) El nivel de riesgo de soborno, se convierte en la entrada para el nuevo periodo de seguimiento, es responsabilidad de todos los líderes de dependencia involucrados en cada evento de riesgo, identificar donde la probabilidad o el impacto del riesgo residual continúa siendo mayor a 6, con el fin de formular nuevas acciones de tratamiento que pueden consistir en fortalecer, modificar o generar nuevos controles, lo cual deberá quedar evidenciado en el mapa de riesgos para el periodo de monitoreo y revisión siguiente a reportar.
f) La matriz de riesgos de soborno será revisada una vez al año por el Oficial de Cumplimiento Antisoborno y/o Equipo Antisoborno, con el fin de identificar nuevos hechos de soborno y/o actualizar los controles operacionales para cada uno de ellos.
g) Para los riesgos de soborno relacionados con terceros o contratistas que desempeñen funciones en nombre de la SDM, se establecerán clausulas y obligaciones contractuales que garanticen la identificación de estos riesgos bajo esta metodología.
h) Los términos y definiciones relacionados con la Administración del Riesgo de Soborno, son los establecidos en el glosario de la Entidad, la guía metodológica de riesgos del DAFP, la guía metodológica de prevención de riesgos de soborno en entidades públicas de la Veeduría Distrital, la norma ISO 31000:2009 y la norma ISO 37001:2017.</t>
    </r>
  </si>
  <si>
    <r>
      <t xml:space="preserve">La implementación de esta política contempla los siguientes lineamientos:
a) El análisis del contexto estratégico para la Gestión del Riesgo de Soborno, se efectúa mediante la identificación de señales de alerta o posibles hechos de soborno que pueden presentarse en los procesos institucionales donde haya una interacción con externos y que impacte directamente los objetivos estratégicos y del sistema de gestión antisoborno de la Secretaría Distrital de Movilidad, con base en los lineamientos de la guía metodológica de prevención de riesgos de soborno en entidades públicas de la Veeduría Distrital, la NTC ISO 37001:2017 y a través de la Matriz DOFA, la cual es el insumo para la identificación de causas, riesgos y consecuencias.
b) Siendo el Soborno una forma de corrupción, el impacto siempre será negativo para la entidad, independiente de su clasificación.
c) Los niveles de aceptación o tolerancia al riesgo de soborno, así como los niveles para calificar el impacto y la probabilidad que determina la Secretaría Distrital de Movilidad, son los establecidos en la </t>
    </r>
    <r>
      <rPr>
        <u/>
        <sz val="18"/>
        <rFont val="Arial"/>
        <family val="2"/>
      </rPr>
      <t>guía para la gestión del riesgo SDM,</t>
    </r>
    <r>
      <rPr>
        <sz val="18"/>
        <rFont val="Arial"/>
        <family val="2"/>
      </rPr>
      <t xml:space="preserve"> metodologia que se formuló con base en las buenas practicas de la NTC ISO 31000 (Gestión de riesgos), 37001 (Gestión antisoborno) y la guia de la Veeduría Distrital, teniendo en cuenta que todo surge de la presunción de un posible hecho de soborno y siempre debe conducir a un tratamiento, en concordancia con la siguiente tabla:</t>
    </r>
  </si>
  <si>
    <t>El encargado de atender el requerimiento definirá la pertinencia de efectuar la visita de campo, según el requerimiento y los antecedentes
consultados.
El profesional realizará la visita, verificando las actuales características viales y de operación del sector de la solicitud.
Se genera el compromiso de acuerdo con la evaluación técnica
realizada. 
se emite respuesta al peticionario del concepto dado de acuerdo con las evaluaciones previas. FORMATO PR03-PM02-F10</t>
  </si>
  <si>
    <t>La asignación se realiza conforme a la zona de responsabilidad de cada profesional.
La base de datos de señalización contiene la información de
correspondencia y compromisos prioritarios.
Verifica que los documentos que se refieren en la solicitud
como anexos sean efectivamente los que llegaron (solicitudes
externas)
lo anterior, conforme lo establecido por el PM03PR03
Finalmente se evalua la propuesta allegada junto con todos sus soportes y anexos, y se emite concepto de aprobación u observaciones</t>
  </si>
  <si>
    <t xml:space="preserve">Se consultan los planos de señalización en la carpeta compartida y se genera la Base de Datos. Formato PM03-PR05-F05				</t>
  </si>
  <si>
    <t>Profesional Especializado y/o Universitario Subdirección de Planes de Manejo de Tránsito</t>
  </si>
  <si>
    <t xml:space="preserve">Un Colaborador de la SDM solicita o acepta una dadiva del ciudadano para que el concepto emitido respecto al PMT sea favorable (se apruebe) a pesar de que no cumple con los requisitos y politicas de operación establecidos </t>
  </si>
  <si>
    <t xml:space="preserve">La verificación se hace conforme a los requerimientos establecidos en el procedimiento PM02-PR02-, PM02-PR02-ANEXO 01
</t>
  </si>
  <si>
    <t xml:space="preserve">Profesional Universitario y/o especializado y/o Subdirector(a) Subdirección de Planes de Manejo de Tránsito
</t>
  </si>
  <si>
    <t xml:space="preserve">El interesado ofrece o entrega dadivas o beneficios a un colaborador de la SDM para anteponer actividades de control a pesar de que esta no esten priorizadas en el corto plazo, y así favorecer a un tercero. </t>
  </si>
  <si>
    <t>Un Colaborador de la SDM solicita o recibe dadivas o beneficios para anteponer actividades de control a pesar de que esta no esten priorizadas en el corto plazo, y así favorecer a un tercero.</t>
  </si>
  <si>
    <t>Profesional Universitario Subdireccion de Control de Tránsito y Transporte</t>
  </si>
  <si>
    <t>Profesional especializado y profesional universitario Subdirección de Gestión en Vía</t>
  </si>
  <si>
    <t>El interesado ofrece o entrega dadivas o beneficios a un Colaborador de la SDM con el fin de no reportar inconsistencias o hallazgos evidenciados en la auditoria o inspecciones de seguridad vial urbana, con el fin de no tener que invertir mas en ajustes.</t>
  </si>
  <si>
    <t>Director de Gestión de Tránsito y Control de Tránsito y Transporte, Subdirector de Gestión en Vía y Profesional especializado / Auditor Líder Subdirección de Gestión en Vía</t>
  </si>
  <si>
    <t>Profesionales especializados y contratistas de la Subdirección de control de Tránsito y Transporte</t>
  </si>
  <si>
    <t>Interesado ofrece o entrega dadivas o beneficios a un Colaborador de la SDM encargado de realizar la supervisión del proceso contractual, con el fin de permitir la inadecuada ejecución o su cumplimiento parcial.</t>
  </si>
  <si>
    <t>Profesionales especializados de la Subdirección de control de Tránsito y Transporte y Asesor de despacho.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</si>
</sst>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dd/mmm/yyyy"/>
  </numFmts>
  <fonts count="45">
    <font>
      <sz val="11"/>
      <color theme="1"/>
      <name val="Calibri"/>
      <family val="2"/>
      <scheme val="minor"/>
    </font>
    <font>
      <b/>
      <sz val="14"/>
      <color theme="1"/>
      <name val="Calibri"/>
      <family val="2"/>
      <scheme val="minor"/>
    </font>
    <font>
      <b/>
      <sz val="10"/>
      <name val="Arial"/>
      <family val="2"/>
    </font>
    <font>
      <sz val="11"/>
      <color rgb="FF000000"/>
      <name val="Calibri"/>
      <family val="2"/>
    </font>
    <font>
      <sz val="14"/>
      <color theme="1"/>
      <name val="Calibri"/>
      <family val="2"/>
      <scheme val="minor"/>
    </font>
    <font>
      <sz val="14"/>
      <color theme="1"/>
      <name val="Arial"/>
      <family val="2"/>
    </font>
    <font>
      <sz val="10"/>
      <name val="Arial"/>
      <family val="2"/>
    </font>
    <font>
      <b/>
      <sz val="12"/>
      <name val="Arial"/>
      <family val="2"/>
    </font>
    <font>
      <sz val="12"/>
      <color theme="1"/>
      <name val="Arial"/>
      <family val="2"/>
    </font>
    <font>
      <b/>
      <sz val="12"/>
      <color theme="1"/>
      <name val="Arial"/>
      <family val="2"/>
    </font>
    <font>
      <sz val="10"/>
      <color theme="1"/>
      <name val="Arial"/>
      <family val="2"/>
    </font>
    <font>
      <b/>
      <sz val="10"/>
      <color theme="1"/>
      <name val="Arial"/>
      <family val="2"/>
    </font>
    <font>
      <b/>
      <sz val="14"/>
      <name val="Arial"/>
      <family val="2"/>
    </font>
    <font>
      <sz val="14"/>
      <name val="Arial"/>
      <family val="2"/>
    </font>
    <font>
      <b/>
      <sz val="14"/>
      <color theme="1"/>
      <name val="Arial"/>
      <family val="2"/>
    </font>
    <font>
      <sz val="14"/>
      <name val="Calibri"/>
      <family val="2"/>
      <scheme val="minor"/>
    </font>
    <font>
      <b/>
      <sz val="14"/>
      <name val="Calibri"/>
      <family val="2"/>
      <scheme val="minor"/>
    </font>
    <font>
      <sz val="10"/>
      <color rgb="FF222222"/>
      <name val="Arial"/>
      <family val="2"/>
    </font>
    <font>
      <sz val="11"/>
      <name val="Calibri"/>
      <family val="2"/>
      <scheme val="minor"/>
    </font>
    <font>
      <sz val="10"/>
      <color theme="1"/>
      <name val="Calibri"/>
      <family val="2"/>
      <scheme val="minor"/>
    </font>
    <font>
      <sz val="8"/>
      <name val="Calibri"/>
      <family val="2"/>
      <scheme val="minor"/>
    </font>
    <font>
      <sz val="10"/>
      <color theme="1"/>
      <name val="Arial 10"/>
    </font>
    <font>
      <sz val="10"/>
      <name val="Arial 10"/>
    </font>
    <font>
      <sz val="10"/>
      <color rgb="FF000000"/>
      <name val="Arial"/>
      <family val="2"/>
    </font>
    <font>
      <sz val="11"/>
      <color theme="1"/>
      <name val="Arial"/>
      <family val="2"/>
    </font>
    <font>
      <sz val="11"/>
      <name val="Arial"/>
      <family val="2"/>
    </font>
    <font>
      <b/>
      <sz val="11"/>
      <color theme="1"/>
      <name val="Calibri"/>
      <family val="2"/>
      <scheme val="minor"/>
    </font>
    <font>
      <sz val="12"/>
      <name val="Times New Roman"/>
      <family val="1"/>
    </font>
    <font>
      <b/>
      <sz val="12"/>
      <name val="Times New Roman"/>
      <family val="1"/>
    </font>
    <font>
      <b/>
      <sz val="24"/>
      <color theme="1"/>
      <name val="Arial"/>
      <family val="2"/>
    </font>
    <font>
      <b/>
      <sz val="22"/>
      <color theme="1"/>
      <name val="Arial"/>
      <family val="2"/>
    </font>
    <font>
      <b/>
      <sz val="22"/>
      <name val="Arial"/>
      <family val="2"/>
    </font>
    <font>
      <b/>
      <sz val="12"/>
      <color indexed="8"/>
      <name val="Arial"/>
      <family val="2"/>
    </font>
    <font>
      <b/>
      <sz val="12"/>
      <color theme="1"/>
      <name val="Calibri"/>
      <family val="2"/>
      <scheme val="minor"/>
    </font>
    <font>
      <b/>
      <sz val="20"/>
      <color theme="1"/>
      <name val="Arial"/>
      <family val="2"/>
    </font>
    <font>
      <b/>
      <sz val="18"/>
      <color theme="1"/>
      <name val="Arial"/>
      <family val="2"/>
    </font>
    <font>
      <sz val="18"/>
      <color theme="1"/>
      <name val="Arial"/>
      <family val="2"/>
    </font>
    <font>
      <sz val="16"/>
      <name val="Arial"/>
      <family val="2"/>
    </font>
    <font>
      <sz val="18"/>
      <name val="Arial"/>
      <family val="2"/>
    </font>
    <font>
      <b/>
      <u/>
      <sz val="18"/>
      <name val="Arial"/>
      <family val="2"/>
    </font>
    <font>
      <u/>
      <sz val="18"/>
      <name val="Arial"/>
      <family val="2"/>
    </font>
    <font>
      <b/>
      <sz val="16"/>
      <name val="Arial"/>
      <family val="2"/>
    </font>
    <font>
      <sz val="48"/>
      <name val="Arial"/>
      <family val="2"/>
    </font>
    <font>
      <sz val="48"/>
      <name val="Wingdings"/>
      <charset val="2"/>
    </font>
    <font>
      <sz val="10"/>
      <color theme="1"/>
      <name val="Calibri"/>
      <family val="2"/>
    </font>
  </fonts>
  <fills count="12">
    <fill>
      <patternFill patternType="none"/>
    </fill>
    <fill>
      <patternFill patternType="gray125"/>
    </fill>
    <fill>
      <patternFill patternType="solid">
        <fgColor rgb="FFD9D9D9"/>
        <bgColor rgb="FFDCE6F2"/>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0000"/>
        <bgColor indexed="64"/>
      </patternFill>
    </fill>
    <fill>
      <patternFill patternType="solid">
        <fgColor theme="0"/>
        <bgColor theme="0"/>
      </patternFill>
    </fill>
    <fill>
      <patternFill patternType="solid">
        <fgColor theme="9" tint="0.39997558519241921"/>
        <bgColor indexed="64"/>
      </patternFill>
    </fill>
    <fill>
      <patternFill patternType="solid">
        <fgColor theme="2"/>
        <bgColor indexed="64"/>
      </patternFill>
    </fill>
    <fill>
      <patternFill patternType="solid">
        <fgColor rgb="FF00B050"/>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thin">
        <color indexed="64"/>
      </left>
      <right/>
      <top/>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auto="1"/>
      </left>
      <right style="medium">
        <color indexed="64"/>
      </right>
      <top style="medium">
        <color indexed="64"/>
      </top>
      <bottom style="thin">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hair">
        <color auto="1"/>
      </left>
      <right/>
      <top/>
      <bottom/>
      <diagonal/>
    </border>
    <border>
      <left style="hair">
        <color auto="1"/>
      </left>
      <right/>
      <top/>
      <bottom style="hair">
        <color auto="1"/>
      </bottom>
      <diagonal/>
    </border>
    <border>
      <left/>
      <right/>
      <top/>
      <bottom style="hair">
        <color auto="1"/>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2">
    <xf numFmtId="0" fontId="0" fillId="0" borderId="0"/>
    <xf numFmtId="0" fontId="3" fillId="0" borderId="0"/>
  </cellStyleXfs>
  <cellXfs count="325">
    <xf numFmtId="0" fontId="0" fillId="0" borderId="0" xfId="0"/>
    <xf numFmtId="0" fontId="0" fillId="0" borderId="0" xfId="0" applyAlignment="1">
      <alignment horizontal="left"/>
    </xf>
    <xf numFmtId="0" fontId="0" fillId="0" borderId="0" xfId="0" applyNumberFormat="1"/>
    <xf numFmtId="0" fontId="6" fillId="0" borderId="1" xfId="0" applyFont="1" applyFill="1" applyBorder="1" applyAlignment="1">
      <alignment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4" fillId="0" borderId="0" xfId="0" applyFont="1" applyAlignment="1">
      <alignment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4" fillId="0" borderId="0" xfId="0" applyFont="1" applyAlignment="1">
      <alignment horizontal="center" vertical="center"/>
    </xf>
    <xf numFmtId="0" fontId="8" fillId="0" borderId="0" xfId="0" applyFont="1"/>
    <xf numFmtId="0" fontId="10" fillId="0" borderId="0" xfId="0" applyFont="1"/>
    <xf numFmtId="0" fontId="10" fillId="0" borderId="1" xfId="0" applyFont="1" applyBorder="1" applyAlignment="1">
      <alignment vertical="center" wrapText="1"/>
    </xf>
    <xf numFmtId="0" fontId="10" fillId="0" borderId="1" xfId="0" applyFont="1" applyBorder="1" applyAlignment="1">
      <alignment horizontal="left"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left" vertical="center" wrapText="1"/>
    </xf>
    <xf numFmtId="0" fontId="10" fillId="3" borderId="1" xfId="0" applyFont="1" applyFill="1" applyBorder="1" applyAlignment="1">
      <alignment horizontal="left" vertical="center" wrapText="1"/>
    </xf>
    <xf numFmtId="0" fontId="14" fillId="4" borderId="1" xfId="0" applyFont="1" applyFill="1" applyBorder="1" applyAlignment="1" applyProtection="1">
      <alignment horizontal="center" vertical="center" wrapText="1"/>
    </xf>
    <xf numFmtId="49" fontId="5" fillId="0" borderId="0" xfId="0" applyNumberFormat="1" applyFont="1"/>
    <xf numFmtId="0" fontId="5" fillId="0" borderId="0" xfId="0" applyFont="1"/>
    <xf numFmtId="0" fontId="5" fillId="0" borderId="0" xfId="0" applyFont="1" applyAlignment="1">
      <alignment horizontal="center" vertical="center"/>
    </xf>
    <xf numFmtId="0" fontId="10" fillId="0" borderId="1" xfId="0" applyFont="1" applyFill="1" applyBorder="1" applyAlignment="1">
      <alignment horizontal="center" vertical="center" wrapText="1"/>
    </xf>
    <xf numFmtId="0" fontId="10" fillId="0" borderId="0" xfId="0" applyFont="1" applyFill="1"/>
    <xf numFmtId="0" fontId="9" fillId="4" borderId="2" xfId="0" applyFont="1" applyFill="1" applyBorder="1" applyAlignment="1" applyProtection="1">
      <alignment horizontal="center" vertical="center" wrapText="1"/>
    </xf>
    <xf numFmtId="0" fontId="9" fillId="4" borderId="3"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wrapText="1"/>
      <protection locked="0"/>
    </xf>
    <xf numFmtId="0" fontId="14" fillId="3" borderId="2" xfId="0" applyFont="1" applyFill="1" applyBorder="1" applyAlignment="1" applyProtection="1">
      <alignment horizontal="center" vertical="center" wrapText="1"/>
      <protection locked="0"/>
    </xf>
    <xf numFmtId="0" fontId="14" fillId="3" borderId="4" xfId="0" applyFont="1" applyFill="1" applyBorder="1" applyAlignment="1" applyProtection="1">
      <alignment horizontal="center" vertical="center" wrapText="1"/>
      <protection locked="0"/>
    </xf>
    <xf numFmtId="0" fontId="13"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0" fillId="3" borderId="1" xfId="0" applyFont="1" applyFill="1" applyBorder="1" applyAlignment="1" applyProtection="1">
      <alignment horizontal="center" vertical="center" wrapText="1"/>
      <protection locked="0"/>
    </xf>
    <xf numFmtId="49" fontId="10" fillId="0" borderId="1" xfId="0" quotePrefix="1" applyNumberFormat="1" applyFont="1" applyBorder="1" applyAlignment="1">
      <alignment horizontal="left" vertical="center" wrapText="1"/>
    </xf>
    <xf numFmtId="49" fontId="10" fillId="0" borderId="1" xfId="0" quotePrefix="1" applyNumberFormat="1" applyFont="1" applyBorder="1" applyAlignment="1">
      <alignment horizontal="center" vertical="center" wrapText="1"/>
    </xf>
    <xf numFmtId="0" fontId="10" fillId="0" borderId="1" xfId="0" applyFont="1" applyBorder="1" applyAlignment="1">
      <alignment horizontal="justify" vertical="center" wrapText="1"/>
    </xf>
    <xf numFmtId="49" fontId="10" fillId="0" borderId="1" xfId="0" applyNumberFormat="1" applyFont="1" applyBorder="1" applyAlignment="1">
      <alignment horizontal="justify" vertical="center" wrapText="1"/>
    </xf>
    <xf numFmtId="49" fontId="10" fillId="0" borderId="1" xfId="0" applyNumberFormat="1" applyFont="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justify" vertical="center" wrapText="1"/>
    </xf>
    <xf numFmtId="49" fontId="10" fillId="0" borderId="1" xfId="0" applyNumberFormat="1" applyFont="1" applyFill="1" applyBorder="1" applyAlignment="1">
      <alignment horizontal="justify" vertical="center" wrapText="1"/>
    </xf>
    <xf numFmtId="49" fontId="10" fillId="0" borderId="1" xfId="0" applyNumberFormat="1" applyFont="1" applyFill="1" applyBorder="1" applyAlignment="1">
      <alignment horizontal="center" vertical="center" wrapText="1"/>
    </xf>
    <xf numFmtId="0" fontId="6" fillId="0" borderId="1" xfId="0" applyFont="1" applyBorder="1" applyAlignment="1">
      <alignment horizontal="justify" vertical="center" wrapText="1"/>
    </xf>
    <xf numFmtId="0" fontId="10" fillId="0" borderId="0" xfId="0" applyFont="1" applyBorder="1" applyAlignment="1">
      <alignment horizontal="justify" vertical="center" wrapText="1"/>
    </xf>
    <xf numFmtId="49" fontId="10" fillId="0" borderId="0" xfId="0" applyNumberFormat="1" applyFont="1"/>
    <xf numFmtId="0" fontId="10" fillId="0" borderId="0" xfId="0" applyFont="1" applyAlignment="1">
      <alignment horizontal="center" vertical="center"/>
    </xf>
    <xf numFmtId="0" fontId="12" fillId="4" borderId="2" xfId="0" applyFont="1" applyFill="1" applyBorder="1" applyAlignment="1" applyProtection="1">
      <alignment horizontal="center" vertical="center" wrapText="1"/>
    </xf>
    <xf numFmtId="0" fontId="2" fillId="6" borderId="1" xfId="0" applyFont="1" applyFill="1" applyBorder="1" applyAlignment="1">
      <alignment horizontal="center" vertical="center" wrapText="1"/>
    </xf>
    <xf numFmtId="0" fontId="6" fillId="0" borderId="1" xfId="0" quotePrefix="1" applyFont="1" applyBorder="1" applyAlignment="1">
      <alignment horizontal="left" vertical="center" wrapText="1"/>
    </xf>
    <xf numFmtId="0" fontId="6" fillId="0" borderId="1" xfId="0" applyFont="1" applyFill="1" applyBorder="1" applyAlignment="1">
      <alignment horizontal="justify" vertical="center" wrapText="1"/>
    </xf>
    <xf numFmtId="0" fontId="6" fillId="0" borderId="0" xfId="0" applyFont="1"/>
    <xf numFmtId="0" fontId="13" fillId="0" borderId="0" xfId="0" applyFont="1"/>
    <xf numFmtId="0" fontId="6" fillId="3" borderId="1" xfId="0" applyFont="1" applyFill="1" applyBorder="1" applyAlignment="1" applyProtection="1">
      <alignment horizontal="center" vertical="center" wrapText="1"/>
      <protection locked="0"/>
    </xf>
    <xf numFmtId="0" fontId="4" fillId="0" borderId="0" xfId="0" applyFont="1" applyBorder="1" applyAlignment="1">
      <alignment vertical="center"/>
    </xf>
    <xf numFmtId="0" fontId="10" fillId="0" borderId="1" xfId="0" applyFont="1" applyBorder="1" applyAlignment="1">
      <alignment horizontal="center" vertical="center"/>
    </xf>
    <xf numFmtId="0" fontId="9" fillId="3" borderId="1" xfId="0" applyFont="1" applyFill="1" applyBorder="1" applyAlignment="1" applyProtection="1">
      <alignment horizontal="center" vertical="center" wrapText="1"/>
      <protection locked="0"/>
    </xf>
    <xf numFmtId="164" fontId="4" fillId="0" borderId="1" xfId="0" applyNumberFormat="1" applyFont="1" applyBorder="1" applyAlignment="1">
      <alignment horizontal="right"/>
    </xf>
    <xf numFmtId="0" fontId="0" fillId="7" borderId="0" xfId="0" applyFill="1"/>
    <xf numFmtId="0" fontId="0" fillId="5" borderId="0" xfId="0" applyFill="1"/>
    <xf numFmtId="0" fontId="0" fillId="0" borderId="0" xfId="0" applyAlignment="1"/>
    <xf numFmtId="0" fontId="0" fillId="0" borderId="0" xfId="0" applyFill="1"/>
    <xf numFmtId="0" fontId="0" fillId="6" borderId="0" xfId="0" applyFill="1"/>
    <xf numFmtId="0" fontId="0" fillId="7" borderId="0" xfId="0" pivotButton="1" applyFill="1"/>
    <xf numFmtId="0" fontId="0" fillId="0" borderId="0" xfId="0" applyFill="1" applyAlignment="1">
      <alignment horizontal="left"/>
    </xf>
    <xf numFmtId="0" fontId="0" fillId="0" borderId="0" xfId="0" applyNumberFormat="1" applyFill="1"/>
    <xf numFmtId="164" fontId="4" fillId="0" borderId="0" xfId="0" applyNumberFormat="1" applyFont="1" applyAlignment="1">
      <alignment horizontal="center" vertical="center"/>
    </xf>
    <xf numFmtId="0" fontId="10" fillId="0" borderId="1" xfId="0" applyFont="1" applyFill="1" applyBorder="1" applyAlignment="1">
      <alignment horizontal="center" vertical="center"/>
    </xf>
    <xf numFmtId="0" fontId="16" fillId="0" borderId="1" xfId="0" applyFont="1" applyFill="1" applyBorder="1" applyAlignment="1">
      <alignment vertical="center" wrapText="1"/>
    </xf>
    <xf numFmtId="0" fontId="15" fillId="0" borderId="1" xfId="0" applyNumberFormat="1" applyFont="1" applyFill="1" applyBorder="1"/>
    <xf numFmtId="1" fontId="15" fillId="0" borderId="1" xfId="0" applyNumberFormat="1" applyFont="1" applyFill="1" applyBorder="1" applyAlignment="1">
      <alignment horizontal="right"/>
    </xf>
    <xf numFmtId="0" fontId="9" fillId="4" borderId="2" xfId="0" applyFont="1" applyFill="1" applyBorder="1" applyAlignment="1" applyProtection="1">
      <alignment horizontal="center" vertical="center" wrapText="1"/>
    </xf>
    <xf numFmtId="0" fontId="9" fillId="4" borderId="3" xfId="0" applyFont="1" applyFill="1" applyBorder="1" applyAlignment="1" applyProtection="1">
      <alignment horizontal="center" vertical="center" wrapText="1"/>
    </xf>
    <xf numFmtId="0" fontId="14" fillId="3" borderId="2" xfId="0" applyFont="1" applyFill="1" applyBorder="1" applyAlignment="1" applyProtection="1">
      <alignment horizontal="center" vertical="center" wrapText="1"/>
      <protection locked="0"/>
    </xf>
    <xf numFmtId="0" fontId="14" fillId="3" borderId="4" xfId="0" applyFont="1" applyFill="1" applyBorder="1" applyAlignment="1" applyProtection="1">
      <alignment horizontal="center" vertical="center" wrapText="1"/>
      <protection locked="0"/>
    </xf>
    <xf numFmtId="0" fontId="13" fillId="3" borderId="1" xfId="0" applyFont="1" applyFill="1" applyBorder="1" applyAlignment="1">
      <alignment horizontal="center" vertical="center" wrapText="1"/>
    </xf>
    <xf numFmtId="0" fontId="0" fillId="0" borderId="0" xfId="0" applyAlignment="1">
      <alignment vertical="center" wrapText="1"/>
    </xf>
    <xf numFmtId="0" fontId="6" fillId="0" borderId="1" xfId="0" applyFont="1" applyBorder="1" applyAlignment="1">
      <alignment vertical="center" wrapText="1"/>
    </xf>
    <xf numFmtId="0" fontId="6" fillId="0" borderId="1" xfId="0" applyFont="1" applyBorder="1" applyAlignment="1">
      <alignment horizontal="left" vertical="center" wrapText="1"/>
    </xf>
    <xf numFmtId="0" fontId="4" fillId="0" borderId="1" xfId="0" applyFont="1" applyBorder="1" applyAlignment="1">
      <alignment vertical="center" wrapText="1"/>
    </xf>
    <xf numFmtId="0" fontId="4" fillId="3" borderId="1" xfId="0" applyFont="1" applyFill="1" applyBorder="1" applyAlignment="1">
      <alignment vertical="center"/>
    </xf>
    <xf numFmtId="0" fontId="4" fillId="3" borderId="1" xfId="0" applyFont="1" applyFill="1" applyBorder="1" applyAlignment="1">
      <alignment vertical="center" wrapText="1"/>
    </xf>
    <xf numFmtId="0" fontId="4" fillId="0" borderId="5" xfId="0" applyFont="1" applyBorder="1" applyAlignment="1">
      <alignment horizontal="left" vertical="center"/>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10" fillId="3" borderId="1" xfId="0" applyFont="1" applyFill="1" applyBorder="1" applyAlignment="1" applyProtection="1">
      <alignment horizontal="center" vertical="center" wrapText="1"/>
      <protection locked="0"/>
    </xf>
    <xf numFmtId="0" fontId="10" fillId="0" borderId="1" xfId="0" applyFont="1" applyBorder="1" applyAlignment="1">
      <alignment vertical="center" wrapText="1"/>
    </xf>
    <xf numFmtId="0" fontId="10" fillId="0" borderId="1" xfId="0" applyFont="1" applyFill="1" applyBorder="1" applyAlignment="1" applyProtection="1">
      <alignment horizontal="center" vertical="center" wrapText="1"/>
      <protection locked="0"/>
    </xf>
    <xf numFmtId="0" fontId="6" fillId="0" borderId="1" xfId="0" applyFont="1" applyFill="1" applyBorder="1" applyAlignment="1">
      <alignment vertical="center" wrapText="1"/>
    </xf>
    <xf numFmtId="0" fontId="4" fillId="0" borderId="0" xfId="0" applyFont="1" applyAlignment="1">
      <alignment vertical="center"/>
    </xf>
    <xf numFmtId="0" fontId="4" fillId="0" borderId="1" xfId="0" applyFont="1" applyBorder="1" applyAlignment="1">
      <alignment horizontal="center" vertical="center"/>
    </xf>
    <xf numFmtId="0" fontId="10" fillId="0" borderId="0" xfId="0" applyFont="1"/>
    <xf numFmtId="0" fontId="10" fillId="0" borderId="1" xfId="0" applyFont="1" applyBorder="1" applyAlignment="1">
      <alignment horizontal="center" vertical="center" wrapText="1"/>
    </xf>
    <xf numFmtId="0" fontId="10" fillId="0" borderId="1" xfId="0" applyFont="1" applyFill="1" applyBorder="1" applyAlignment="1">
      <alignment horizontal="left" vertical="center" wrapText="1"/>
    </xf>
    <xf numFmtId="0" fontId="10" fillId="3" borderId="1" xfId="0" applyFont="1" applyFill="1" applyBorder="1" applyAlignment="1" applyProtection="1">
      <alignment horizontal="center" vertical="center" wrapText="1"/>
      <protection locked="0"/>
    </xf>
    <xf numFmtId="0" fontId="6" fillId="0" borderId="1" xfId="0" quotePrefix="1" applyFont="1" applyBorder="1" applyAlignment="1">
      <alignment horizontal="left" vertical="center" wrapText="1"/>
    </xf>
    <xf numFmtId="0" fontId="10" fillId="0" borderId="1" xfId="0" applyFont="1" applyBorder="1" applyAlignment="1">
      <alignment horizontal="center" vertical="center"/>
    </xf>
    <xf numFmtId="164" fontId="4" fillId="0" borderId="1" xfId="0" applyNumberFormat="1" applyFont="1" applyBorder="1" applyAlignment="1">
      <alignment horizontal="right"/>
    </xf>
    <xf numFmtId="0" fontId="15" fillId="0" borderId="1" xfId="0" applyNumberFormat="1" applyFont="1" applyFill="1" applyBorder="1"/>
    <xf numFmtId="0" fontId="6" fillId="3" borderId="1" xfId="0" applyFont="1" applyFill="1" applyBorder="1" applyAlignment="1">
      <alignment horizontal="justify" vertical="center" wrapText="1"/>
    </xf>
    <xf numFmtId="0" fontId="6" fillId="0" borderId="1" xfId="1" applyFont="1" applyBorder="1" applyAlignment="1">
      <alignment vertical="center" wrapText="1"/>
    </xf>
    <xf numFmtId="0" fontId="10" fillId="3" borderId="1" xfId="0" applyFont="1" applyFill="1" applyBorder="1" applyAlignment="1" applyProtection="1">
      <alignment horizontal="center" vertical="center" wrapText="1"/>
      <protection locked="0"/>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Border="1" applyAlignment="1" applyProtection="1">
      <alignment horizontal="center" vertical="center" wrapText="1"/>
      <protection locked="0"/>
    </xf>
    <xf numFmtId="49" fontId="10" fillId="0" borderId="1" xfId="0" applyNumberFormat="1" applyFont="1" applyBorder="1" applyAlignment="1">
      <alignment horizontal="justify" vertical="center" wrapText="1"/>
    </xf>
    <xf numFmtId="49" fontId="10" fillId="0" borderId="1" xfId="0" quotePrefix="1" applyNumberFormat="1" applyFont="1" applyBorder="1" applyAlignment="1">
      <alignment horizontal="left" vertical="center" wrapText="1"/>
    </xf>
    <xf numFmtId="0" fontId="0" fillId="0" borderId="0" xfId="0" applyAlignment="1">
      <alignment wrapText="1"/>
    </xf>
    <xf numFmtId="0" fontId="10" fillId="0" borderId="1" xfId="0" applyFont="1" applyFill="1" applyBorder="1" applyAlignment="1">
      <alignment vertical="center" wrapText="1"/>
    </xf>
    <xf numFmtId="49" fontId="10" fillId="0" borderId="1" xfId="0" quotePrefix="1" applyNumberFormat="1" applyFont="1" applyFill="1" applyBorder="1" applyAlignment="1">
      <alignment horizontal="left" vertical="center" wrapText="1"/>
    </xf>
    <xf numFmtId="0" fontId="6" fillId="0" borderId="1" xfId="0" quotePrefix="1" applyFont="1" applyFill="1" applyBorder="1" applyAlignment="1">
      <alignment horizontal="left" vertical="center" wrapText="1"/>
    </xf>
    <xf numFmtId="0" fontId="0" fillId="0" borderId="1" xfId="0" applyBorder="1" applyAlignment="1">
      <alignment vertical="center" wrapText="1"/>
    </xf>
    <xf numFmtId="0" fontId="6" fillId="0" borderId="1" xfId="0" applyFont="1" applyFill="1" applyBorder="1" applyAlignment="1">
      <alignment horizontal="left" vertical="center" wrapText="1"/>
    </xf>
    <xf numFmtId="0" fontId="6" fillId="0" borderId="1" xfId="0" applyFont="1" applyFill="1" applyBorder="1" applyAlignment="1" applyProtection="1">
      <alignment horizontal="center" vertical="center" wrapText="1"/>
      <protection locked="0"/>
    </xf>
    <xf numFmtId="49" fontId="6" fillId="0" borderId="1" xfId="0" applyNumberFormat="1" applyFont="1" applyFill="1" applyBorder="1" applyAlignment="1">
      <alignment horizontal="left" vertical="center" wrapText="1"/>
    </xf>
    <xf numFmtId="49" fontId="6" fillId="0" borderId="1" xfId="0" quotePrefix="1" applyNumberFormat="1" applyFont="1" applyFill="1" applyBorder="1" applyAlignment="1">
      <alignment horizontal="left" vertical="center" wrapText="1"/>
    </xf>
    <xf numFmtId="49" fontId="6" fillId="0" borderId="1" xfId="0" applyNumberFormat="1" applyFont="1" applyFill="1" applyBorder="1" applyAlignment="1">
      <alignment horizontal="justify" vertical="center" wrapText="1"/>
    </xf>
    <xf numFmtId="0" fontId="6"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Border="1" applyAlignment="1">
      <alignment horizontal="justify" vertical="center" wrapText="1"/>
    </xf>
    <xf numFmtId="49" fontId="6" fillId="0" borderId="1" xfId="0" quotePrefix="1" applyNumberFormat="1" applyFont="1" applyBorder="1" applyAlignment="1">
      <alignment horizontal="left" vertical="center" wrapText="1"/>
    </xf>
    <xf numFmtId="0" fontId="6" fillId="3" borderId="1" xfId="0" applyFont="1" applyFill="1" applyBorder="1" applyAlignment="1">
      <alignment horizontal="left" vertical="center" wrapText="1"/>
    </xf>
    <xf numFmtId="0" fontId="6" fillId="0" borderId="1" xfId="1" applyFont="1" applyBorder="1" applyAlignment="1">
      <alignment horizontal="left" vertical="center" wrapText="1"/>
    </xf>
    <xf numFmtId="0" fontId="18" fillId="0" borderId="0" xfId="0" applyFont="1" applyFill="1" applyAlignment="1">
      <alignment vertical="center" wrapText="1"/>
    </xf>
    <xf numFmtId="0" fontId="19" fillId="0" borderId="1" xfId="0" applyFont="1" applyBorder="1" applyAlignment="1">
      <alignment vertical="center" wrapText="1"/>
    </xf>
    <xf numFmtId="0" fontId="10" fillId="0" borderId="0" xfId="0" applyFont="1" applyAlignment="1">
      <alignment vertical="center" wrapText="1"/>
    </xf>
    <xf numFmtId="0" fontId="6" fillId="3" borderId="1" xfId="0" quotePrefix="1" applyFont="1" applyFill="1" applyBorder="1" applyAlignment="1">
      <alignment horizontal="left" vertical="center" wrapText="1"/>
    </xf>
    <xf numFmtId="0" fontId="21" fillId="8" borderId="8" xfId="0" applyFont="1" applyFill="1" applyBorder="1" applyAlignment="1">
      <alignment horizontal="justify" vertical="center" wrapText="1"/>
    </xf>
    <xf numFmtId="0" fontId="10" fillId="0" borderId="8" xfId="0" applyFont="1" applyBorder="1" applyAlignment="1">
      <alignment horizontal="center" vertical="center" wrapText="1"/>
    </xf>
    <xf numFmtId="0" fontId="10" fillId="0" borderId="8" xfId="0" applyFont="1" applyBorder="1" applyAlignment="1">
      <alignment horizontal="left" vertical="center" wrapText="1"/>
    </xf>
    <xf numFmtId="49" fontId="10" fillId="0" borderId="8" xfId="0" applyNumberFormat="1" applyFont="1" applyBorder="1" applyAlignment="1">
      <alignment horizontal="left" vertical="center" wrapText="1"/>
    </xf>
    <xf numFmtId="0" fontId="10" fillId="8" borderId="8" xfId="0" applyFont="1" applyFill="1" applyBorder="1" applyAlignment="1">
      <alignment horizontal="justify" vertical="center" wrapText="1"/>
    </xf>
    <xf numFmtId="0" fontId="23" fillId="0" borderId="8" xfId="0" applyFont="1" applyBorder="1" applyAlignment="1">
      <alignment horizontal="left" vertical="center" wrapText="1"/>
    </xf>
    <xf numFmtId="0" fontId="24" fillId="0" borderId="0" xfId="0" applyFont="1" applyAlignment="1">
      <alignment vertical="center" wrapText="1"/>
    </xf>
    <xf numFmtId="0" fontId="10" fillId="0" borderId="8" xfId="0" applyFont="1" applyFill="1" applyBorder="1" applyAlignment="1">
      <alignment horizontal="center" vertical="center" wrapText="1"/>
    </xf>
    <xf numFmtId="0" fontId="10" fillId="0" borderId="8" xfId="0" applyFont="1" applyFill="1" applyBorder="1" applyAlignment="1">
      <alignment vertical="center" wrapText="1"/>
    </xf>
    <xf numFmtId="0" fontId="10" fillId="0" borderId="8" xfId="0" applyFont="1" applyFill="1" applyBorder="1" applyAlignment="1">
      <alignment horizontal="left" vertical="center" wrapText="1"/>
    </xf>
    <xf numFmtId="49" fontId="10" fillId="0" borderId="8" xfId="0" applyNumberFormat="1" applyFont="1" applyFill="1" applyBorder="1" applyAlignment="1">
      <alignment horizontal="left" vertical="center" wrapText="1"/>
    </xf>
    <xf numFmtId="0" fontId="25" fillId="0" borderId="1" xfId="0" quotePrefix="1" applyFont="1" applyBorder="1" applyAlignment="1">
      <alignment horizontal="left" vertical="center" wrapText="1"/>
    </xf>
    <xf numFmtId="0" fontId="27" fillId="0" borderId="0" xfId="0" applyFont="1"/>
    <xf numFmtId="0" fontId="27" fillId="3" borderId="10" xfId="0" applyFont="1" applyFill="1" applyBorder="1" applyAlignment="1">
      <alignment horizontal="left" vertical="distributed" wrapText="1"/>
    </xf>
    <xf numFmtId="0" fontId="27" fillId="3" borderId="0" xfId="0" applyFont="1" applyFill="1" applyBorder="1" applyAlignment="1">
      <alignment horizontal="left" vertical="distributed" wrapText="1"/>
    </xf>
    <xf numFmtId="0" fontId="27" fillId="3" borderId="0" xfId="0" applyFont="1" applyFill="1" applyBorder="1" applyAlignment="1">
      <alignment vertical="center" wrapText="1"/>
    </xf>
    <xf numFmtId="0" fontId="28" fillId="3" borderId="0" xfId="0" applyFont="1" applyFill="1" applyBorder="1" applyAlignment="1">
      <alignment horizontal="left" vertical="top" wrapText="1"/>
    </xf>
    <xf numFmtId="165" fontId="28" fillId="3" borderId="1" xfId="0" applyNumberFormat="1" applyFont="1" applyFill="1" applyBorder="1" applyAlignment="1">
      <alignment horizontal="center" vertical="center" wrapText="1"/>
    </xf>
    <xf numFmtId="0" fontId="28" fillId="3" borderId="10" xfId="0" applyFont="1" applyFill="1" applyBorder="1" applyAlignment="1">
      <alignment vertical="center"/>
    </xf>
    <xf numFmtId="0" fontId="28" fillId="3" borderId="0" xfId="0" applyFont="1" applyFill="1" applyBorder="1" applyAlignment="1">
      <alignment vertical="center"/>
    </xf>
    <xf numFmtId="0" fontId="27" fillId="3" borderId="0" xfId="0" applyFont="1" applyFill="1"/>
    <xf numFmtId="0" fontId="27" fillId="3" borderId="10" xfId="0" applyFont="1" applyFill="1" applyBorder="1"/>
    <xf numFmtId="0" fontId="27" fillId="3" borderId="0" xfId="0" applyFont="1" applyFill="1" applyBorder="1"/>
    <xf numFmtId="0" fontId="28" fillId="3" borderId="0" xfId="0" applyFont="1" applyFill="1" applyBorder="1" applyAlignment="1">
      <alignment horizontal="center" vertical="center" wrapText="1"/>
    </xf>
    <xf numFmtId="0" fontId="27" fillId="9" borderId="23" xfId="0" applyFont="1" applyFill="1" applyBorder="1" applyAlignment="1">
      <alignment horizontal="center" vertical="center" wrapText="1"/>
    </xf>
    <xf numFmtId="0" fontId="28" fillId="9" borderId="1" xfId="0" applyFont="1" applyFill="1" applyBorder="1" applyAlignment="1">
      <alignment horizontal="center" vertical="center" wrapText="1"/>
    </xf>
    <xf numFmtId="0" fontId="28" fillId="9" borderId="23" xfId="0" applyFont="1" applyFill="1" applyBorder="1" applyAlignment="1">
      <alignment horizontal="center" vertical="center" wrapText="1"/>
    </xf>
    <xf numFmtId="0" fontId="28" fillId="9" borderId="24" xfId="0" applyFont="1" applyFill="1" applyBorder="1" applyAlignment="1">
      <alignment horizontal="center" vertical="center" wrapText="1"/>
    </xf>
    <xf numFmtId="0" fontId="27" fillId="3" borderId="23" xfId="0" applyFont="1" applyFill="1" applyBorder="1" applyAlignment="1">
      <alignment horizontal="center" vertical="center" wrapText="1"/>
    </xf>
    <xf numFmtId="165" fontId="27" fillId="3" borderId="1" xfId="0" applyNumberFormat="1" applyFont="1" applyFill="1" applyBorder="1" applyAlignment="1">
      <alignment horizontal="center" vertical="center" wrapText="1"/>
    </xf>
    <xf numFmtId="164" fontId="27" fillId="3" borderId="24" xfId="0" applyNumberFormat="1" applyFont="1" applyFill="1" applyBorder="1" applyAlignment="1">
      <alignment horizontal="center" vertical="center" wrapText="1"/>
    </xf>
    <xf numFmtId="0" fontId="27" fillId="3" borderId="1" xfId="0" applyFont="1" applyFill="1" applyBorder="1" applyAlignment="1">
      <alignment horizontal="center" vertical="center" wrapText="1"/>
    </xf>
    <xf numFmtId="9" fontId="27" fillId="3" borderId="1" xfId="0" applyNumberFormat="1" applyFont="1" applyFill="1" applyBorder="1" applyAlignment="1">
      <alignment horizontal="center" vertical="center" wrapText="1"/>
    </xf>
    <xf numFmtId="0" fontId="27" fillId="3" borderId="24" xfId="0" applyFont="1" applyFill="1" applyBorder="1" applyAlignment="1">
      <alignment horizontal="center" vertical="center" wrapText="1"/>
    </xf>
    <xf numFmtId="0" fontId="27" fillId="3" borderId="25" xfId="0" applyFont="1" applyFill="1" applyBorder="1" applyAlignment="1">
      <alignment horizontal="center" vertical="center" wrapText="1"/>
    </xf>
    <xf numFmtId="165" fontId="27" fillId="3" borderId="29" xfId="0" applyNumberFormat="1" applyFont="1" applyFill="1" applyBorder="1" applyAlignment="1">
      <alignment horizontal="center" vertical="center" wrapText="1"/>
    </xf>
    <xf numFmtId="164" fontId="27" fillId="3" borderId="30" xfId="0" applyNumberFormat="1" applyFont="1" applyFill="1" applyBorder="1" applyAlignment="1">
      <alignment horizontal="center" vertical="center" wrapText="1"/>
    </xf>
    <xf numFmtId="0" fontId="27" fillId="3" borderId="29" xfId="0" applyFont="1" applyFill="1" applyBorder="1" applyAlignment="1">
      <alignment horizontal="center" vertical="center" wrapText="1"/>
    </xf>
    <xf numFmtId="9" fontId="27" fillId="3" borderId="29" xfId="0" applyNumberFormat="1" applyFont="1" applyFill="1" applyBorder="1" applyAlignment="1">
      <alignment horizontal="center" vertical="center" wrapText="1"/>
    </xf>
    <xf numFmtId="0" fontId="27" fillId="3" borderId="30" xfId="0" applyFont="1" applyFill="1" applyBorder="1" applyAlignment="1">
      <alignment horizontal="center" vertical="center" wrapText="1"/>
    </xf>
    <xf numFmtId="0" fontId="27" fillId="3" borderId="10" xfId="0" applyFont="1" applyFill="1" applyBorder="1" applyAlignment="1">
      <alignment horizontal="center" vertical="center" wrapText="1"/>
    </xf>
    <xf numFmtId="0" fontId="27" fillId="3" borderId="0" xfId="0" applyFont="1" applyFill="1" applyBorder="1" applyAlignment="1">
      <alignment horizontal="left" vertical="center" wrapText="1"/>
    </xf>
    <xf numFmtId="165" fontId="27" fillId="3" borderId="0" xfId="0" applyNumberFormat="1" applyFont="1" applyFill="1" applyBorder="1" applyAlignment="1">
      <alignment horizontal="center" vertical="center" wrapText="1"/>
    </xf>
    <xf numFmtId="0" fontId="27" fillId="3" borderId="0" xfId="0" applyFont="1" applyFill="1" applyBorder="1" applyAlignment="1">
      <alignment horizontal="center" vertical="center" wrapText="1"/>
    </xf>
    <xf numFmtId="164" fontId="27" fillId="3" borderId="0" xfId="0" applyNumberFormat="1" applyFont="1" applyFill="1" applyBorder="1" applyAlignment="1">
      <alignment horizontal="center" vertical="center" wrapText="1"/>
    </xf>
    <xf numFmtId="0" fontId="28" fillId="3" borderId="31" xfId="0" applyFont="1" applyFill="1" applyBorder="1" applyAlignment="1"/>
    <xf numFmtId="0" fontId="28" fillId="3" borderId="32" xfId="0" applyFont="1" applyFill="1" applyBorder="1" applyAlignment="1"/>
    <xf numFmtId="0" fontId="27" fillId="3" borderId="32" xfId="0" applyFont="1" applyFill="1" applyBorder="1" applyAlignment="1"/>
    <xf numFmtId="0" fontId="28" fillId="3" borderId="33" xfId="0" applyFont="1" applyFill="1" applyBorder="1" applyAlignment="1"/>
    <xf numFmtId="0" fontId="28" fillId="3" borderId="0" xfId="0" applyFont="1" applyFill="1" applyBorder="1" applyAlignment="1"/>
    <xf numFmtId="0" fontId="27" fillId="3" borderId="0" xfId="0" applyFont="1" applyFill="1" applyBorder="1" applyAlignment="1"/>
    <xf numFmtId="0" fontId="28" fillId="0" borderId="33" xfId="0" applyFont="1" applyBorder="1" applyAlignment="1"/>
    <xf numFmtId="0" fontId="28" fillId="0" borderId="0" xfId="0" applyFont="1" applyBorder="1" applyAlignment="1"/>
    <xf numFmtId="0" fontId="27" fillId="0" borderId="0" xfId="0" applyFont="1" applyBorder="1" applyAlignment="1"/>
    <xf numFmtId="0" fontId="27" fillId="0" borderId="33" xfId="0" applyFont="1" applyBorder="1"/>
    <xf numFmtId="0" fontId="27" fillId="0" borderId="0" xfId="0" applyFont="1" applyBorder="1"/>
    <xf numFmtId="0" fontId="28" fillId="0" borderId="34" xfId="0" applyFont="1" applyBorder="1" applyAlignment="1"/>
    <xf numFmtId="0" fontId="28" fillId="0" borderId="35" xfId="0" applyFont="1" applyBorder="1" applyAlignment="1"/>
    <xf numFmtId="0" fontId="27" fillId="0" borderId="35" xfId="0" applyFont="1" applyBorder="1" applyAlignment="1"/>
    <xf numFmtId="0" fontId="10" fillId="3" borderId="43" xfId="0" applyFont="1" applyFill="1" applyBorder="1" applyAlignment="1" applyProtection="1">
      <alignment horizontal="center"/>
    </xf>
    <xf numFmtId="0" fontId="10" fillId="3" borderId="0" xfId="0" applyFont="1" applyFill="1" applyBorder="1" applyAlignment="1" applyProtection="1">
      <alignment horizontal="center"/>
    </xf>
    <xf numFmtId="0" fontId="32" fillId="3" borderId="0" xfId="0" applyFont="1" applyFill="1" applyBorder="1" applyAlignment="1" applyProtection="1">
      <alignment horizontal="center" vertical="top"/>
    </xf>
    <xf numFmtId="0" fontId="10" fillId="3" borderId="44" xfId="0" applyFont="1" applyFill="1" applyBorder="1" applyAlignment="1" applyProtection="1">
      <alignment horizontal="center"/>
    </xf>
    <xf numFmtId="0" fontId="0" fillId="3" borderId="43" xfId="0" applyFill="1" applyBorder="1"/>
    <xf numFmtId="0" fontId="33" fillId="3" borderId="44" xfId="0" applyFont="1" applyFill="1" applyBorder="1" applyAlignment="1"/>
    <xf numFmtId="0" fontId="26" fillId="10" borderId="1" xfId="0" applyFont="1" applyFill="1" applyBorder="1" applyAlignment="1">
      <alignment horizontal="center" vertical="top"/>
    </xf>
    <xf numFmtId="0" fontId="26" fillId="10" borderId="1" xfId="0" applyFont="1" applyFill="1" applyBorder="1" applyAlignment="1">
      <alignment horizontal="center" vertical="top" wrapText="1"/>
    </xf>
    <xf numFmtId="0" fontId="0" fillId="3" borderId="44" xfId="0" applyFill="1" applyBorder="1"/>
    <xf numFmtId="14" fontId="24" fillId="0" borderId="1" xfId="0" applyNumberFormat="1" applyFont="1" applyFill="1" applyBorder="1" applyAlignment="1">
      <alignment horizontal="center" vertical="top"/>
    </xf>
    <xf numFmtId="0" fontId="24" fillId="0" borderId="0" xfId="0" applyFont="1" applyFill="1" applyBorder="1" applyAlignment="1">
      <alignment horizontal="center" vertical="top"/>
    </xf>
    <xf numFmtId="0" fontId="24" fillId="0" borderId="1" xfId="0" applyFont="1" applyFill="1" applyBorder="1" applyAlignment="1">
      <alignment horizontal="justify" vertical="top" wrapText="1"/>
    </xf>
    <xf numFmtId="14" fontId="24" fillId="3" borderId="1" xfId="0" applyNumberFormat="1" applyFont="1" applyFill="1" applyBorder="1" applyAlignment="1">
      <alignment horizontal="center" vertical="center"/>
    </xf>
    <xf numFmtId="0" fontId="24" fillId="3" borderId="1" xfId="0" applyFont="1" applyFill="1" applyBorder="1" applyAlignment="1">
      <alignment horizontal="center" vertical="center"/>
    </xf>
    <xf numFmtId="0" fontId="24" fillId="3" borderId="1" xfId="0" applyFont="1" applyFill="1" applyBorder="1" applyAlignment="1">
      <alignment horizontal="justify" vertical="top"/>
    </xf>
    <xf numFmtId="14" fontId="0" fillId="3" borderId="1" xfId="0" applyNumberFormat="1" applyFont="1" applyFill="1" applyBorder="1" applyAlignment="1">
      <alignment horizontal="center" vertical="top"/>
    </xf>
    <xf numFmtId="0" fontId="0" fillId="3" borderId="1" xfId="0" applyFont="1" applyFill="1" applyBorder="1" applyAlignment="1">
      <alignment horizontal="center" vertical="top"/>
    </xf>
    <xf numFmtId="0" fontId="0" fillId="3" borderId="1" xfId="0" applyFont="1" applyFill="1" applyBorder="1" applyAlignment="1">
      <alignment horizontal="justify" vertical="top"/>
    </xf>
    <xf numFmtId="0" fontId="0" fillId="3" borderId="43" xfId="0" applyFill="1" applyBorder="1" applyAlignment="1">
      <alignment horizontal="center" vertical="center"/>
    </xf>
    <xf numFmtId="0" fontId="0" fillId="3" borderId="0" xfId="0" applyFill="1" applyBorder="1" applyAlignment="1">
      <alignment horizontal="center" vertical="center"/>
    </xf>
    <xf numFmtId="0" fontId="0" fillId="3" borderId="44" xfId="0" applyFill="1" applyBorder="1" applyAlignment="1">
      <alignment horizontal="center" vertical="center"/>
    </xf>
    <xf numFmtId="0" fontId="0" fillId="3" borderId="0" xfId="0" applyFill="1" applyBorder="1"/>
    <xf numFmtId="0" fontId="0" fillId="3" borderId="44" xfId="0" applyFill="1" applyBorder="1" applyAlignment="1">
      <alignment horizontal="justify" vertical="center"/>
    </xf>
    <xf numFmtId="0" fontId="35" fillId="10" borderId="23" xfId="0" applyFont="1" applyFill="1" applyBorder="1" applyAlignment="1">
      <alignment horizontal="center" vertical="top" wrapText="1"/>
    </xf>
    <xf numFmtId="0" fontId="35" fillId="11" borderId="39" xfId="0" applyFont="1" applyFill="1" applyBorder="1" applyAlignment="1">
      <alignment horizontal="center" vertical="center" wrapText="1"/>
    </xf>
    <xf numFmtId="0" fontId="35" fillId="5" borderId="39" xfId="0" applyFont="1" applyFill="1" applyBorder="1" applyAlignment="1">
      <alignment horizontal="center" vertical="center" wrapText="1"/>
    </xf>
    <xf numFmtId="0" fontId="35" fillId="7" borderId="39" xfId="0" applyFont="1" applyFill="1" applyBorder="1" applyAlignment="1">
      <alignment horizontal="center" vertical="center" wrapText="1"/>
    </xf>
    <xf numFmtId="14" fontId="25" fillId="3" borderId="1" xfId="0" applyNumberFormat="1" applyFont="1" applyFill="1" applyBorder="1" applyAlignment="1">
      <alignment horizontal="center" vertical="center"/>
    </xf>
    <xf numFmtId="0" fontId="25" fillId="3" borderId="1" xfId="0" applyFont="1" applyFill="1" applyBorder="1" applyAlignment="1">
      <alignment horizontal="center" vertical="center"/>
    </xf>
    <xf numFmtId="0" fontId="25" fillId="3" borderId="1" xfId="0" applyFont="1" applyFill="1" applyBorder="1" applyAlignment="1">
      <alignment horizontal="justify" vertical="top"/>
    </xf>
    <xf numFmtId="0" fontId="27" fillId="3" borderId="1" xfId="0" applyFont="1" applyFill="1" applyBorder="1" applyAlignment="1">
      <alignment horizontal="center" vertical="center" wrapText="1"/>
    </xf>
    <xf numFmtId="0" fontId="28" fillId="3" borderId="0" xfId="0" applyFont="1" applyFill="1" applyBorder="1" applyAlignment="1">
      <alignment horizontal="center" vertical="center" wrapText="1"/>
    </xf>
    <xf numFmtId="0" fontId="28" fillId="9" borderId="1" xfId="0" applyFont="1" applyFill="1" applyBorder="1" applyAlignment="1">
      <alignment horizontal="center" vertical="center" wrapText="1"/>
    </xf>
    <xf numFmtId="0" fontId="28" fillId="9" borderId="24" xfId="0" applyFont="1" applyFill="1" applyBorder="1" applyAlignment="1">
      <alignment horizontal="center" vertical="center" wrapText="1"/>
    </xf>
    <xf numFmtId="0" fontId="6" fillId="3" borderId="1" xfId="0" quotePrefix="1" applyFont="1" applyFill="1" applyBorder="1" applyAlignment="1">
      <alignment horizontal="left" wrapText="1"/>
    </xf>
    <xf numFmtId="0" fontId="6" fillId="0" borderId="1" xfId="0" quotePrefix="1" applyFont="1" applyFill="1" applyBorder="1" applyAlignment="1">
      <alignment horizontal="justify" vertical="center" wrapText="1"/>
    </xf>
    <xf numFmtId="49" fontId="6" fillId="0" borderId="1" xfId="0" quotePrefix="1"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10" fillId="0" borderId="8" xfId="0" quotePrefix="1" applyFont="1" applyBorder="1" applyAlignment="1">
      <alignment horizontal="left" vertical="center" wrapText="1"/>
    </xf>
    <xf numFmtId="0" fontId="10" fillId="0" borderId="8" xfId="0" applyFont="1" applyBorder="1" applyAlignment="1">
      <alignment vertical="center" wrapText="1"/>
    </xf>
    <xf numFmtId="49" fontId="10" fillId="0" borderId="8" xfId="0" quotePrefix="1" applyNumberFormat="1" applyFont="1" applyBorder="1" applyAlignment="1">
      <alignment horizontal="center" vertical="center" wrapText="1"/>
    </xf>
    <xf numFmtId="49" fontId="10" fillId="0" borderId="8" xfId="0" applyNumberFormat="1" applyFont="1" applyBorder="1" applyAlignment="1">
      <alignment horizontal="center" vertical="center" wrapText="1"/>
    </xf>
    <xf numFmtId="0" fontId="44" fillId="0" borderId="8" xfId="0" applyFont="1" applyBorder="1" applyAlignment="1">
      <alignment vertical="center" wrapText="1"/>
    </xf>
    <xf numFmtId="0" fontId="44" fillId="0" borderId="8" xfId="0" applyFont="1" applyBorder="1" applyAlignment="1">
      <alignment horizontal="center" vertical="center" wrapText="1"/>
    </xf>
    <xf numFmtId="0" fontId="18" fillId="0" borderId="1" xfId="0" applyFont="1" applyBorder="1" applyAlignment="1">
      <alignment vertical="center" wrapText="1"/>
    </xf>
    <xf numFmtId="0" fontId="6" fillId="0" borderId="1" xfId="0" quotePrefix="1" applyFont="1" applyFill="1" applyBorder="1" applyAlignment="1">
      <alignment horizontal="left" wrapText="1"/>
    </xf>
    <xf numFmtId="0" fontId="10" fillId="0" borderId="1" xfId="0" quotePrefix="1" applyFont="1" applyFill="1" applyBorder="1" applyAlignment="1">
      <alignment horizontal="left" vertical="center" wrapText="1"/>
    </xf>
    <xf numFmtId="0" fontId="17" fillId="0" borderId="1" xfId="0" applyFont="1" applyFill="1" applyBorder="1" applyAlignment="1">
      <alignment vertical="center" wrapText="1"/>
    </xf>
    <xf numFmtId="0" fontId="10" fillId="0" borderId="0" xfId="0" applyFont="1" applyFill="1" applyAlignment="1">
      <alignment vertical="center" wrapText="1"/>
    </xf>
    <xf numFmtId="49" fontId="10" fillId="3" borderId="1" xfId="0" applyNumberFormat="1" applyFont="1" applyFill="1" applyBorder="1" applyAlignment="1">
      <alignment horizontal="justify" vertical="center" wrapText="1"/>
    </xf>
    <xf numFmtId="49" fontId="6" fillId="3" borderId="1" xfId="0" quotePrefix="1" applyNumberFormat="1" applyFont="1" applyFill="1" applyBorder="1" applyAlignment="1">
      <alignment horizontal="left" vertical="center" wrapText="1"/>
    </xf>
    <xf numFmtId="0" fontId="4" fillId="3" borderId="5" xfId="0" applyFont="1" applyFill="1" applyBorder="1" applyAlignment="1">
      <alignment horizontal="left" vertical="center"/>
    </xf>
    <xf numFmtId="0" fontId="4" fillId="3" borderId="7" xfId="0" applyFont="1" applyFill="1" applyBorder="1" applyAlignment="1">
      <alignment horizontal="left" vertical="center"/>
    </xf>
    <xf numFmtId="0" fontId="4" fillId="3" borderId="6" xfId="0" applyFont="1" applyFill="1" applyBorder="1" applyAlignment="1">
      <alignment horizontal="left" vertical="center"/>
    </xf>
    <xf numFmtId="0" fontId="4" fillId="0" borderId="5" xfId="0" applyFont="1" applyBorder="1" applyAlignment="1">
      <alignment horizontal="left" vertical="center"/>
    </xf>
    <xf numFmtId="0" fontId="4" fillId="0" borderId="7" xfId="0" applyFont="1" applyBorder="1" applyAlignment="1">
      <alignment horizontal="left" vertical="center"/>
    </xf>
    <xf numFmtId="0" fontId="4" fillId="0" borderId="6" xfId="0" applyFont="1" applyBorder="1" applyAlignment="1">
      <alignment horizontal="left" vertical="center"/>
    </xf>
    <xf numFmtId="0" fontId="33" fillId="3" borderId="11" xfId="0" applyFont="1" applyFill="1" applyBorder="1" applyAlignment="1">
      <alignment horizontal="center"/>
    </xf>
    <xf numFmtId="0" fontId="10" fillId="3" borderId="36" xfId="0" applyFont="1" applyFill="1" applyBorder="1" applyAlignment="1" applyProtection="1">
      <alignment horizontal="center"/>
    </xf>
    <xf numFmtId="0" fontId="10" fillId="3" borderId="38" xfId="0" applyFont="1" applyFill="1" applyBorder="1" applyAlignment="1" applyProtection="1">
      <alignment horizontal="center"/>
    </xf>
    <xf numFmtId="0" fontId="10" fillId="3" borderId="41" xfId="0" applyFont="1" applyFill="1" applyBorder="1" applyAlignment="1" applyProtection="1">
      <alignment horizontal="center"/>
    </xf>
    <xf numFmtId="0" fontId="29" fillId="3" borderId="17" xfId="0" applyFont="1" applyFill="1" applyBorder="1" applyAlignment="1" applyProtection="1">
      <alignment horizontal="center" vertical="top" wrapText="1"/>
    </xf>
    <xf numFmtId="0" fontId="29" fillId="3" borderId="18" xfId="0" applyFont="1" applyFill="1" applyBorder="1" applyAlignment="1" applyProtection="1">
      <alignment horizontal="center" vertical="top" wrapText="1"/>
    </xf>
    <xf numFmtId="0" fontId="29" fillId="3" borderId="37" xfId="0" applyFont="1" applyFill="1" applyBorder="1" applyAlignment="1" applyProtection="1">
      <alignment horizontal="center" vertical="top" wrapText="1"/>
    </xf>
    <xf numFmtId="0" fontId="30" fillId="3" borderId="39" xfId="0" applyFont="1" applyFill="1" applyBorder="1" applyAlignment="1" applyProtection="1">
      <alignment horizontal="center" vertical="top"/>
    </xf>
    <xf numFmtId="0" fontId="30" fillId="3" borderId="4" xfId="0" applyFont="1" applyFill="1" applyBorder="1" applyAlignment="1" applyProtection="1">
      <alignment horizontal="center" vertical="top"/>
    </xf>
    <xf numFmtId="0" fontId="30" fillId="3" borderId="40" xfId="0" applyFont="1" applyFill="1" applyBorder="1" applyAlignment="1" applyProtection="1">
      <alignment horizontal="center" vertical="top"/>
    </xf>
    <xf numFmtId="0" fontId="31" fillId="3" borderId="39" xfId="0" applyFont="1" applyFill="1" applyBorder="1" applyAlignment="1" applyProtection="1">
      <alignment horizontal="center" vertical="top"/>
    </xf>
    <xf numFmtId="0" fontId="31" fillId="3" borderId="4" xfId="0" applyFont="1" applyFill="1" applyBorder="1" applyAlignment="1" applyProtection="1">
      <alignment horizontal="center" vertical="top"/>
    </xf>
    <xf numFmtId="0" fontId="31" fillId="3" borderId="40" xfId="0" applyFont="1" applyFill="1" applyBorder="1" applyAlignment="1" applyProtection="1">
      <alignment horizontal="center" vertical="top"/>
    </xf>
    <xf numFmtId="0" fontId="32" fillId="3" borderId="31" xfId="0" applyFont="1" applyFill="1" applyBorder="1" applyAlignment="1" applyProtection="1">
      <alignment horizontal="center" vertical="top"/>
    </xf>
    <xf numFmtId="0" fontId="32" fillId="3" borderId="32" xfId="0" applyFont="1" applyFill="1" applyBorder="1" applyAlignment="1" applyProtection="1">
      <alignment horizontal="center" vertical="top"/>
    </xf>
    <xf numFmtId="0" fontId="32" fillId="3" borderId="42" xfId="0" applyFont="1" applyFill="1" applyBorder="1" applyAlignment="1" applyProtection="1">
      <alignment horizontal="center" vertical="top"/>
    </xf>
    <xf numFmtId="0" fontId="38" fillId="3" borderId="47" xfId="0" applyFont="1" applyFill="1" applyBorder="1" applyAlignment="1">
      <alignment horizontal="justify" vertical="top" wrapText="1"/>
    </xf>
    <xf numFmtId="0" fontId="38" fillId="3" borderId="48" xfId="0" applyFont="1" applyFill="1" applyBorder="1" applyAlignment="1">
      <alignment horizontal="justify" vertical="top" wrapText="1"/>
    </xf>
    <xf numFmtId="0" fontId="38" fillId="3" borderId="49" xfId="0" applyFont="1" applyFill="1" applyBorder="1" applyAlignment="1">
      <alignment horizontal="justify" vertical="top" wrapText="1"/>
    </xf>
    <xf numFmtId="0" fontId="38" fillId="3" borderId="31" xfId="0" applyFont="1" applyFill="1" applyBorder="1" applyAlignment="1">
      <alignment horizontal="justify" vertical="top" wrapText="1"/>
    </xf>
    <xf numFmtId="0" fontId="38" fillId="3" borderId="32" xfId="0" applyFont="1" applyFill="1" applyBorder="1" applyAlignment="1">
      <alignment horizontal="justify" vertical="top" wrapText="1"/>
    </xf>
    <xf numFmtId="0" fontId="38" fillId="3" borderId="42" xfId="0" applyFont="1" applyFill="1" applyBorder="1" applyAlignment="1">
      <alignment horizontal="justify" vertical="top" wrapText="1"/>
    </xf>
    <xf numFmtId="0" fontId="34" fillId="3" borderId="43" xfId="0" applyFont="1" applyFill="1" applyBorder="1" applyAlignment="1">
      <alignment horizontal="center" vertical="top" wrapText="1"/>
    </xf>
    <xf numFmtId="0" fontId="34" fillId="3" borderId="0" xfId="0" applyFont="1" applyFill="1" applyBorder="1" applyAlignment="1">
      <alignment horizontal="center" vertical="top" wrapText="1"/>
    </xf>
    <xf numFmtId="0" fontId="34" fillId="3" borderId="44" xfId="0" applyFont="1" applyFill="1" applyBorder="1" applyAlignment="1">
      <alignment horizontal="center" vertical="top" wrapText="1"/>
    </xf>
    <xf numFmtId="0" fontId="35" fillId="10" borderId="39" xfId="0" applyFont="1" applyFill="1" applyBorder="1" applyAlignment="1">
      <alignment horizontal="center" vertical="center"/>
    </xf>
    <xf numFmtId="0" fontId="35" fillId="10" borderId="4" xfId="0" applyFont="1" applyFill="1" applyBorder="1" applyAlignment="1">
      <alignment horizontal="center" vertical="center"/>
    </xf>
    <xf numFmtId="0" fontId="35" fillId="10" borderId="40" xfId="0" applyFont="1" applyFill="1" applyBorder="1" applyAlignment="1">
      <alignment horizontal="center" vertical="center"/>
    </xf>
    <xf numFmtId="0" fontId="36" fillId="3" borderId="39" xfId="0" applyFont="1" applyFill="1" applyBorder="1" applyAlignment="1">
      <alignment horizontal="justify" vertical="top" wrapText="1"/>
    </xf>
    <xf numFmtId="0" fontId="36" fillId="3" borderId="4" xfId="0" applyFont="1" applyFill="1" applyBorder="1" applyAlignment="1">
      <alignment horizontal="justify" vertical="top" wrapText="1"/>
    </xf>
    <xf numFmtId="0" fontId="36" fillId="3" borderId="40" xfId="0" applyFont="1" applyFill="1" applyBorder="1" applyAlignment="1">
      <alignment horizontal="justify" vertical="top"/>
    </xf>
    <xf numFmtId="0" fontId="38" fillId="3" borderId="39" xfId="0" applyFont="1" applyFill="1" applyBorder="1" applyAlignment="1">
      <alignment horizontal="justify" vertical="top" wrapText="1"/>
    </xf>
    <xf numFmtId="0" fontId="38" fillId="3" borderId="4" xfId="0" applyFont="1" applyFill="1" applyBorder="1" applyAlignment="1">
      <alignment horizontal="justify" vertical="top" wrapText="1"/>
    </xf>
    <xf numFmtId="0" fontId="38" fillId="3" borderId="40" xfId="0" applyFont="1" applyFill="1" applyBorder="1" applyAlignment="1">
      <alignment horizontal="justify" vertical="top" wrapText="1"/>
    </xf>
    <xf numFmtId="0" fontId="35" fillId="10" borderId="2" xfId="0" applyFont="1" applyFill="1" applyBorder="1" applyAlignment="1">
      <alignment horizontal="center" vertical="center" wrapText="1"/>
    </xf>
    <xf numFmtId="0" fontId="35" fillId="10" borderId="4" xfId="0" applyFont="1" applyFill="1" applyBorder="1" applyAlignment="1">
      <alignment horizontal="center" vertical="center" wrapText="1"/>
    </xf>
    <xf numFmtId="0" fontId="35" fillId="10" borderId="40" xfId="0" applyFont="1" applyFill="1" applyBorder="1" applyAlignment="1">
      <alignment horizontal="center" vertical="center" wrapText="1"/>
    </xf>
    <xf numFmtId="0" fontId="37" fillId="3" borderId="2" xfId="0" applyFont="1" applyFill="1" applyBorder="1" applyAlignment="1">
      <alignment horizontal="justify" vertical="center" wrapText="1"/>
    </xf>
    <xf numFmtId="0" fontId="37" fillId="3" borderId="4" xfId="0" applyFont="1" applyFill="1" applyBorder="1" applyAlignment="1">
      <alignment horizontal="justify" vertical="center" wrapText="1"/>
    </xf>
    <xf numFmtId="0" fontId="37" fillId="3" borderId="40" xfId="0" applyFont="1" applyFill="1" applyBorder="1" applyAlignment="1">
      <alignment horizontal="justify" vertical="center" wrapText="1"/>
    </xf>
    <xf numFmtId="0" fontId="37" fillId="3" borderId="2" xfId="0" applyFont="1" applyFill="1" applyBorder="1" applyAlignment="1">
      <alignment horizontal="justify" vertical="top" wrapText="1"/>
    </xf>
    <xf numFmtId="0" fontId="37" fillId="3" borderId="4" xfId="0" applyFont="1" applyFill="1" applyBorder="1" applyAlignment="1">
      <alignment horizontal="justify" vertical="top" wrapText="1"/>
    </xf>
    <xf numFmtId="0" fontId="37" fillId="3" borderId="40" xfId="0" applyFont="1" applyFill="1" applyBorder="1" applyAlignment="1">
      <alignment horizontal="justify" vertical="top" wrapText="1"/>
    </xf>
    <xf numFmtId="0" fontId="38" fillId="3" borderId="45" xfId="0" applyFont="1" applyFill="1" applyBorder="1" applyAlignment="1">
      <alignment horizontal="justify" vertical="top" wrapText="1"/>
    </xf>
    <xf numFmtId="0" fontId="38" fillId="3" borderId="9" xfId="0" applyFont="1" applyFill="1" applyBorder="1" applyAlignment="1">
      <alignment horizontal="justify" vertical="top" wrapText="1"/>
    </xf>
    <xf numFmtId="0" fontId="38" fillId="3" borderId="46" xfId="0" applyFont="1" applyFill="1" applyBorder="1" applyAlignment="1">
      <alignment horizontal="justify" vertical="top" wrapText="1"/>
    </xf>
    <xf numFmtId="0" fontId="38" fillId="3" borderId="43" xfId="0" applyFont="1" applyFill="1" applyBorder="1" applyAlignment="1">
      <alignment horizontal="justify" vertical="top" wrapText="1"/>
    </xf>
    <xf numFmtId="0" fontId="38" fillId="3" borderId="0" xfId="0" applyFont="1" applyFill="1" applyBorder="1" applyAlignment="1">
      <alignment horizontal="justify" vertical="top" wrapText="1"/>
    </xf>
    <xf numFmtId="0" fontId="38" fillId="3" borderId="44" xfId="0" applyFont="1" applyFill="1" applyBorder="1" applyAlignment="1">
      <alignment horizontal="justify" vertical="top" wrapText="1"/>
    </xf>
    <xf numFmtId="0" fontId="8" fillId="0" borderId="1" xfId="0" applyFont="1" applyBorder="1" applyAlignment="1">
      <alignment horizontal="center"/>
    </xf>
    <xf numFmtId="0" fontId="7"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27" fillId="0" borderId="1" xfId="0" applyFont="1" applyBorder="1" applyAlignment="1">
      <alignment horizontal="center"/>
    </xf>
    <xf numFmtId="0" fontId="28" fillId="3" borderId="0" xfId="0" applyFont="1" applyFill="1" applyBorder="1" applyAlignment="1">
      <alignment horizontal="center" vertical="center" wrapText="1"/>
    </xf>
    <xf numFmtId="0" fontId="28" fillId="9" borderId="12" xfId="0" applyFont="1" applyFill="1" applyBorder="1" applyAlignment="1">
      <alignment horizontal="center" vertical="center" wrapText="1"/>
    </xf>
    <xf numFmtId="0" fontId="28" fillId="9" borderId="13"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28" fillId="3" borderId="15" xfId="0" applyFont="1" applyFill="1" applyBorder="1" applyAlignment="1">
      <alignment horizontal="center" vertical="center"/>
    </xf>
    <xf numFmtId="0" fontId="28" fillId="3" borderId="13" xfId="0" applyFont="1" applyFill="1" applyBorder="1" applyAlignment="1">
      <alignment horizontal="center" vertical="center"/>
    </xf>
    <xf numFmtId="0" fontId="28" fillId="3" borderId="16" xfId="0" applyFont="1" applyFill="1" applyBorder="1" applyAlignment="1">
      <alignment horizontal="center" vertical="center"/>
    </xf>
    <xf numFmtId="0" fontId="28" fillId="9" borderId="20" xfId="0" applyFont="1" applyFill="1" applyBorder="1" applyAlignment="1">
      <alignment horizontal="center" vertical="center" wrapText="1"/>
    </xf>
    <xf numFmtId="0" fontId="28" fillId="9" borderId="1" xfId="0" applyFont="1" applyFill="1" applyBorder="1" applyAlignment="1">
      <alignment horizontal="center" vertical="center" wrapText="1"/>
    </xf>
    <xf numFmtId="0" fontId="28" fillId="9" borderId="21" xfId="0" applyFont="1" applyFill="1" applyBorder="1" applyAlignment="1">
      <alignment horizontal="center" vertical="center" wrapText="1"/>
    </xf>
    <xf numFmtId="0" fontId="28" fillId="9" borderId="2" xfId="0" applyFont="1" applyFill="1" applyBorder="1" applyAlignment="1">
      <alignment horizontal="center" vertical="center" wrapText="1"/>
    </xf>
    <xf numFmtId="0" fontId="28" fillId="9" borderId="4" xfId="0" applyFont="1" applyFill="1" applyBorder="1" applyAlignment="1">
      <alignment horizontal="center" vertical="center" wrapText="1"/>
    </xf>
    <xf numFmtId="0" fontId="28" fillId="9" borderId="3"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8" fillId="9" borderId="17" xfId="0" applyFont="1" applyFill="1" applyBorder="1" applyAlignment="1">
      <alignment horizontal="center" vertical="center" wrapText="1"/>
    </xf>
    <xf numFmtId="0" fontId="28" fillId="9" borderId="18" xfId="0" applyFont="1" applyFill="1" applyBorder="1" applyAlignment="1">
      <alignment horizontal="center" vertical="center" wrapText="1"/>
    </xf>
    <xf numFmtId="0" fontId="28" fillId="9" borderId="19" xfId="0" applyFont="1" applyFill="1" applyBorder="1" applyAlignment="1">
      <alignment horizontal="center" vertical="center" wrapText="1"/>
    </xf>
    <xf numFmtId="0" fontId="28" fillId="9" borderId="24" xfId="0" applyFont="1" applyFill="1" applyBorder="1" applyAlignment="1">
      <alignment horizontal="center" vertical="center" wrapText="1"/>
    </xf>
    <xf numFmtId="0" fontId="28" fillId="9" borderId="22" xfId="0" applyFont="1" applyFill="1" applyBorder="1" applyAlignment="1">
      <alignment horizontal="center" vertical="center" wrapText="1"/>
    </xf>
    <xf numFmtId="0" fontId="27" fillId="3" borderId="2" xfId="0" applyFont="1" applyFill="1" applyBorder="1" applyAlignment="1">
      <alignment horizontal="left" vertical="center" wrapText="1"/>
    </xf>
    <xf numFmtId="0" fontId="27" fillId="3" borderId="4" xfId="0" applyFont="1" applyFill="1" applyBorder="1" applyAlignment="1">
      <alignment horizontal="left" vertical="center" wrapText="1"/>
    </xf>
    <xf numFmtId="0" fontId="27" fillId="3" borderId="3" xfId="0" applyFont="1" applyFill="1" applyBorder="1" applyAlignment="1">
      <alignment horizontal="left" vertical="center" wrapText="1"/>
    </xf>
    <xf numFmtId="0" fontId="27" fillId="3" borderId="1" xfId="0" applyFont="1" applyFill="1" applyBorder="1" applyAlignment="1">
      <alignment horizontal="center" vertical="center" wrapText="1"/>
    </xf>
    <xf numFmtId="0" fontId="27" fillId="3" borderId="26" xfId="0" applyFont="1" applyFill="1" applyBorder="1" applyAlignment="1">
      <alignment horizontal="left" vertical="center" wrapText="1"/>
    </xf>
    <xf numFmtId="0" fontId="27" fillId="3" borderId="27" xfId="0" applyFont="1" applyFill="1" applyBorder="1" applyAlignment="1">
      <alignment horizontal="left" vertical="center" wrapText="1"/>
    </xf>
    <xf numFmtId="0" fontId="27" fillId="3" borderId="28" xfId="0" applyFont="1" applyFill="1" applyBorder="1" applyAlignment="1">
      <alignment horizontal="left" vertical="center" wrapText="1"/>
    </xf>
    <xf numFmtId="0" fontId="27" fillId="3" borderId="26" xfId="0" applyFont="1" applyFill="1" applyBorder="1" applyAlignment="1">
      <alignment horizontal="center" vertical="center" wrapText="1"/>
    </xf>
    <xf numFmtId="0" fontId="27" fillId="3" borderId="28" xfId="0" applyFont="1" applyFill="1" applyBorder="1" applyAlignment="1">
      <alignment horizontal="center" vertical="center" wrapText="1"/>
    </xf>
  </cellXfs>
  <cellStyles count="2">
    <cellStyle name="Normal" xfId="0" builtinId="0"/>
    <cellStyle name="Normal 2" xfId="1"/>
  </cellStyles>
  <dxfs count="252">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fgColor indexed="64"/>
          <bgColor theme="9" tint="0.59999389629810485"/>
        </patternFill>
      </fill>
    </dxf>
    <dxf>
      <fill>
        <patternFill patternType="solid">
          <fgColor indexed="64"/>
          <bgColor rgb="FFFFFF00"/>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fill>
        <patternFill>
          <bgColor indexed="64"/>
        </patternFill>
      </fill>
    </dxf>
    <dxf>
      <fill>
        <patternFill patternType="solid">
          <fgColor indexed="64"/>
          <bgColor rgb="FF92D050"/>
        </patternFill>
      </fill>
    </dxf>
    <dxf>
      <fill>
        <patternFill>
          <bgColor indexed="64"/>
        </patternFill>
      </fill>
    </dxf>
    <dxf>
      <fill>
        <patternFill patternType="solid">
          <fgColor indexed="64"/>
          <bgColor rgb="FF92D050"/>
        </patternFill>
      </fill>
    </dxf>
    <dxf>
      <fill>
        <patternFill patternType="solid">
          <bgColor rgb="FFFF0000"/>
        </patternFill>
      </fill>
    </dxf>
    <dxf>
      <fill>
        <patternFill>
          <bgColor indexed="64"/>
        </patternFill>
      </fill>
    </dxf>
    <dxf>
      <fill>
        <patternFill patternType="solid">
          <fgColor indexed="64"/>
          <bgColor rgb="FF92D050"/>
        </patternFill>
      </fill>
    </dxf>
    <dxf>
      <fill>
        <patternFill patternType="solid">
          <fgColor indexed="64"/>
          <bgColor theme="9" tint="0.59999389629810485"/>
        </patternFill>
      </fill>
    </dxf>
    <dxf>
      <fill>
        <patternFill>
          <bgColor indexed="64"/>
        </patternFill>
      </fill>
    </dxf>
    <dxf>
      <fill>
        <patternFill patternType="solid">
          <fgColor indexed="64"/>
          <bgColor rgb="FFFFFF00"/>
        </patternFill>
      </fill>
    </dxf>
    <dxf>
      <fill>
        <patternFill>
          <bgColor indexed="64"/>
        </patternFill>
      </fill>
    </dxf>
    <dxf>
      <fill>
        <patternFill patternType="solid">
          <fgColor indexed="64"/>
          <bgColor rgb="FF92D050"/>
        </patternFill>
      </fill>
    </dxf>
    <dxf>
      <fill>
        <patternFill>
          <bgColor indexed="64"/>
        </patternFill>
      </fill>
    </dxf>
    <dxf>
      <fill>
        <patternFill patternType="solid">
          <fgColor indexed="64"/>
          <bgColor rgb="FF92D050"/>
        </patternFill>
      </fill>
    </dxf>
    <dxf>
      <fill>
        <patternFill patternType="solid">
          <fgColor indexed="64"/>
          <bgColor theme="9" tint="0.59999389629810485"/>
        </patternFill>
      </fill>
    </dxf>
    <dxf>
      <fill>
        <patternFill>
          <bgColor theme="9" tint="0.59999389629810485"/>
        </patternFill>
      </fill>
    </dxf>
    <dxf>
      <fill>
        <patternFill patternType="solid">
          <fgColor indexed="64"/>
          <bgColor rgb="FF92D050"/>
        </patternFill>
      </fill>
    </dxf>
    <dxf>
      <fill>
        <patternFill>
          <bgColor indexed="64"/>
        </patternFill>
      </fill>
    </dxf>
    <dxf>
      <fill>
        <patternFill patternType="solid">
          <fgColor indexed="64"/>
          <bgColor rgb="FF92D050"/>
        </patternFill>
      </fill>
    </dxf>
    <dxf>
      <fill>
        <patternFill patternType="solid">
          <bgColor rgb="FFFFFF00"/>
        </patternFill>
      </fill>
    </dxf>
    <dxf>
      <fill>
        <patternFill>
          <bgColor indexed="64"/>
        </patternFill>
      </fill>
    </dxf>
    <dxf>
      <fill>
        <patternFill patternType="solid">
          <bgColor rgb="FF92D050"/>
        </patternFill>
      </fill>
    </dxf>
    <dxf>
      <fill>
        <patternFill>
          <bgColor indexed="64"/>
        </patternFill>
      </fill>
    </dxf>
    <dxf>
      <fill>
        <patternFill patternType="solid">
          <fgColor indexed="64"/>
          <bgColor rgb="FF92D050"/>
        </patternFill>
      </fill>
    </dxf>
    <dxf>
      <fill>
        <patternFill patternType="solid">
          <fgColor indexed="64"/>
          <bgColor theme="9" tint="0.59999389629810485"/>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1.xml"/><Relationship Id="rId39" Type="http://schemas.openxmlformats.org/officeDocument/2006/relationships/pivotCacheDefinition" Target="pivotCache/pivotCacheDefinition14.xml"/><Relationship Id="rId21" Type="http://schemas.openxmlformats.org/officeDocument/2006/relationships/worksheet" Target="worksheets/sheet21.xml"/><Relationship Id="rId34" Type="http://schemas.openxmlformats.org/officeDocument/2006/relationships/pivotCacheDefinition" Target="pivotCache/pivotCacheDefinition9.xml"/><Relationship Id="rId42" Type="http://schemas.openxmlformats.org/officeDocument/2006/relationships/pivotCacheDefinition" Target="pivotCache/pivotCacheDefinition17.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pivotCacheDefinition" Target="pivotCache/pivotCacheDefinition4.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pivotCacheDefinition" Target="pivotCache/pivotCacheDefinition7.xml"/><Relationship Id="rId37" Type="http://schemas.openxmlformats.org/officeDocument/2006/relationships/pivotCacheDefinition" Target="pivotCache/pivotCacheDefinition12.xml"/><Relationship Id="rId40" Type="http://schemas.openxmlformats.org/officeDocument/2006/relationships/pivotCacheDefinition" Target="pivotCache/pivotCacheDefinition15.xml"/><Relationship Id="rId45" Type="http://schemas.openxmlformats.org/officeDocument/2006/relationships/pivotCacheDefinition" Target="pivotCache/pivotCacheDefinition2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3.xml"/><Relationship Id="rId36" Type="http://schemas.openxmlformats.org/officeDocument/2006/relationships/pivotCacheDefinition" Target="pivotCache/pivotCacheDefinition11.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6.xml"/><Relationship Id="rId44" Type="http://schemas.openxmlformats.org/officeDocument/2006/relationships/pivotCacheDefinition" Target="pivotCache/pivotCacheDefinition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2.xml"/><Relationship Id="rId30" Type="http://schemas.openxmlformats.org/officeDocument/2006/relationships/pivotCacheDefinition" Target="pivotCache/pivotCacheDefinition5.xml"/><Relationship Id="rId35" Type="http://schemas.openxmlformats.org/officeDocument/2006/relationships/pivotCacheDefinition" Target="pivotCache/pivotCacheDefinition10.xml"/><Relationship Id="rId43" Type="http://schemas.openxmlformats.org/officeDocument/2006/relationships/pivotCacheDefinition" Target="pivotCache/pivotCacheDefinition18.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pivotCacheDefinition" Target="pivotCache/pivotCacheDefinition8.xml"/><Relationship Id="rId38" Type="http://schemas.openxmlformats.org/officeDocument/2006/relationships/pivotCacheDefinition" Target="pivotCache/pivotCacheDefinition13.xml"/><Relationship Id="rId46" Type="http://schemas.openxmlformats.org/officeDocument/2006/relationships/pivotCacheDefinition" Target="pivotCache/pivotCacheDefinition21.xml"/><Relationship Id="rId20" Type="http://schemas.openxmlformats.org/officeDocument/2006/relationships/worksheet" Target="worksheets/sheet20.xml"/><Relationship Id="rId41" Type="http://schemas.openxmlformats.org/officeDocument/2006/relationships/pivotCacheDefinition" Target="pivotCache/pivotCacheDefinition16.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333374</xdr:colOff>
      <xdr:row>0</xdr:row>
      <xdr:rowOff>190500</xdr:rowOff>
    </xdr:from>
    <xdr:to>
      <xdr:col>0</xdr:col>
      <xdr:colOff>1523999</xdr:colOff>
      <xdr:row>2</xdr:row>
      <xdr:rowOff>127000</xdr:rowOff>
    </xdr:to>
    <xdr:pic>
      <xdr:nvPicPr>
        <xdr:cNvPr id="2" name="Imagen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74" y="190500"/>
          <a:ext cx="1190625" cy="1095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370113</xdr:rowOff>
    </xdr:to>
    <xdr:pic>
      <xdr:nvPicPr>
        <xdr:cNvPr id="3" name="Imagen 2">
          <a:extLst>
            <a:ext uri="{FF2B5EF4-FFF2-40B4-BE49-F238E27FC236}">
              <a16:creationId xmlns:a16="http://schemas.microsoft.com/office/drawing/2014/main" id="{B007DF52-0A9A-4BD5-BFAE-7AB0EEA7F9F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398688</xdr:rowOff>
    </xdr:to>
    <xdr:pic>
      <xdr:nvPicPr>
        <xdr:cNvPr id="3" name="Imagen 2">
          <a:extLst>
            <a:ext uri="{FF2B5EF4-FFF2-40B4-BE49-F238E27FC236}">
              <a16:creationId xmlns:a16="http://schemas.microsoft.com/office/drawing/2014/main" id="{9758551C-104D-40F1-91DE-8A0D65A645D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370113</xdr:rowOff>
    </xdr:to>
    <xdr:pic>
      <xdr:nvPicPr>
        <xdr:cNvPr id="3" name="Imagen 2">
          <a:extLst>
            <a:ext uri="{FF2B5EF4-FFF2-40B4-BE49-F238E27FC236}">
              <a16:creationId xmlns:a16="http://schemas.microsoft.com/office/drawing/2014/main" id="{32C5746B-FDBB-4C0C-8A66-C3B621F0491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370113</xdr:rowOff>
    </xdr:to>
    <xdr:pic>
      <xdr:nvPicPr>
        <xdr:cNvPr id="3" name="Imagen 2">
          <a:extLst>
            <a:ext uri="{FF2B5EF4-FFF2-40B4-BE49-F238E27FC236}">
              <a16:creationId xmlns:a16="http://schemas.microsoft.com/office/drawing/2014/main" id="{BED8835D-47EB-4043-911C-C3894234FC9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398688</xdr:rowOff>
    </xdr:to>
    <xdr:pic>
      <xdr:nvPicPr>
        <xdr:cNvPr id="3" name="Imagen 2">
          <a:extLst>
            <a:ext uri="{FF2B5EF4-FFF2-40B4-BE49-F238E27FC236}">
              <a16:creationId xmlns:a16="http://schemas.microsoft.com/office/drawing/2014/main" id="{CEA09587-E279-4CC6-AFBA-C9095CC5437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398688</xdr:rowOff>
    </xdr:to>
    <xdr:pic>
      <xdr:nvPicPr>
        <xdr:cNvPr id="3" name="Imagen 2">
          <a:extLst>
            <a:ext uri="{FF2B5EF4-FFF2-40B4-BE49-F238E27FC236}">
              <a16:creationId xmlns:a16="http://schemas.microsoft.com/office/drawing/2014/main" id="{F393EFB1-65D0-420C-8E73-70CB2B9A925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398688</xdr:rowOff>
    </xdr:to>
    <xdr:pic>
      <xdr:nvPicPr>
        <xdr:cNvPr id="3" name="Imagen 2">
          <a:extLst>
            <a:ext uri="{FF2B5EF4-FFF2-40B4-BE49-F238E27FC236}">
              <a16:creationId xmlns:a16="http://schemas.microsoft.com/office/drawing/2014/main" id="{9C7C00F1-47EE-406F-B2DF-1E68C3DB4B7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389163</xdr:rowOff>
    </xdr:to>
    <xdr:pic>
      <xdr:nvPicPr>
        <xdr:cNvPr id="3" name="Imagen 2">
          <a:extLst>
            <a:ext uri="{FF2B5EF4-FFF2-40B4-BE49-F238E27FC236}">
              <a16:creationId xmlns:a16="http://schemas.microsoft.com/office/drawing/2014/main" id="{05F79E27-CF0B-48D6-8299-FC19076611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389163</xdr:rowOff>
    </xdr:to>
    <xdr:pic>
      <xdr:nvPicPr>
        <xdr:cNvPr id="3" name="Imagen 2">
          <a:extLst>
            <a:ext uri="{FF2B5EF4-FFF2-40B4-BE49-F238E27FC236}">
              <a16:creationId xmlns:a16="http://schemas.microsoft.com/office/drawing/2014/main" id="{F88A4187-8327-4712-96A7-8EBD931E6FD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398688</xdr:rowOff>
    </xdr:to>
    <xdr:pic>
      <xdr:nvPicPr>
        <xdr:cNvPr id="3" name="Imagen 2">
          <a:extLst>
            <a:ext uri="{FF2B5EF4-FFF2-40B4-BE49-F238E27FC236}">
              <a16:creationId xmlns:a16="http://schemas.microsoft.com/office/drawing/2014/main" id="{91638C2E-012B-4162-9894-10DE125F703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476250</xdr:colOff>
      <xdr:row>0</xdr:row>
      <xdr:rowOff>81642</xdr:rowOff>
    </xdr:from>
    <xdr:to>
      <xdr:col>0</xdr:col>
      <xdr:colOff>1333500</xdr:colOff>
      <xdr:row>1</xdr:row>
      <xdr:rowOff>387802</xdr:rowOff>
    </xdr:to>
    <xdr:pic>
      <xdr:nvPicPr>
        <xdr:cNvPr id="2" name="Imagen 1">
          <a:extLst>
            <a:ext uri="{FF2B5EF4-FFF2-40B4-BE49-F238E27FC236}">
              <a16:creationId xmlns:a16="http://schemas.microsoft.com/office/drawing/2014/main" id="{9F31C510-F6C9-40DF-8C0C-A498C9143B1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0" y="81642"/>
          <a:ext cx="857250" cy="76880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389163</xdr:rowOff>
    </xdr:to>
    <xdr:pic>
      <xdr:nvPicPr>
        <xdr:cNvPr id="3" name="Imagen 2">
          <a:extLst>
            <a:ext uri="{FF2B5EF4-FFF2-40B4-BE49-F238E27FC236}">
              <a16:creationId xmlns:a16="http://schemas.microsoft.com/office/drawing/2014/main" id="{49509E1E-1FA2-4B07-A438-D2B5077F96E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299354</xdr:colOff>
      <xdr:row>0</xdr:row>
      <xdr:rowOff>136070</xdr:rowOff>
    </xdr:from>
    <xdr:to>
      <xdr:col>1</xdr:col>
      <xdr:colOff>544283</xdr:colOff>
      <xdr:row>1</xdr:row>
      <xdr:rowOff>416377</xdr:rowOff>
    </xdr:to>
    <xdr:pic>
      <xdr:nvPicPr>
        <xdr:cNvPr id="3" name="Imagen 2">
          <a:extLst>
            <a:ext uri="{FF2B5EF4-FFF2-40B4-BE49-F238E27FC236}">
              <a16:creationId xmlns:a16="http://schemas.microsoft.com/office/drawing/2014/main" id="{53308579-22AC-4EBC-A5F2-BA6D0D360E6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9354" y="136070"/>
          <a:ext cx="854529" cy="7660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299354</xdr:colOff>
      <xdr:row>0</xdr:row>
      <xdr:rowOff>136070</xdr:rowOff>
    </xdr:from>
    <xdr:to>
      <xdr:col>1</xdr:col>
      <xdr:colOff>544283</xdr:colOff>
      <xdr:row>1</xdr:row>
      <xdr:rowOff>387802</xdr:rowOff>
    </xdr:to>
    <xdr:pic>
      <xdr:nvPicPr>
        <xdr:cNvPr id="3" name="Imagen 2">
          <a:extLst>
            <a:ext uri="{FF2B5EF4-FFF2-40B4-BE49-F238E27FC236}">
              <a16:creationId xmlns:a16="http://schemas.microsoft.com/office/drawing/2014/main" id="{B870E458-A912-4628-96B5-1B751EF7C63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9354" y="136070"/>
          <a:ext cx="857250" cy="76880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398688</xdr:rowOff>
    </xdr:to>
    <xdr:pic>
      <xdr:nvPicPr>
        <xdr:cNvPr id="4" name="Imagen 3">
          <a:extLst>
            <a:ext uri="{FF2B5EF4-FFF2-40B4-BE49-F238E27FC236}">
              <a16:creationId xmlns:a16="http://schemas.microsoft.com/office/drawing/2014/main" id="{4FBB3DC0-C0A5-4F54-A4FB-30779A7C4DD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968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370113</xdr:rowOff>
    </xdr:to>
    <xdr:pic>
      <xdr:nvPicPr>
        <xdr:cNvPr id="3" name="Imagen 2">
          <a:extLst>
            <a:ext uri="{FF2B5EF4-FFF2-40B4-BE49-F238E27FC236}">
              <a16:creationId xmlns:a16="http://schemas.microsoft.com/office/drawing/2014/main" id="{E75C6E0E-94B8-47D2-A526-C0A6E03D433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370113</xdr:rowOff>
    </xdr:to>
    <xdr:pic>
      <xdr:nvPicPr>
        <xdr:cNvPr id="3" name="Imagen 2">
          <a:extLst>
            <a:ext uri="{FF2B5EF4-FFF2-40B4-BE49-F238E27FC236}">
              <a16:creationId xmlns:a16="http://schemas.microsoft.com/office/drawing/2014/main" id="{C8DD2D14-78A7-4BA0-9FCA-763415139F7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1891393</xdr:colOff>
      <xdr:row>1</xdr:row>
      <xdr:rowOff>381000</xdr:rowOff>
    </xdr:to>
    <xdr:pic>
      <xdr:nvPicPr>
        <xdr:cNvPr id="3" name="Imagen 2">
          <a:extLst>
            <a:ext uri="{FF2B5EF4-FFF2-40B4-BE49-F238E27FC236}">
              <a16:creationId xmlns:a16="http://schemas.microsoft.com/office/drawing/2014/main" id="{9DF49D95-91C6-48F9-B23A-0FF32C09F96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02822" cy="73478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389163</xdr:rowOff>
    </xdr:to>
    <xdr:pic>
      <xdr:nvPicPr>
        <xdr:cNvPr id="3" name="Imagen 2">
          <a:extLst>
            <a:ext uri="{FF2B5EF4-FFF2-40B4-BE49-F238E27FC236}">
              <a16:creationId xmlns:a16="http://schemas.microsoft.com/office/drawing/2014/main" id="{8EFEEA2D-DB93-42A9-9F1F-D20EBD9897C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1088571</xdr:colOff>
      <xdr:row>0</xdr:row>
      <xdr:rowOff>54428</xdr:rowOff>
    </xdr:from>
    <xdr:to>
      <xdr:col>0</xdr:col>
      <xdr:colOff>1945821</xdr:colOff>
      <xdr:row>1</xdr:row>
      <xdr:rowOff>398688</xdr:rowOff>
    </xdr:to>
    <xdr:pic>
      <xdr:nvPicPr>
        <xdr:cNvPr id="3" name="Imagen 2">
          <a:extLst>
            <a:ext uri="{FF2B5EF4-FFF2-40B4-BE49-F238E27FC236}">
              <a16:creationId xmlns:a16="http://schemas.microsoft.com/office/drawing/2014/main" id="{9F6558CD-1F35-47F2-B341-C8C9085177B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28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cmjimene3\Downloads\DTAV-STOP-STJEF%20con%20nombres%20Oct%20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ogarcia3/Documents/9%20OTROS_PROYECTOS%20SGGC%202016-2017/2019/1%20ISO%2037001%20-ANTI%20SOBORNO/RIESGOS%20SGAS/Gesti&#243;n%20Legal/FOPE05_MATRIZ_RIESGOS_DE_SOBORNO.GEST_LEGAL_V_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tilla Cargas"/>
      <sheetName val="Cupos 2017"/>
      <sheetName val="Listas (2)"/>
      <sheetName val="LISTAS"/>
      <sheetName val="Tabla de Honorarios"/>
    </sheetNames>
    <sheetDataSet>
      <sheetData sheetId="0"/>
      <sheetData sheetId="1"/>
      <sheetData sheetId="2">
        <row r="4">
          <cell r="F4" t="str">
            <v>Inexistencia de personal de planta</v>
          </cell>
          <cell r="H4" t="str">
            <v>CATEGORIA 01</v>
          </cell>
        </row>
        <row r="5">
          <cell r="F5" t="str">
            <v>Personal insuficiente</v>
          </cell>
          <cell r="H5" t="str">
            <v>CATEGORIA 02</v>
          </cell>
        </row>
        <row r="6">
          <cell r="F6" t="str">
            <v>Personal altamente especializado</v>
          </cell>
          <cell r="H6" t="str">
            <v>CATEGORIA 03</v>
          </cell>
        </row>
        <row r="7">
          <cell r="H7" t="str">
            <v>CATEGORIA 04</v>
          </cell>
        </row>
        <row r="8">
          <cell r="H8" t="str">
            <v>CATEGORIA 05</v>
          </cell>
        </row>
        <row r="9">
          <cell r="H9" t="str">
            <v>CATEGORIA 06</v>
          </cell>
        </row>
        <row r="10">
          <cell r="H10" t="str">
            <v>CATEGORIA 07</v>
          </cell>
        </row>
        <row r="11">
          <cell r="H11" t="str">
            <v>CATEGORIA 08</v>
          </cell>
        </row>
        <row r="12">
          <cell r="H12" t="str">
            <v>CATEGORIA 09</v>
          </cell>
        </row>
        <row r="13">
          <cell r="H13" t="str">
            <v>CATEGORIA 10</v>
          </cell>
        </row>
        <row r="14">
          <cell r="H14" t="str">
            <v>CATEGORIA 11</v>
          </cell>
        </row>
        <row r="15">
          <cell r="H15" t="str">
            <v>CATEGORIA 12</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sheetName val="Instructivo"/>
      <sheetName val="Control"/>
      <sheetName val="Escalas"/>
      <sheetName val="Listas"/>
      <sheetName val="Hoja2"/>
    </sheetNames>
    <sheetDataSet>
      <sheetData sheetId="0"/>
      <sheetData sheetId="1"/>
      <sheetData sheetId="2">
        <row r="4">
          <cell r="C4" t="str">
            <v>Planeación Estratégica</v>
          </cell>
        </row>
      </sheetData>
      <sheetData sheetId="3"/>
      <sheetData sheetId="4">
        <row r="42">
          <cell r="H42" t="str">
            <v>COMUNICACIONES</v>
          </cell>
        </row>
        <row r="43">
          <cell r="H43" t="str">
            <v>CONSERVACIÓN DE INFRAESTRUCTURA</v>
          </cell>
        </row>
        <row r="44">
          <cell r="H44" t="str">
            <v>DISEÑO DE PROYECTOS</v>
          </cell>
        </row>
        <row r="45">
          <cell r="H45" t="str">
            <v>EJECUCIÓN DE OBRAS</v>
          </cell>
        </row>
        <row r="46">
          <cell r="H46" t="str">
            <v>EVALUACIÓN Y CONTROL</v>
          </cell>
        </row>
        <row r="47">
          <cell r="H47" t="str">
            <v>FACTIBILIDAD DE PROYECTOS</v>
          </cell>
        </row>
        <row r="48">
          <cell r="H48" t="str">
            <v>GESTIÓN AMBIENTAL, CALIDAD Y SST</v>
          </cell>
        </row>
        <row r="49">
          <cell r="H49" t="str">
            <v>GESTIÓN CONTRACTUAL</v>
          </cell>
        </row>
        <row r="50">
          <cell r="H50" t="str">
            <v>GESTIÓN DE LA VALORIZACIÓN Y FINANCIACIÓN</v>
          </cell>
        </row>
        <row r="51">
          <cell r="H51" t="str">
            <v>GESTIÓN DEL TALENTO HUMANO</v>
          </cell>
        </row>
        <row r="52">
          <cell r="H52" t="str">
            <v>GESTIÓN DOCUMENTAL</v>
          </cell>
        </row>
        <row r="53">
          <cell r="H53" t="str">
            <v>GESTIÓN FINANCIERA</v>
          </cell>
        </row>
        <row r="54">
          <cell r="H54" t="str">
            <v>GESTIÓN INTEGRAL DE PROYECTOS</v>
          </cell>
        </row>
        <row r="55">
          <cell r="H55" t="str">
            <v>GESTIÓN INTERINSTITUCIONAL</v>
          </cell>
        </row>
        <row r="56">
          <cell r="H56" t="str">
            <v>GESTIÓN LEGAL</v>
          </cell>
        </row>
        <row r="57">
          <cell r="H57" t="str">
            <v>GESTIÓN PREDIAL</v>
          </cell>
        </row>
        <row r="58">
          <cell r="H58" t="str">
            <v>GESTIÓN SOCIAL Y PARTICIPACIÓN CIUDADANA</v>
          </cell>
        </row>
        <row r="59">
          <cell r="H59" t="str">
            <v>GESTIÓN TECNOLOGÍAS DE LA INFORMACIÓN Y COMUNICACIÓN</v>
          </cell>
        </row>
        <row r="60">
          <cell r="H60" t="str">
            <v xml:space="preserve">INNOVACIÓN Y GESTIÓN DEL CONOCIMIENTO </v>
          </cell>
        </row>
        <row r="61">
          <cell r="H61" t="str">
            <v>MEJORAMIENTO CONTINUO</v>
          </cell>
        </row>
        <row r="62">
          <cell r="H62" t="str">
            <v>PLANEACIÓN ESTRATÉGICA</v>
          </cell>
        </row>
        <row r="63">
          <cell r="H63" t="str">
            <v>RECURSOS FÍSICOS</v>
          </cell>
        </row>
        <row r="64">
          <cell r="H64">
            <v>0</v>
          </cell>
        </row>
      </sheetData>
      <sheetData sheetId="5"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20.xml"/></Relationships>
</file>

<file path=xl/pivotCache/_rels/pivotCacheDefinition21.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21.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2" Type="http://schemas.openxmlformats.org/officeDocument/2006/relationships/externalLinkPath" Target="/Perfil%20jdarias/Downloads/MATRIZ%20RIESGOS%20DE%20SOBORNO%20SDM%202020.xlsx" TargetMode="External"/><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Arturo Martinez Suarez" refreshedDate="43776.752572916666" createdVersion="5" refreshedVersion="5" minRefreshableVersion="3" recordCount="31">
  <cacheSource type="worksheet">
    <worksheetSource ref="A7:K38" sheet="GES FINANCIERA"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9">
        <s v="Colaborador del IDU"/>
        <s v="Empleado bancario"/>
        <s v="Contratista"/>
        <s v="Empleado del sector financiero"/>
        <s v="Contribuyente"/>
        <s v="Tercero"/>
        <s v="Hacker"/>
        <s v="Contribuyente _x000a_"/>
        <s v="Ciudadano"/>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1" maxValue="5"/>
    </cacheField>
    <cacheField name="NIVEL DE RIESGO (Residual)" numFmtId="0">
      <sharedItems containsSemiMixedTypes="0" containsString="0" containsNumber="1" containsInteger="1" minValue="1" maxValue="12"/>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r:id="rId1" refreshedBy="Arturo Martinez Suarez" refreshedDate="43777.39782071759" createdVersion="5" refreshedVersion="5" minRefreshableVersion="3" recordCount="64">
  <cacheSource type="worksheet">
    <worksheetSource ref="A7:K71" sheet="TICs"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8">
        <s v="Grupo I+D+I"/>
        <s v="Grupo arquitectura"/>
        <s v="Grupo infraestructura"/>
        <s v="Subdirector Técnico de Recursos Tecnológicos"/>
        <s v="Proveedor"/>
        <s v="Tercero"/>
        <s v="STRT" u="1"/>
        <s v="DTST" u="1"/>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r:id="rId1" refreshedBy="Arturo Martinez Suarez" refreshedDate="43777.406137847225" createdVersion="5" refreshedVersion="5" minRefreshableVersion="3" recordCount="20">
  <cacheSource type="worksheet">
    <worksheetSource ref="A7:K27" sheet="GEST LEGAL"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12">
        <s v="Contratista"/>
        <s v="Tercero"/>
        <s v="Miembros del Comité"/>
        <s v="Abogado a cargo"/>
        <s v="Ordenador del Gasto"/>
        <s v="Directores de Área"/>
        <s v="Apoderado del IDU"/>
        <s v="Colaborador del IDU"/>
        <s v="Director general"/>
        <s v="Subdirector General Jurídica"/>
        <s v="Director Técnico de Gestión Judicial"/>
        <s v="Direcctor general" u="1"/>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3"/>
    </cacheField>
    <cacheField name="IMPACTO DEL RIESGO (Residual)" numFmtId="0">
      <sharedItems containsSemiMixedTypes="0" containsString="0" containsNumber="1" containsInteger="1" minValue="2" maxValue="4"/>
    </cacheField>
    <cacheField name="NIVEL DE RIESGO (Residual)" numFmtId="0">
      <sharedItems containsSemiMixedTypes="0" containsString="0" containsNumber="1" containsInteger="1" minValue="4" maxValue="12"/>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r:id="rId1" refreshedBy="Arturo Martinez Suarez" refreshedDate="43777.412430555552" createdVersion="5" refreshedVersion="5" minRefreshableVersion="3" recordCount="12">
  <cacheSource type="worksheet">
    <worksheetSource ref="A7:K19" sheet="INNOVACIÓN"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49">
      <sharedItems count="7">
        <s v="Director Técnico Estratégico"/>
        <s v="Colaborador IDU DTE encargados del Estudio de Mercado"/>
        <s v="Firma Cotizante"/>
        <s v="Supervisor"/>
        <s v="Tercero"/>
        <s v="Colaborador del IDU"/>
        <s v="Proveedor"/>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r:id="rId1" refreshedBy="Arturo Martinez Suarez" refreshedDate="43777.41524224537" createdVersion="5" refreshedVersion="5" minRefreshableVersion="3" recordCount="11">
  <cacheSource type="worksheet">
    <worksheetSource ref="A7:K18" sheet="EVAL Y CONTROL"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7">
        <s v="Contratista"/>
        <s v="Auditor de control interno_x000a_"/>
        <s v="Jefe de la OCI"/>
        <s v="Exfuncionario sancionado"/>
        <s v="Colaborador del IDU"/>
        <s v="Abogado sustanciador OCD"/>
        <s v="Jefe OCD"/>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VALORACIÓN DEL NIVEL DE RIESGO RESIDUAL2"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r:id="rId1" refreshedBy="Arturo Martinez Suarez" refreshedDate="43777.416421064816" createdVersion="5" refreshedVersion="5" minRefreshableVersion="3" recordCount="2">
  <cacheSource type="worksheet">
    <worksheetSource ref="A7:K9" sheet="GES INTEGRAL PROY"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2">
        <s v="Colaborador del IDU"/>
        <s v="Profesional OAP"/>
      </sharedItems>
    </cacheField>
    <cacheField name="RIESGOS DE SOBORNO (EFECTO DE LA INCERTIDUMBRE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3"/>
    </cacheField>
    <cacheField name="IMPACTO DEL RIESGO (Residual)" numFmtId="0">
      <sharedItems containsSemiMixedTypes="0" containsString="0" containsNumber="1" containsInteger="1" minValue="4" maxValue="4"/>
    </cacheField>
    <cacheField name="NIVEL DE RIESGO (Residual)" numFmtId="0">
      <sharedItems containsSemiMixedTypes="0" containsString="0" containsNumber="1" containsInteger="1" minValue="8" maxValue="12"/>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r:id="rId1" refreshedBy="Arturo Martinez Suarez" refreshedDate="43777.418086574071" createdVersion="5" refreshedVersion="5" minRefreshableVersion="3" recordCount="16">
  <cacheSource type="worksheet">
    <worksheetSource ref="A7:K23" sheet="FACT PROYECT"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7">
        <s v="Colaborador del IDU"/>
        <s v="Tercero"/>
        <s v="Colaborador de ESP"/>
        <s v="Candidato proceso de selección"/>
        <s v="Supervisor"/>
        <s v="Contratista"/>
        <s v="Interventor"/>
      </sharedItems>
    </cacheField>
    <cacheField name="RIESGOS DE SOBORNO (EFECTO DE LA INCERTIDUMBRE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6" maxValue="10"/>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0.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r:id="rId1" refreshedBy="Arturo Martinez Suarez" refreshedDate="43777.419553587963" createdVersion="5" refreshedVersion="5" minRefreshableVersion="3" recordCount="4">
  <cacheSource type="worksheet">
    <worksheetSource ref="A7:K11" sheet="MEJORA CONTINUA"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2">
        <s v="Colaborador del organismo de control"/>
        <s v="Colaborador del IDU"/>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1"/>
    </cacheField>
    <cacheField name="IMPACTO DEL RIESGO (Residual)" numFmtId="0">
      <sharedItems containsSemiMixedTypes="0" containsString="0" containsNumber="1" containsInteger="1" minValue="5" maxValue="5"/>
    </cacheField>
    <cacheField name="NIVEL DE RIESGO (Residual)" numFmtId="0">
      <sharedItems containsSemiMixedTypes="0" containsString="0" containsNumber="1" containsInteger="1" minValue="5" maxValue="5"/>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0.1"/>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r:id="rId1" refreshedBy="Arturo Martinez Suarez" refreshedDate="43777.420820370367" createdVersion="5" refreshedVersion="5" minRefreshableVersion="3" recordCount="1">
  <cacheSource type="worksheet">
    <worksheetSource ref="A7:K8" sheet="PLAN ESTRAT"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1">
        <s v="Colaborador del IDU"/>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1"/>
    </cacheField>
    <cacheField name="IMPACTO DEL RIESGO (Residual)" numFmtId="0">
      <sharedItems containsSemiMixedTypes="0" containsString="0" containsNumber="1" containsInteger="1" minValue="4" maxValue="4"/>
    </cacheField>
    <cacheField name="NIVEL DE RIESGO (Residual)" numFmtId="0">
      <sharedItems containsSemiMixedTypes="0" containsString="0" containsNumber="1" containsInteger="1" minValue="4" maxValue="4"/>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0.1"/>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r:id="rId1" refreshedBy="Arturo Martinez Suarez" refreshedDate="43781.3687130787" createdVersion="5" refreshedVersion="5" minRefreshableVersion="3" recordCount="70">
  <cacheSource type="worksheet">
    <worksheetSource ref="A4:K72" sheet="DIR. ESTRAT"/>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21">
        <s v="Tercero"/>
        <s v="Ordenador del Gasto"/>
        <s v="Profesionales estructuradores del área solicitante"/>
        <s v="Director Técnico DTPS"/>
        <s v="Profesionales DTPS"/>
        <s v="Comité de Contratación"/>
        <s v="Adjudicatario Contrato"/>
        <s v="Director Técnico DTGC"/>
        <s v="Profesionales DTGC"/>
        <s v="Contratista"/>
        <s v="Supervisores de Contratos"/>
        <s v="Apoyo a la Supervisión"/>
        <s v="Colaborador del IDU abogado"/>
        <s v="Interventor"/>
        <s v="Abogado de Gestión Contractual"/>
        <s v="Profesionales estructuradores" u="1"/>
        <s v="Supervisor" u="1"/>
        <s v="Profesionales Areas ordenadoras del gasto" u="1"/>
        <s v="Ordenadores del Gasto_x000a__x000a_" u="1"/>
        <s v="Ordenador del Gasto_x000a__x000a_" u="1"/>
        <s v="Directivo del IDU" u="1"/>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MixedTypes="1" containsNumber="1" containsInteger="1" minValue="1" maxValue="4"/>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5" maxValue="20"/>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5"/>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r:id="rId1" refreshedBy="Arturo Martinez Suarez" refreshedDate="43781.385209143518" createdVersion="5" refreshedVersion="5" minRefreshableVersion="3" recordCount="26">
  <cacheSource type="worksheet">
    <worksheetSource ref="A7:K33" sheet="VALORIZA"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4">
        <s v="Contribuyente"/>
        <s v="Colaborador del IDU"/>
        <s v="Ciudadano"/>
        <s v="Oferente"/>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4"/>
    </cacheField>
    <cacheField name="IMPACTO DEL RIESGO (Residual)" numFmtId="0">
      <sharedItems containsSemiMixedTypes="0" containsString="0" containsNumber="1" containsInteger="1" minValue="2" maxValue="4"/>
    </cacheField>
    <cacheField name="NIVEL DE RIESGO (Residual)" numFmtId="0">
      <sharedItems containsSemiMixedTypes="0" containsString="0" containsNumber="1" containsInteger="1" minValue="2" maxValue="16"/>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rturo Martinez Suarez" refreshedDate="43776.752573379628" createdVersion="5" refreshedVersion="5" minRefreshableVersion="3" recordCount="15">
  <cacheSource type="worksheet">
    <worksheetSource ref="A7:K22" sheet="GES TH"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12">
        <s v="Responsable del trámite de Seguridad Social"/>
        <s v="Empresa de seguridad social"/>
        <s v="Colaborador del IDU"/>
        <s v="Asesor ARL"/>
        <s v="Oferente de servicios del programa sistema estímulos"/>
        <s v="Responsable del proceso de contratación"/>
        <s v="Contratista "/>
        <s v="Responsable de elaborar las certificaciones laborales"/>
        <s v="Responsable de capacitación "/>
        <s v="Oferente "/>
        <s v="Responsable de capacitación"/>
        <s v="Contratista PIC"/>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2" maxValue="3"/>
    </cacheField>
    <cacheField name="IMPACTO DEL RIESGO (Residual)" numFmtId="0">
      <sharedItems containsSemiMixedTypes="0" containsString="0" containsNumber="1" containsInteger="1" minValue="2" maxValue="4"/>
    </cacheField>
    <cacheField name="NIVEL DE RIESGO (Residual)" numFmtId="0">
      <sharedItems containsSemiMixedTypes="0" containsString="0" containsNumber="1" containsInteger="1" minValue="4" maxValue="12"/>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r:id="rId1" refreshedBy="Arturo Martinez Suarez" refreshedDate="43781.386361226854" createdVersion="5" refreshedVersion="5" minRefreshableVersion="3" recordCount="88">
  <cacheSource type="worksheet">
    <worksheetSource ref="A7:K95" sheet="GES PREDIAL" r:id="rId2"/>
  </cacheSource>
  <cacheFields count="11">
    <cacheField name="PROCEDIMIENTO ASOCIADO" numFmtId="0">
      <sharedItems count="3">
        <s v="Gestión social predial"/>
        <s v="Administración y venta de predios"/>
        <s v="Adquisición predial"/>
      </sharedItems>
    </cacheField>
    <cacheField name="POSIBLES HECHOS DE SOBORNO (INCERTIDUMBRE)" numFmtId="0">
      <sharedItems longText="1"/>
    </cacheField>
    <cacheField name="ORGANIZACIONES EXTERNAS, FUNCIONES O CARGOS EXPUESTOS AL HECHO DE SOBORNO" numFmtId="0">
      <sharedItems count="24">
        <s v="Propietario de Predio"/>
        <s v="Gestores sociales"/>
        <s v="Articulador social"/>
        <s v="Gestores socio económicos"/>
        <s v="Gestores socio jurídicos"/>
        <s v="Tercero"/>
        <s v="Articulador de administración de predios"/>
        <s v="Colaborador del IDU"/>
        <s v="Contratista de mantenimiento o demolición de predios"/>
        <s v="Director Técnico de Predios"/>
        <s v="Gestor Administración de Predios"/>
        <s v="Servidor de otras entidades"/>
        <s v="Comprador de Predio"/>
        <s v="Gestor Técnico"/>
        <s v="Articulador Técnico"/>
        <s v="Articulador jurídico"/>
        <s v="Gestor Jurídico"/>
        <s v="Articulador de avalúos"/>
        <s v="Gestor de Avalúos"/>
        <s v="Articulador Socio Económico"/>
        <s v="Gestor Socio Económico"/>
        <s v="Servidor de Catastro Distrital"/>
        <s v="Articuladores sociales" u="1"/>
        <s v="Servidor de Entidades" u="1"/>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5"/>
    </cacheField>
    <cacheField name="IMPACTO DEL RIESGO (Residual)" numFmtId="0">
      <sharedItems containsSemiMixedTypes="0" containsString="0" containsNumber="1" containsInteger="1" minValue="2" maxValue="5"/>
    </cacheField>
    <cacheField name="NIVEL DE RIESGO (Residual)" numFmtId="0">
      <sharedItems containsSemiMixedTypes="0" containsString="0" containsNumber="1" containsInteger="1" minValue="4" maxValue="2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5"/>
    </cacheField>
  </cacheFields>
  <extLst>
    <ext xmlns:x14="http://schemas.microsoft.com/office/spreadsheetml/2009/9/main" uri="{725AE2AE-9491-48be-B2B4-4EB974FC3084}">
      <x14:pivotCacheDefinition/>
    </ext>
  </extLst>
</pivotCacheDefinition>
</file>

<file path=xl/pivotCache/pivotCacheDefinition21.xml><?xml version="1.0" encoding="utf-8"?>
<pivotCacheDefinition xmlns="http://schemas.openxmlformats.org/spreadsheetml/2006/main" xmlns:r="http://schemas.openxmlformats.org/officeDocument/2006/relationships" r:id="rId1" refreshedBy="Arturo Martinez Suarez" refreshedDate="43782.311354513891" createdVersion="5" refreshedVersion="5" minRefreshableVersion="3" recordCount="107">
  <cacheSource type="worksheet">
    <worksheetSource ref="A7:K114" sheet="CONSERVACIÓN INFRAEST"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10">
        <s v="Ciudadano"/>
        <s v="Apoyo a la supervisión"/>
        <s v="Subdirectores Técnicos "/>
        <s v="Director Técnico de Mantenimiento"/>
        <s v="Subdirector General de Infraestructura"/>
        <s v="Tercero"/>
        <s v="Contratista"/>
        <s v="Colaborador del IDU"/>
        <s v="Interventor"/>
        <s v="Aseguradora" u="1"/>
      </sharedItems>
    </cacheField>
    <cacheField name="RIESGOS DE SOBORNO (EFECTO DE LA INCERTIDUMBRE SOBRE LOS OBJETIVOS ESTRATÉGICOS)" numFmtId="0">
      <sharedItems containsBlank="1"/>
    </cacheField>
    <cacheField name="CONTROLES ACTUALES EXISTENTES" numFmtId="0">
      <sharedItems longText="1"/>
    </cacheField>
    <cacheField name="PROBABILIDAD DEL RIESGO (Residual)" numFmtId="0">
      <sharedItems containsSemiMixedTypes="0" containsString="0" containsNumber="1" containsInteger="1" minValue="1" maxValue="4"/>
    </cacheField>
    <cacheField name="IMPACTO DEL RIESGO (Residual)" numFmtId="0">
      <sharedItems containsSemiMixedTypes="0" containsString="0" containsNumber="1" containsInteger="1" minValue="2" maxValue="5"/>
    </cacheField>
    <cacheField name="NIVEL DE RIESGO (Residual)" numFmtId="0">
      <sharedItems containsSemiMixedTypes="0" containsString="0" containsNumber="1" containsInteger="1" minValue="2" maxValue="1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rturo Martinez Suarez" refreshedDate="43776.752573726852" createdVersion="5" refreshedVersion="5" minRefreshableVersion="3" recordCount="28">
  <cacheSource type="worksheet">
    <worksheetSource ref="A7:K35" sheet="GES SOCIAL"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8">
        <s v="Colaborador del IDU que atiende canales"/>
        <s v="Ciudadano"/>
        <s v="Colaborador del IDU - Bogotá te escucha"/>
        <s v="Colaborador del IDU"/>
        <s v="Tercero"/>
        <s v="Profesional Social OTC"/>
        <s v="Interventor"/>
        <s v="Contratista"/>
      </sharedItems>
    </cacheField>
    <cacheField name="RIESGOS DE SOBORNO (EFECTO DE LA INCERTIDUMBRE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2" maxValue="4"/>
    </cacheField>
    <cacheField name="NIVEL DE RIESGO (Residual)" numFmtId="0">
      <sharedItems containsSemiMixedTypes="0" containsString="0" containsNumber="1" containsInteger="1" minValue="2" maxValue="12"/>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Arturo Martinez Suarez" refreshedDate="43776.75257384259" createdVersion="5" refreshedVersion="5" minRefreshableVersion="3" recordCount="8">
  <cacheSource type="worksheet">
    <worksheetSource ref="A7:K15" sheet="GES AMB CAL SST"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3">
        <s v="Contratista"/>
        <s v="Apoyo ambiental a la supervisión"/>
        <s v="Interventor"/>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Arturo Martinez Suarez" refreshedDate="43776.752574074075" createdVersion="5" refreshedVersion="5" minRefreshableVersion="3" recordCount="57">
  <cacheSource type="worksheet">
    <worksheetSource ref="A7:K64" sheet="GES INTERINSTI" r:id="rId2"/>
  </cacheSource>
  <cacheFields count="11">
    <cacheField name="PROCEDIMIENTO ASOCIADO" numFmtId="0">
      <sharedItems/>
    </cacheField>
    <cacheField name="POSIBLES HECHOS DE SOBORNO (INCERTIDUMBRE)" numFmtId="0">
      <sharedItems containsBlank="1" longText="1"/>
    </cacheField>
    <cacheField name="ORGANIZACIONES EXTERNAS, FUNCIONES O CARGOS EXPUESTOS AL HECHO DE SOBORNO" numFmtId="0">
      <sharedItems count="8">
        <s v="Funcionario de _x000a_ESP"/>
        <s v="Colaborador del IDU"/>
        <s v="Funcionario de _x000a_Entidad"/>
        <s v="Directivo del IDU"/>
        <s v="Funcionario de Transmilenio"/>
        <s v="Tercero"/>
        <s v="Concejal"/>
        <s v="Directivo de Entidad"/>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Arturo Martinez Suarez" refreshedDate="43776.752574189813" createdVersion="5" refreshedVersion="5" minRefreshableVersion="3" recordCount="10">
  <cacheSource type="worksheet">
    <worksheetSource ref="A7:K17" sheet="GES DOCUMENT"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4">
        <s v="Colaborador del IDU"/>
        <s v="Tercero (Contratistas externos)"/>
        <s v="Proveedor (Contratista de mensajería)"/>
        <s v="Tercero"/>
      </sharedItems>
    </cacheField>
    <cacheField name="RIESGOS DE SOBORNO (EFECTO DE LA INCERTIDUMBRE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4"/>
    </cacheField>
    <cacheField name="IMPACTO DEL RIESGO (Residual)" numFmtId="0">
      <sharedItems containsSemiMixedTypes="0" containsString="0" containsNumber="1" containsInteger="1" minValue="3" maxValue="4"/>
    </cacheField>
    <cacheField name="NIVEL DE RIESGO (Residual)" numFmtId="0">
      <sharedItems containsSemiMixedTypes="0" containsString="0" containsNumber="1" containsInteger="1" minValue="8" maxValue="16"/>
    </cacheField>
    <cacheField name="VALORACIÓN DEL NIVEL DE RIESGO RESIDUAL" numFmtId="0">
      <sharedItems/>
    </cacheField>
    <cacheField name="VALORACIÓN DEL NIVEL DE RIESGO RESIDUAL2"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Arturo Martinez Suarez" refreshedDate="43776.752575115737" createdVersion="5" refreshedVersion="5" minRefreshableVersion="3" recordCount="34">
  <cacheSource type="worksheet">
    <worksheetSource ref="A7:K41" sheet="GES REC FIS"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14">
        <s v="Sudirector General de Gestión Corporativa"/>
        <s v="Director Técnico Administrativo y Financiero"/>
        <s v="Subdirector Técnico de Recursos Físicos"/>
        <s v="Apoyo a la supervisión"/>
        <s v="Posible Proveedor"/>
        <s v="Proveedor"/>
        <s v="Técnico de apoyo al manejo de la caja menor"/>
        <s v="Técnico de apoyo al tramite de cuentas"/>
        <s v="Conductor"/>
        <s v="Trabajador del taller mantenimiento vehículos"/>
        <s v="Coordinador del parque automotor."/>
        <s v="Coordinador de almacén"/>
        <s v="Técnico operativo de almacén"/>
        <s v="Auxiliar de almacén"/>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3" maxValue="4"/>
    </cacheField>
    <cacheField name="IMPACTO DEL RIESGO (Residual)" numFmtId="0">
      <sharedItems containsSemiMixedTypes="0" containsString="0" containsNumber="1" containsInteger="1" minValue="2" maxValue="5"/>
    </cacheField>
    <cacheField name="NIVEL DE RIESGO (Residual)" numFmtId="0">
      <sharedItems containsSemiMixedTypes="0" containsString="0" containsNumber="1" containsInteger="1" minValue="8" maxValue="16"/>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r:id="rId1" refreshedBy="Arturo Martinez Suarez" refreshedDate="43776.752576041668" createdVersion="5" refreshedVersion="5" minRefreshableVersion="3" recordCount="55">
  <cacheSource type="worksheet">
    <worksheetSource ref="A7:K62" sheet="DISEÑO PROY"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10">
        <s v="Alcalde Mayor"/>
        <s v="Congresista"/>
        <s v="Concejal"/>
        <s v="Directivos del IDU"/>
        <s v="Tercero"/>
        <s v="Asesores del IDU"/>
        <s v="Supervisor"/>
        <s v="Contratista"/>
        <s v="Interventor"/>
        <s v="Apoyo a la supervisión"/>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1" maxValue="5"/>
    </cacheField>
    <cacheField name="IMPACTO DEL RIESGO (Residual)" numFmtId="0">
      <sharedItems containsSemiMixedTypes="0" containsString="0" containsNumber="1" containsInteger="1" minValue="1" maxValue="5"/>
    </cacheField>
    <cacheField name="NIVEL DE RIESGO (Residual)" numFmtId="0">
      <sharedItems containsSemiMixedTypes="0" containsString="0" containsNumber="1" containsInteger="1" minValue="1" maxValue="2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5"/>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r:id="rId1" refreshedBy="Arturo Martinez Suarez" refreshedDate="43776.752576736108" createdVersion="5" refreshedVersion="5" minRefreshableVersion="3" recordCount="206">
  <cacheSource type="worksheet">
    <worksheetSource ref="A7:K213" sheet="EJECUC OBRAS" r:id="rId2"/>
  </cacheSource>
  <cacheFields count="11">
    <cacheField name="PROCEDIMIENTO ASOCIADO" numFmtId="0">
      <sharedItems/>
    </cacheField>
    <cacheField name="POSIBLES HECHOS DE SOBORNO (INCERTIDUMBRE) " numFmtId="0">
      <sharedItems longText="1"/>
    </cacheField>
    <cacheField name="ORGANIZACIONES EXTERNAS, FUNCIONES O CARGOS EXPUESTOS AL HECHO DE SOBORNO" numFmtId="0">
      <sharedItems count="8">
        <s v="Contratista"/>
        <s v="Apoyo a la Supervisión"/>
        <s v="Subdirectores Técnicos"/>
        <s v="Director Técnico de Construcciones"/>
        <s v="Subdirector General de Infraestructura"/>
        <s v="Tercero"/>
        <s v="Equipo análisis precios unitarios"/>
        <s v="Interventor"/>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4"/>
    </cacheField>
    <cacheField name="IMPACTO DEL RIESGO (Residual)" numFmtId="0">
      <sharedItems containsSemiMixedTypes="0" containsString="0" containsNumber="1" containsInteger="1" minValue="1" maxValue="5"/>
    </cacheField>
    <cacheField name="NIVEL DE RIESGO (Residual)" numFmtId="0">
      <sharedItems containsSemiMixedTypes="0" containsString="0" containsNumber="1" containsInteger="1" minValue="1" maxValue="16"/>
    </cacheField>
    <cacheField name="VALORACIÓN DEL NIVEL DE RIESGO RESIDUAL" numFmtId="0">
      <sharedItems/>
    </cacheField>
    <cacheField name="VALORACIÓN DEL NIVEL DE RIESGO RESIDUAL2"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1">
  <r>
    <s v="Conciliación bancaria"/>
    <s v="Colaborador del IDU ofrece y entrega a empleado bancario una comisión o dádiva para que altere el valor real del saldo disponible en bancos con el fin de hacer maniobras ilegales temporales con los recursos públicos en un periodo de tiempo corto."/>
    <x v="0"/>
    <s v="Desmotivación  del talento humano_x000a_Daño a la cultura "/>
    <s v="Primera linea de defensa: Conciliación  diaria _x000a_Segunda  linea de defensa: Revisión y firma del Jefe y cumplimiento de procedimiento._x000a_Tercera linea de defensa: Auditorias internas y externas. "/>
    <n v="1"/>
    <n v="1"/>
    <n v="1"/>
    <s v="BAJO"/>
    <s v="Los controles actuales son suficientes para mantener el nivel de riesgo bajo y no se requieren controles adicionales"/>
    <n v="0.1"/>
  </r>
  <r>
    <s v="Conciliación bancaria"/>
    <s v="Empleado bancario le ofrece y entrega a un Colaborador del IDU una comisión para que no genere alertas por información de saldos alterada temporalmente."/>
    <x v="1"/>
    <s v="Desmotivación  del talento humano_x000a_Daño a la cultura "/>
    <s v="Primera linea de defensa: Conciliacion  diaria _x000a_Segunda  linea de defensa: Revisión y firma del Jefe y cumplimiento de procedimiento._x000a_Tercera linea de defensa: Auditorias internas y externas. "/>
    <n v="1"/>
    <n v="1"/>
    <n v="1"/>
    <s v="BAJO"/>
    <s v="Los controles actuales son suficientes para mantener el nivel de riesgo bajo y no se requieren controles adicionales"/>
    <n v="0.1"/>
  </r>
  <r>
    <s v="Conciliación bancaria"/>
    <s v="Colaborador IDU le ofrece y entrega a un empleado bancario una comisión o dádiva para que genere una información falsa de conciliación para el cierre de diferencias de saldo existentes."/>
    <x v="0"/>
    <s v="Desmotivación del  talento humano_x000a_Daño a la cultura "/>
    <s v="Primera linea de defensa: Conciliacion  diaria _x000a_Segunda  linea de defensa: Revisión y firma del Jefe y cumplimiento de procedimiento._x000a_Tercera linea de defensa: Auditorias internas y externas. "/>
    <n v="1"/>
    <n v="1"/>
    <n v="1"/>
    <s v="BAJO"/>
    <s v="Los controles actuales son suficientes para mantener el nivel de riesgo bajo y no se requieren controles adicionales"/>
    <n v="0.1"/>
  </r>
  <r>
    <s v="Conciliación bancaria"/>
    <s v="Empleado bancario le ofrece y entrega a un Colaborador del IDU una comisión para que genere una partida de conciliación falsa que cierre la diferencia de saldos existentes."/>
    <x v="1"/>
    <s v="Desmotivación del talento humano_x000a_Daño a la cultura "/>
    <s v="Primera linea de defensa: Conciliacion  diaria _x000a_Segunda  linea de defensa: Revisión y firma del Jefe y cumplimiento de procedimiento._x000a_Tercera linea de defensa: Auditorias internas y externas. "/>
    <n v="1"/>
    <n v="1"/>
    <n v="1"/>
    <s v="BAJO"/>
    <s v="Los controles actuales son suficientes para mantener el nivel de riesgo bajo y no se requieren controles adicionales"/>
    <n v="0.1"/>
  </r>
  <r>
    <s v="Embargos y cesiones"/>
    <s v="Un contratista con orden de embargo ofrece y entrega una comisión o dádiva a un Colaborador del IDU para que no se informe los contratos o créditos que tenga el contratista."/>
    <x v="2"/>
    <s v="Menor disponibilidad de recursos para reinvertir en la obras, perdida de credibilidad al interior y exterior del instituto"/>
    <s v="Primera linea de defensa: Traza en Orfeo, articulación de la información reportada por las áreas del IDU. _x000a_Segunda  linea de defensa: Revisión y firma del Jefe._x000a_Tercera linea de defensa: Auditorias internas y externas. "/>
    <n v="1"/>
    <n v="2"/>
    <n v="2"/>
    <s v="BAJO"/>
    <s v="Los controles actuales son suficientes para mantener el nivel de riesgo bajo y no se requieren controles adicionales"/>
    <n v="0.1"/>
  </r>
  <r>
    <s v="Embargos y cesiones"/>
    <s v="Un contratista con orden de embargo notificada al IDU,  ofrece y entrega una comisión o dádiva a un Colaborador del IDU para que no le aplique el embargo. "/>
    <x v="2"/>
    <s v="Menor disponibilidad de recursos para reinvertir en la obras, perdida de credibilidad al interior y exterior del instituto"/>
    <s v="Primera linea de defensa: Revisión de embargos y medidas cautelares (Aplicativo Embargos-  Sistema Stone)  _x000a_Segunda  linea de defensa: Revision y firma de actas de liquidacion de aplicación de embargos efectuada por el Tesorero._x000a_Tercera linea de defensa: Auditorias internas y externas."/>
    <n v="1"/>
    <n v="2"/>
    <n v="2"/>
    <s v="BAJO"/>
    <s v="Los controles actuales son suficientes para mantener el nivel de riesgo bajo y no se requieren controles adicionales"/>
    <n v="0.1"/>
  </r>
  <r>
    <s v="Embargos y cesiones"/>
    <s v="Un contratista ofrece y entrega a un Colaborador del IDU una dádiva para que ingrese una cesión de derechos económicos antes de una orden de embargo."/>
    <x v="2"/>
    <s v="Menor disponibilidad de recursos para reinvertir en la obras, perdida de credibilidad al interior y exterior del instituto"/>
    <s v="Primera linea de defensa: Traza en Orfeo, revisión de embargos y medidas cautelares (Aplicativo Embargos-  Sistema Stone). _x000a_Segunda  linea de defensa: Revisión y firma del oficio de aprobación de la cesión de derechos económicos por parte de STTR y DTAF._x000a_Tercera linea de defensa: Auditorias internas y externas. "/>
    <n v="1"/>
    <n v="2"/>
    <n v="2"/>
    <s v="BAJO"/>
    <s v="Los controles actuales son suficientes para mantener el nivel de riesgo bajo y no se requieren controles adicionales"/>
    <n v="0.1"/>
  </r>
  <r>
    <s v="Administración de inversiones de tesorería"/>
    <s v="Un empleado del sector financiero ofrece y entrega a un Colaborador del IDU una comisión o dádiva para que favorezca su cotización para inversiones de excedentes."/>
    <x v="3"/>
    <s v="Menor disponibilidad de recursos para reinvertir en la obras, perdida de credibilidad al interior y exterior del instituto"/>
    <s v="Primera linea de defensa: Formato Resumen de cotizacion de Tasas aprobado por el Tesorero_x000a_Segunda  linea de defensa: Formato Resumen de cotizacion de Tasas aprobado por el Director Tecnico Administrativo y Financiero, cumplimiento de Procedimiento &quot;Administración de inversiones de tesoreria&quot;._x000a_Tercera linea de defensa: Auditorias internas y externas. "/>
    <n v="1"/>
    <n v="1"/>
    <n v="1"/>
    <s v="BAJO"/>
    <s v="Los controles actuales son suficientes para mantener el nivel de riesgo bajo y no se requieren controles adicionales"/>
    <n v="0.1"/>
  </r>
  <r>
    <s v="Administración de inversiones de tesorería"/>
    <s v="Un Colaborador del IDU solicita y recibe de un empleado del sector financiero, una comisión por favorecimiento en la colocación de excedentes de tesorería del IDU."/>
    <x v="0"/>
    <s v="Menor disponibilidad de recursos para reinvertir en la obras, perdida de credibilidad al interior y exterior del instituto"/>
    <s v="Primera linea de defensa: Formato Resumen de cotizacion de Tasas aprobado por el Tesorero_x000a_Segunda  linea de defensa: Formato Resumen de cotizacion de Tasas aprobado por el Director Tecnico Administrativo y Financiero, cumplimiento de Procedimiento &quot;Administración de inversiones de tesoreria&quot;._x000a_Tercera linea de defensa: Auditorias internas y externas. "/>
    <n v="1"/>
    <n v="1"/>
    <n v="1"/>
    <s v="BAJO"/>
    <s v="Los controles actuales son suficientes para mantener el nivel de riesgo bajo y no se requieren controles adicionales"/>
    <n v="0.1"/>
  </r>
  <r>
    <s v="Administración de inversiones de tesorería"/>
    <s v="Un empleado del sector financiero ofrece y entrega a un Colaborador del IDU una comisión o dádiva para que no reporte deterioro de la inversión."/>
    <x v="3"/>
    <s v="Menor disponibilidad de recursos para reinvertir en la obras, perdida de credibilidad al interior y exterior del instituto"/>
    <s v="Primera linea de defensa: Valoracion del portafolio al final del mes_x000a_Segunda  linea de defensa: consciliacion de los saldos de inversion entre la STTR y la STPC, cumplimiento de Procedimiento &quot;Administración de inversiones de tesoreria&quot;._x000a_Tercera linea de defensa: Auditorias internas y externas. "/>
    <n v="1"/>
    <n v="1"/>
    <n v="1"/>
    <s v="BAJO"/>
    <s v="Los controles actuales son suficientes para mantener el nivel de riesgo bajo y no se requieren controles adicionales"/>
    <n v="0.1"/>
  </r>
  <r>
    <s v="Administración de inversiones de tesorería"/>
    <s v="Un Colaborador del IDU solicita y recibe de un empleado del sector financiero una comisión o dádiva para que no reportar deterioro de la inversión."/>
    <x v="0"/>
    <s v="Menor disponibilidad de recursos para reinvertir en la obras, perdida de credibilidad al interior y exterior del instituto"/>
    <s v="Primera linea de defensa:Valoracion del portafolio al final del mes_x000a_Segunda  linea de defensa: consciliacion de los saldos de inversion entre la STTR y la STPC, cumplimiento de Procedimiento &quot;Administración de inversiones de tesoreria&quot;._x000a_Tercera linea de defensa: Auditorias internas y externas. "/>
    <n v="1"/>
    <n v="1"/>
    <n v="1"/>
    <s v="BAJO"/>
    <s v="Los controles actuales son suficientes para mantener el nivel de riesgo bajo y no se requieren controles adicionales"/>
    <n v="0.1"/>
  </r>
  <r>
    <s v="Recaudo"/>
    <s v="Un colaborador del IDU ofrece y entrega una comision o dádiva al empleado bancario por recibir dinero  del contributente y no registrarlo en linea a favor del IDU."/>
    <x v="0"/>
    <s v="Que no se cuente con el recurso monetario suficiente para la ejecucion de los proyectos de infraestructura._x000a_Daño a la cultura "/>
    <s v="Primera linea de defensa: Realizar la gestion necesaria ante el banco, luego de recibir una reclamacion del contribuyente._x000a_Segunda  linea de defensa: Contrato-convenio  de recaudo con el Banco, procedimiento de recaudo. _x000a_Tercera linea de defensa: Poliza de cubrimiento manejo financiero y investigaciones disciplinarias y fiscales."/>
    <n v="1"/>
    <n v="1"/>
    <n v="1"/>
    <s v="BAJO"/>
    <s v="Los controles actuales son suficientes para mantener el nivel de riesgo bajo y no se requieren controles adicionales"/>
    <n v="0.1"/>
  </r>
  <r>
    <s v="Recaudo"/>
    <s v="Un empleado bancario ofrece y entrega una dádiva a un Colaborador del IDU para que avale el cierre y registro de valores a pesar de tener inconsistencias."/>
    <x v="1"/>
    <s v="Que no se cuente con el recurso monetario suficiente para la ejecucion de los proyectos de infraestructura._x000a_Daño a la cultura "/>
    <s v="Primera linea de defensa: Conciliaciones bancarias, cierre diario de caja._x000a_Segunda  linea de defensa: Contrato-convenio  de recaudo con el Banco, revision Subdirector Tecnico, Procedimiento de recaudo. _x000a_Tercera linea de defensa: Poliza de cubrimiento manejo financiero y investigaciones disciplinarias y fiscales."/>
    <n v="1"/>
    <n v="2"/>
    <n v="2"/>
    <s v="BAJO"/>
    <s v="Los controles actuales son suficientes para mantener el nivel de riesgo bajo y no se requieren controles adicionales"/>
    <n v="0.1"/>
  </r>
  <r>
    <s v="Recaudo"/>
    <s v="Un empleado bancario o  un contribuyente, ofrece y entrega una dádiva a un Colaborador del IDU para que aplique manualmente recaudos sin que el recurso ingrese a las cuentas del IDU y posteriormente reversarlo en el sistema Valoricemos."/>
    <x v="1"/>
    <s v="Que no se cuente con el recurso monetario suficiente para la ejecucion de los proyectos de infraestructura._x000a_Daño a la cultura "/>
    <s v="Primera linea de defensa: Conciliaciones bancarias_x000a_Segunda  linea de defensa: Registro de paz y salvos generados en sistema valoricemos. Procedimiento de recaudo, memorando de autorizacion del Tesorero; Modulo de cartera del sistema Valoricemo._x000a_Tercera linea de defensa: Poliza de cubrimiento manejo financiero y investigaciones disciplinarias y fiscales."/>
    <n v="1"/>
    <n v="2"/>
    <n v="2"/>
    <s v="BAJO"/>
    <s v="Los controles actuales son suficientes para mantener el nivel de riesgo bajo y no se requieren controles adicionales"/>
    <n v="0.1"/>
  </r>
  <r>
    <s v="Recaudo"/>
    <s v="Un empleado bancario o  un contribuyente, ofrece y entrega una dádiva a un Colaborador del IDU para que aplique manualmente recaudos sin que el recurso ingrese a las cuentas del IDU y posteriormente reversarlo en el sistema Valoricemos."/>
    <x v="4"/>
    <s v="Que no se cuente con el recurso monetario suficiente para la ejecucion de los proyectos de infraestructura._x000a_Daño a la cultura "/>
    <s v="Primera linea de defensa: Conciliaciones bancarias_x000a_Segunda  linea de defensa: Registro de paz y salvos generados en sistema valoricemos. Procedimiento de recaudo, memorando de autorizacion del Tesorero; Modulo de cartera del sistema Valoricemo._x000a_Tercera linea de defensa: Poliza de cubrimiento manejo financiero y investigaciones disciplinarias y fiscales."/>
    <n v="1"/>
    <n v="2"/>
    <n v="2"/>
    <s v="BAJO"/>
    <s v="Los controles actuales son suficientes para mantener el nivel de riesgo bajo y no se requieren controles adicionales"/>
    <n v="0.1"/>
  </r>
  <r>
    <s v="Traslados"/>
    <s v="Un empleado bancario ofrece y entregue una dádiva a un Colaborador del IDU para que mantenga recursos en cuentas corrientes más tiempo del previsto (y no trasladarlo a cuentas de ahorros) incumpliendo las reciprocidades de los convenios."/>
    <x v="1"/>
    <s v="Contribuir en el mejoramiento de la calidad de vida de los habitantes de la ciudad."/>
    <s v="Primera linea de defensa: Formato Mensual de calificacion de reciprocidad bancaria, Formato diario FO-GAF-142 Traslados diarios entre Cuentas de Tesoreria._x000a_Segunda  linea de defensa: Revisiones de funcionarios encargados de registros de recaudo,  Revisión  de Tesorero, Procedimiento  Traslados Diarios entre cuentas bancarias._x000a_Tercera linea de defensa: Control de los bancos sobre la reciprocidad de los convenios y/o contratos de recaudo,  Auditorias internas y externas. "/>
    <n v="1"/>
    <n v="1"/>
    <n v="1"/>
    <s v="BAJO"/>
    <s v="Los controles actuales son suficientes para mantener el nivel de riesgo bajo y no se requieren controles adicionales"/>
    <n v="0.1"/>
  </r>
  <r>
    <s v="Traslados"/>
    <s v="Un Colaborador del IDU solicita y reciba una dádiva de un empleado bancario para que mantenga recursos en cuentas corrientes más tiempo del previsto (y no trasladarlo a cuentas de ahorros) incumpliendo las reciprocidades de los convenios."/>
    <x v="0"/>
    <s v="Contribuir en el mejoramiento de la calidad de vida de los habitantes de la ciudad."/>
    <s v="Primera linea de defensa: Formato Mensual de calificacion de reciprocidad bancaria, Formato diario FO-GAF-142 Traslados diarios entre Cuentas de Tesoreria._x000a_Segunda  linea de defensa: Revisiones de funcionarios encargados de registros de recaudo,  Revisioón  de Tesorero, Procedimiento  Traslados Diarios entre cuentas bancarias._x000a_Tercera linea de defensa: Control de los bancos sobre la reciprocidad de los convenios y/o  contratos de recaudo, Auditorias internas y externas. "/>
    <n v="1"/>
    <n v="1"/>
    <n v="1"/>
    <s v="BAJO"/>
    <s v="Los controles actuales son suficientes para mantener el nivel de riesgo bajo y no se requieren controles adicionales"/>
    <n v="0.1"/>
  </r>
  <r>
    <s v="Traslados"/>
    <s v="Un Colaborador del IDU solicite y recibe una dádiva por realizar traslado (Giro) de recursos de cuentas del IDU a una cuenta de un tercero con la intención de hacer un fraude."/>
    <x v="0"/>
    <s v=" Contribuir en el mejoramiento de la calidad de vida de los habitantes de la ciudad, respondiendo a las necesidades de la ciudad."/>
    <s v="Primera linea de defensa: Lotes de pago no manipulables extraidos del sistema Stone  y  SIGPAGOS_x000a_Segunda  linea de defensa: Revision de Aurizadores 1 y 2. Conciliaciones Bancarias - Sistema Stone._x000a_Tercera linea de defensa: Auditorias interna y externas."/>
    <n v="1"/>
    <n v="5"/>
    <n v="5"/>
    <s v="BAJO"/>
    <s v="Los controles actuales son suficientes para mantener el nivel de riesgo bajo y no se requieren controles adicionales"/>
    <n v="0.1"/>
  </r>
  <r>
    <s v="Traslados"/>
    <s v="Un tercero ofrece y entrega una dádiva a un Colaborador del IDU por realizar traslado (Giro) de recursos de cuentas del IDU a una cuenta del tercero con la intención de hacer un fraude."/>
    <x v="5"/>
    <s v="Contribuir en el mejoramiento de la calidad de vida de los habitantes de la ciudad, respondiendo a las necesidades de la ciudad."/>
    <s v="Primera linea de defensa: Lotes de pago no manipulables extraidos del sistema Stone  y  SIGPAGOS_x000a_Segunda  linea de defensa: Revision de Aurizadores 1 y 2. Conciliaciones Bancarias - Sistema Stone._x000a_Tercera linea de defensa: Auditorias interna y externas."/>
    <n v="1"/>
    <n v="5"/>
    <n v="5"/>
    <s v="BAJO"/>
    <s v="Los controles actuales son suficientes para mantener el nivel de riesgo bajo y no se requieren controles adicionales"/>
    <n v="0.1"/>
  </r>
  <r>
    <s v="Traslados"/>
    <s v="Un Hacker ofrece y entrega a un Colaborador del IDU una dádiva para que le entregue las claves y tokens para que se hurten los dineros de las cuentas del IDU."/>
    <x v="6"/>
    <s v="Contribuir en el mejoramiento de la calidad de vida de los habitantes de la ciudad, respondiendo a las necesidades de la ciudad, mediante la estructuración y desarrollo de proyectos integrales de infraestructura para la movilidad y espacio público."/>
    <s v="Primera linea de defensa: custodia de dispositivos electronicos y claves de acceso en caja fuerte._x000a_Segunda  linea de defensa: Home Bankin con IP restringidas, perfiles de usurio - preparador, autorizador dual y  Administrador, Protocolo de seguridad._x000a_Tercera linea de defensa: Auditorias internas y externas "/>
    <n v="1"/>
    <n v="5"/>
    <n v="5"/>
    <s v="BAJO"/>
    <s v="Los controles actuales son suficientes para mantener el nivel de riesgo bajo y no se requieren controles adicionales"/>
    <n v="0.1"/>
  </r>
  <r>
    <s v="Traslados"/>
    <s v="Un Colaborador del IDU solicita y acepta a u Hacker una dádiva para entregarle las claves y tokens para que se hurten los dineros de las cuentas del IDU."/>
    <x v="0"/>
    <s v="Contribuir en el mejoramiento de la calidad de vida de los habitantes de la ciudad, respondiendo a las necesidades de la ciudad, mediante la estructuración y desarrollo de proyectos integrales de infraestructura para la movilidad y espacio público."/>
    <s v="Primera linea de defensa: custodia de dispositivos electronicos y claves de acceso en caja fuerte._x000a_Segunda  linea de defensa: Home Bankin con IP restringidas, perfiles de usurio - preparador, autorizador dual y  Administrador, Protocolo de seguridad._x000a_Tercera linea de defensa: Auditorias internas y externas "/>
    <n v="1"/>
    <n v="5"/>
    <n v="5"/>
    <s v="BAJO"/>
    <s v="Los controles actuales son suficientes para mantener el nivel de riesgo bajo y no se requieren controles adicionales"/>
    <n v="0.1"/>
  </r>
  <r>
    <s v="Pago a terceros"/>
    <s v="Un Contratista, tercero, o contribuyente ofrece y entrega a un Colaborador  del IDU una dadiva para  agilizar el pago o para que se realice el pago, sin el lleno de los requistos."/>
    <x v="2"/>
    <s v="Desmotivación del talento humano_x000a_Daño a la cultura "/>
    <s v="Primera linea de defensa:_x000a_Segunda  linea de defensa: Sispagos, Procedimiento Pago a terceros, Seguimiento y Revisión de usuarios, y Jefes  _x000a_Tercera linea de defensa: Auditorias Internas y externas"/>
    <n v="1"/>
    <n v="2"/>
    <n v="2"/>
    <s v="BAJO"/>
    <s v="Los controles actuales son suficientes para mantener el nivel de riesgo bajo y no se requieren controles adicionales"/>
    <n v="0.1"/>
  </r>
  <r>
    <s v="Pago a terceros"/>
    <s v="Un Contratista, tercero, o contribuyente ofrece y entrega a un Colaborador  del IDU una dadiva para  agilizar el pago o para que se realice el pago, sin el lleno de los requistos."/>
    <x v="5"/>
    <s v="Desmotivación del talento humano_x000a_Daño a la cultura "/>
    <s v="Primera linea de defensa:_x000a_Segunda  linea de defensa: Sispagos, Procedimiento Pago a terceros, Seguimiento y Revisión de usuarios, y Jefes  _x000a_Tercera linea de defensa: Auditorias Internas y externas"/>
    <n v="1"/>
    <n v="2"/>
    <n v="2"/>
    <s v="BAJO"/>
    <s v="Los controles actuales son suficientes para mantener el nivel de riesgo bajo y no se requieren controles adicionales"/>
    <n v="0.1"/>
  </r>
  <r>
    <s v="Pago a terceros"/>
    <s v="Un Contratista, tercero, o contribuyente ofrece y entrega a un Colaborador  del IDU una dadiva para  agilizar el pago o para que se realice el pago, sin el lleno de los requistos."/>
    <x v="7"/>
    <s v="Desmotivación del talento humano_x000a_Daño a la cultura "/>
    <s v="Primera linea de defensa:_x000a_Segunda  linea de defensa: Sispagos, Procedimiento Pago a terceros, Seguimiento y Revisión de usuarios, y Jefes  _x000a_Tercera linea de defensa: Auditorias Internas y externas"/>
    <n v="1"/>
    <n v="2"/>
    <n v="2"/>
    <s v="BAJO"/>
    <s v="Los controles actuales son suficientes para mantener el nivel de riesgo bajo y no se requieren controles adicionales"/>
    <n v="0.1"/>
  </r>
  <r>
    <s v="Pago a terceros"/>
    <s v="Un Colaborador del IDU solicita y acepta de un Contratista, tercero, o contribuyente una dádiva parapara  agilizar el pago o para que se realice el pago, sin el lleno de los requistos."/>
    <x v="0"/>
    <s v="Desmotivación del talento humano_x000a_Daño a la cultura "/>
    <s v="Primera linea de defensa: _x000a_Segunda  linea de defensa:Sispagos, Procedimiento Pago a terceros, Seguimiento y Revisión de usuarios y Jefes   _x000a_Tercera linea de defensa: Auditorias Internas y Externas."/>
    <n v="1"/>
    <n v="2"/>
    <n v="2"/>
    <s v="BAJO"/>
    <s v="Los controles actuales son suficientes para mantener el nivel de riesgo bajo y no se requieren controles adicionales"/>
    <n v="0.1"/>
  </r>
  <r>
    <s v="Estacionamientos "/>
    <s v="Un ciudadano ofrece dadivas al Colaborador del IDU, para adelantar el proceso de elaboracion de la resolucion violando el derecho de turno."/>
    <x v="5"/>
    <s v="Pérdida de capacidad institucional para responder a las necesidades de la ciudad en lo relacionado con infraestructura para la movilidad y espacio público"/>
    <s v="Primera línea de defensa: Aplicación del procedimiento PRGF07_ADMINISTRACION_FONDO_COMPENSATORIO_PARQUEADEROS_V_4.0.pdf, en lo referente a la radicación del trámite._x000a_Segunda  línea de defensa: Revisión del Jefe de STPC y aprobación por DTAF_x000a_Tercera línea de defensa: Auditorias "/>
    <n v="3"/>
    <n v="4"/>
    <n v="12"/>
    <s v="MEDIO"/>
    <s v="Programa de comunicación pública &quot;cero tolerancia al soborno y a la corrupción&quot; hacia la comunidad, los socios de negocios y demás partes interesadas del IDU."/>
    <n v="3"/>
  </r>
  <r>
    <s v="Estacionamientos "/>
    <s v="Un Colaborador del IDU solicita y acepta dadivas de un ciudadano para adelantar el proceso de elaboracion de la resolucion de estaciomanientos, violando el derecho de turno."/>
    <x v="0"/>
    <s v="Pérdida de capacidad institucional para responder a las necesidades de la ciudad en lo relacionado con infraestructura para la movilidad y espacio público"/>
    <s v="Primera línea de defensa: Aplicación del procedimiento PRGF07_ADMINISTRACION_FONDO_COMPENSATORIO_PARQUEADEROS_V_4.0.pdf, en lo referente a la radicación del trámite._x000a_Segunda  línea de defensa: Revisión del Jefe de STPC y aprobación por DTAF_x000a_Tercera línea de defensa: Auditorias "/>
    <n v="1"/>
    <n v="3"/>
    <n v="3"/>
    <s v="BAJO"/>
    <s v="Los controles actuales son suficientes para mantener el nivel de riesgo bajo y no se requieren controles adicionales"/>
    <n v="0.1"/>
  </r>
  <r>
    <s v="Estacionamientos "/>
    <s v="Un ciudadano ofrece dadivas al Colaborador del IDU para cambiar el valor de la resolución en el proceso de elaboracion para pagar menos."/>
    <x v="5"/>
    <s v="Pérdida de capacidad institucional para responder a las necesidades de la ciudad en lo relacionado con infraestructura para la movilidad y espacio público"/>
    <s v="Primera línea de defensa: Aplicación del procedimiento PRGF07_ADMINISTRACION_FONDO_COMPENSATORIO_PARQUEADEROS_V_4.0.pdf, en lo referente al cambio del valor del m2 del suelo y el coeficiente de intensificación._x000a_Segunda  línea de defensa: Revisión del Jefe de STPC y aprobación por DTAF_x000a_Tercera línea de defensa: Auditorias "/>
    <n v="1"/>
    <n v="3"/>
    <n v="3"/>
    <s v="BAJO"/>
    <s v="Los controles actuales son suficientes para mantener el nivel de riesgo bajo y no se requieren controles adicionales"/>
    <n v="0.1"/>
  </r>
  <r>
    <s v="Estacionamientos "/>
    <s v="Un Colaborador del IDU solicita y acepta dadivas de un ciudadano para cambiar el valor de la resolución de estaciomanientos para pagar menos.  "/>
    <x v="0"/>
    <s v="Pérdida de capacidad institucional para responder a las necesidades de la ciudad en lo relacionado con infraestructura para la movilidad y espacio público"/>
    <s v="Primera línea de defensa: Aplicación del procedimiento PRGF07_ADMINISTRACION_FONDO_COMPENSATORIO_PARQUEADEROS_V_4.0.pdf, en lo referente al cambio del valor del m2 del suelo y el coeficiente de intensificación._x000a_Segunda  línea de defensa: Revisión del Jefe de STPC y aprobación por DTAF_x000a_Tercera línea de defensa: Auditorias "/>
    <n v="2"/>
    <n v="3"/>
    <n v="6"/>
    <s v="BAJO"/>
    <s v="Los controles actuales son suficientes para mantener el nivel de riesgo bajo y no se requieren controles adicionales"/>
    <n v="0.1"/>
  </r>
  <r>
    <s v="Obligaciones urbanísticas"/>
    <s v="Un ciudadano ofrece y entrega una dádiva a un Colaborador del IDU para que evite el proceso de cobro persuasivo o retrase el proceso de cobro coactivo, por el área competente,  por concepto de la compensación de obligaciones urbanísticas vigentes."/>
    <x v="8"/>
    <s v="Pérdida de capacidad institucional para responder a las necesidades de la ciudad en lo relacionado con infraestructura para la movilidad y espacio público"/>
    <s v="Primera línea de defensa: Aplicación el PRGF08_ADMINISTRACION_DEL_FONDO_PARA_EL_PAGO_COMPENSATORIO_DE_OBLIGACIONES_URBANISTICAS_V_1.0.PDF, referente al cobro persuasivo y coactivo._x000a_Registro del oficio en Orfeo._x000a_Segunda  línea de defensa: Revisión del Jefe de Área._x000a_Tercera línea de defensa: Auditorias "/>
    <n v="2"/>
    <n v="2"/>
    <n v="4"/>
    <s v="BAJO"/>
    <s v="Programa de Fortalecimiento de la Cultura Ética para Colaboradores del IDU no Directivos (incluyendo protocolos desde el proceso de selección, vinculación, desempeño periódico y retiro)."/>
    <n v="0.1"/>
  </r>
  <r>
    <s v="Obligaciones urbanísticas"/>
    <s v="Un Colaborador del IDU recibe de un ciudadano una dádiva para que evite el proceso de cobro persuasivo o retrase el proceso de cobro coactivo, por el área competente,  por concepto de la compensación de obligaciones urbanísticas vigentes."/>
    <x v="0"/>
    <s v="Pérdida de capacidad institucional para responder a las necesidades de la ciudad en lo relacionado con infraestructura para la movilidad y espacio público"/>
    <s v="Primera línea de defensa: Control a la resolución 192 de 2019, que indica el Vr del metro cuadrado del suelo y el coeficiente de intensificación a compensar._x000a_Segunda  línea de defensa: Revisión del Jefe de Área y Procedimientos_x000a_Tercera línea de defensa: Auditorias "/>
    <n v="2"/>
    <n v="2"/>
    <n v="4"/>
    <s v="BAJO"/>
    <s v="Los controles actuales son suficientes para mantener el nivel de riesgo bajo y no se requieren controles adicionales"/>
    <n v="0.1"/>
  </r>
</pivotCacheRecords>
</file>

<file path=xl/pivotCache/pivotCacheRecords10.xml><?xml version="1.0" encoding="utf-8"?>
<pivotCacheRecords xmlns="http://schemas.openxmlformats.org/spreadsheetml/2006/main" xmlns:r="http://schemas.openxmlformats.org/officeDocument/2006/relationships" count="64">
  <r>
    <s v="GESTIÓN DE NUEVOS PROYECTOS TIC"/>
    <s v="El Colaborador del IDU solicite o reciba dádivas de un tercero para el desarrollo de un proyecto de tecnologias de la información, con el pretexto de otorgar dicho contrato y quedar vinculado con la entidad."/>
    <x v="0"/>
    <s v="Reducción de la capacidad de innovación por desconfianza en la gestión del IDU."/>
    <s v="Aprobación y  aceptación del proyecto de software por parte del área usuaria._x000a_Comité técnico del área y de la DTAF, semanlmente revisa todo los aspectos del área._x000a_Mesa de control de cambios semanal"/>
    <n v="2"/>
    <n v="4"/>
    <n v="8"/>
    <s v="BAJO"/>
    <s v="El nivel de riesgo es bajo y no se requieren controles adicionales"/>
    <n v="0.1"/>
  </r>
  <r>
    <s v="GESTIÓN DE NUEVOS PROYECTOS TIC"/>
    <s v="El Colaborador del IDU solicite o reciba dádivas de un tercero para el desarrollo de un proyecto de tecnologias de la información, con el pretexto de otorgar dicho contrato y quedar vinculado con la entidad."/>
    <x v="1"/>
    <s v="Reducción de la capacidad de innovación por desconfianza en la gestión del IDU."/>
    <s v="Aprobación y  aceptación del proyecto de software por parte del área usuaria._x000a_Comité técnico del área y de la DTAF, semanlmente revisa todo los aspectos del área._x000a_Mesa de control de cambios semanal"/>
    <n v="2"/>
    <n v="4"/>
    <n v="8"/>
    <s v="BAJO"/>
    <s v="El nivel de riesgo es bajo y no se requieren controles adicionales"/>
    <n v="0.1"/>
  </r>
  <r>
    <s v="GESTIÓN DE NUEVOS PROYECTOS TIC"/>
    <s v="El Colaborador del IDU solicite o reciba dádivas de un tercero para el desarrollo de un proyecto de tecnologias de la información, con el pretexto de otorgar dicho contrato y quedar vinculado con la entidad."/>
    <x v="2"/>
    <s v="Reducción de la capacidad de innovación por desconfianza en la gestión del IDU."/>
    <s v="Aprobación y  aceptación del proyecto de software por parte del área usuaria._x000a_Comité técnico del área y de la DTAF, semanlmente revisa todo los aspectos del área._x000a_Mesa de control de cambios semanal"/>
    <n v="2"/>
    <n v="4"/>
    <n v="8"/>
    <s v="BAJO"/>
    <s v="El nivel de riesgo es bajo y no se requieren controles adicionales"/>
    <n v="0.1"/>
  </r>
  <r>
    <s v="GESTIÓN DE NUEVOS PROYECTOS TIC"/>
    <s v="El Colaborador del IDU solicite o reciba dádivas de un tercero para el desarrollo de un proyecto de tecnologias de la información, con el pretexto de otorgar dicho contrato y quedar vinculado con la entidad."/>
    <x v="3"/>
    <s v="Reducción de la capacidad de innovación por desconfianza en la gestión del IDU."/>
    <s v="Aprobación y  aceptación del proyecto de software por parte del área usuaria._x000a_Comité técnico del área y de la DTAF, semanlmente revisa todo los aspectos del área._x000a_Mesa de control de cambios semanal"/>
    <n v="2"/>
    <n v="4"/>
    <n v="8"/>
    <s v="BAJO"/>
    <s v="El nivel de riesgo es bajo y no se requieren controles adicionales"/>
    <n v="0.1"/>
  </r>
  <r>
    <s v="GESTIÓN DE NUEVOS PROYECTOS TIC"/>
    <s v="Que un tercero que desarrolle un proyecto de tecnologias de la información, entregue o ofrezca dádivas a un Colaborador del IDU, con el pretexto de que le otorguen dicho contrato y poder quedar vinculado con la entidad."/>
    <x v="4"/>
    <s v="Deterioro de la reputación institucional que afecta su capacidad de gestión."/>
    <s v="Aprobación y  aceptación del proyecto de software por parte del área usuaria._x000a_Comité técnico del área y de la DTAF, semanlmente revisa todo los aspectos del área._x000a_Mesa de control de cambios semanal"/>
    <n v="3"/>
    <n v="4"/>
    <n v="12"/>
    <s v="MEDIO"/>
    <s v="Programa de comunicación pública &quot;cero tolerancia al soborno y a la corrupción&quot; hacia la comunidad, los socios de negocios y demás partes interesadas del IDU."/>
    <n v="3"/>
  </r>
  <r>
    <s v="GESTIONAR USUARIOS TECNOLÓGICOS"/>
    <s v="Que el Colaborador del IDU, solicite o reciba dádivas de un ciudadano para tener acceso a información y datos sensibles de la entidad, y manipularla a su conveniencia."/>
    <x v="0"/>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Fortalecimiento de la Cultura Ética para Colaboradores del IDU no Directivos (incluyendo protocolos desde el proceso de selección, vinculación, desempeño periódico y retiro)."/>
    <n v="3"/>
  </r>
  <r>
    <s v="GESTIONAR USUARIOS TECNOLÓGICOS"/>
    <s v="Que el Colaborador del IDU, solicite o reciba dádivas de un ciudadano para tener acceso a información y datos sensibles de la entidad, y manipularla a su conveniencia."/>
    <x v="1"/>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Fortalecimiento de la Cultura Ética para Colaboradores del IDU no Directivos (incluyendo protocolos desde el proceso de selección, vinculación, desempeño periódico y retiro)."/>
    <n v="3"/>
  </r>
  <r>
    <s v="GESTIONAR USUARIOS TECNOLÓGICOS"/>
    <s v="Que el Colaborador del IDU, solicite o reciba dádivas de un ciudadano para tener acceso a información y datos sensibles de la entidad, y manipularla a su conveniencia."/>
    <x v="2"/>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Fortalecimiento de la Cultura Ética para Colaboradores del IDU no Directivos (incluyendo protocolos desde el proceso de selección, vinculación, desempeño periódico y retiro)."/>
    <n v="3"/>
  </r>
  <r>
    <s v="GESTIONAR USUARIOS TECNOLÓGICOS"/>
    <s v="Que el Colaborador del IDU, solicite o reciba dádivas de un ciudadano para tener acceso a información y datos sensibles de la entidad, y manipularla a su conveniencia."/>
    <x v="3"/>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Fortalecimiento de la Cultura Ética para Directivos en el IDU (incluyendo protocolos desde el proceso de selección, vinculación, desempeño periódico y retiro)."/>
    <n v="3"/>
  </r>
  <r>
    <s v="GESTIONAR USUARIOS TECNOLÓGICOS"/>
    <s v="Un tercero entregue o ofrezca dádivas al Colaborador del IDU, para poder tener acceso a información y datos sensibles de la entidad y manipularla según su conveniencia."/>
    <x v="5"/>
    <s v="Deterioro de la reputación institucional que afecta su capacidad de gestión."/>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comunicación pública &quot;cero tolerancia al soborno y a la corrupción&quot; hacia la comunidad, los socios de negocios y demás partes interesadas del IDU."/>
    <n v="3"/>
  </r>
  <r>
    <s v="GESTIÓN DE INVESTIGACIÓN E INNOVACIÓN DE TECNOLOGÍAS_x000a_DE INFORMACIÓN Y COMUNICACIÓN"/>
    <s v="Un especialista invitado a la mesa técnica ofrezca o entregue dádivas a un Colaborador del IDU, para que se adopte e implemente en la entidad el tema de investigación de su preferencia o beneficio personal."/>
    <x v="4"/>
    <s v="Sobrecostos, deficiencias en alcance y calidad en la ejecución en los proyectos, que reducen la capacidad de lograr objetivos."/>
    <s v="Aprobación y  aceptación del proyecto de software por parte del área usuaria._x000a_Comité técnico del área y de la DTAF, semanlmente revisa todo los aspectos del área._x000a_Mesa de control de cambios semanal"/>
    <n v="2"/>
    <n v="5"/>
    <n v="10"/>
    <s v="BAJO"/>
    <s v="El nivel de riesgo es bajo y no se requieren controles adicionales"/>
    <n v="0.1"/>
  </r>
  <r>
    <s v="GESTIÓN DE INVESTIGACIÓN E INNOVACIÓN DE TECNOLOGÍAS_x000a_DE INFORMACIÓN Y COMUNICACIÓN"/>
    <s v="Que un Colaborador del IDU reciba o solicite dádivas de un especialista invitado a la mesa técnica, con el falso pretexto de adoptar o implementar en la entidad el tema de investigación de preferencia o beneficio personal del especialista invitado."/>
    <x v="0"/>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
    <n v="1"/>
    <n v="4"/>
    <n v="4"/>
    <s v="BAJO"/>
    <s v="El nivel de riesgo es bajo y no se requieren controles adicionales"/>
    <n v="0.1"/>
  </r>
  <r>
    <s v="GESTIÓN DE INVESTIGACIÓN E INNOVACIÓN DE TECNOLOGÍAS_x000a_DE INFORMACIÓN Y COMUNICACIÓN"/>
    <s v="Que un Colaborador del IDU reciba o solicite dádivas de un especialista invitado a la mesa técnica, con el falso pretexto de adoptar o implementar en la entidad el tema de investigación de preferencia o beneficio personal del especialista invitado."/>
    <x v="1"/>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
    <n v="1"/>
    <n v="4"/>
    <n v="4"/>
    <s v="BAJO"/>
    <s v="El nivel de riesgo es bajo y no se requieren controles adicionales"/>
    <n v="0.1"/>
  </r>
  <r>
    <s v="GESTIÓN DE INVESTIGACIÓN E INNOVACIÓN DE TECNOLOGÍAS_x000a_DE INFORMACIÓN Y COMUNICACIÓN"/>
    <s v="Que un Colaborador del IDU reciba o solicite dádivas de un especialista invitado a la mesa técnica, con el falso pretexto de adoptar o implementar en la entidad el tema de investigación de preferencia o beneficio personal del especialista invitado."/>
    <x v="2"/>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
    <n v="1"/>
    <n v="4"/>
    <n v="4"/>
    <s v="BAJO"/>
    <s v="El nivel de riesgo es bajo y no se requieren controles adicionales"/>
    <n v="0.1"/>
  </r>
  <r>
    <s v="GESTIÓN DE INVESTIGACIÓN E INNOVACIÓN DE TECNOLOGÍAS_x000a_DE INFORMACIÓN Y COMUNICACIÓN"/>
    <s v="Que un Colaborador del IDU reciba o solicite dádivas de un especialista invitado a la mesa técnica, con el falso pretexto de adoptar o implementar en la entidad el tema de investigación de preferencia o beneficio personal del especialista invitado."/>
    <x v="3"/>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
    <n v="1"/>
    <n v="4"/>
    <n v="4"/>
    <s v="BAJO"/>
    <s v="El nivel de riesgo es bajo y no se requieren controles adicionales"/>
    <n v="0.1"/>
  </r>
  <r>
    <s v="GESTION CAMBIOS"/>
    <s v="Un especialista invitado a la mesa técnica ofrezca o entregue dádivas a un Colaborador del IDU, para que se incluya un cambio en la plataforma tecnológica del IDU."/>
    <x v="4"/>
    <s v="Reducción de la capacidad de innovación por desconfianza en la gestión del IDU."/>
    <s v="Comité técnico del área y de la DTAF, semanlmente revisa todo los aspectos del área._x000a_Mesa de control de cambios semanal"/>
    <n v="1"/>
    <n v="4"/>
    <n v="4"/>
    <s v="BAJO"/>
    <s v="El nivel de riesgo es bajo y no se requieren controles adicionales"/>
    <n v="0.1"/>
  </r>
  <r>
    <s v="GESTION CAMBIOS"/>
    <s v="Que un Colaborador del IDU reciba o solicite dádivas de un especialista invitado a la mesa técnica, para que se incluya un cambio en la plataforma del IDU."/>
    <x v="0"/>
    <s v="Deterioro de la reputación institucional que afecta su gobernanza."/>
    <s v="Comité técnico del área y de la DTAF, semanlmente revisa todo los aspectos del área._x000a_Mesa de control de cambios semanal"/>
    <n v="2"/>
    <n v="3"/>
    <n v="6"/>
    <s v="BAJO"/>
    <s v="El nivel de riesgo es bajo y no se requieren controles adicionales"/>
    <n v="0.1"/>
  </r>
  <r>
    <s v="GESTION CAMBIOS"/>
    <s v="Que un Colaborador del IDU reciba o solicite dádivas de un especialista invitado a la mesa técnica, para que se incluya un cambio en la plataforma del IDU."/>
    <x v="1"/>
    <s v="Deterioro de la reputación institucional que afecta su gobernanza."/>
    <s v="Comité técnico del área y de la DTAF, semanlmente revisa todo los aspectos del área._x000a_Mesa de control de cambios semanal"/>
    <n v="2"/>
    <n v="3"/>
    <n v="6"/>
    <s v="BAJO"/>
    <s v="El nivel de riesgo es bajo y no se requieren controles adicionales"/>
    <n v="0.1"/>
  </r>
  <r>
    <s v="GESTION CAMBIOS"/>
    <s v="Que un Colaborador del IDU reciba o solicite dádivas de un especialista invitado a la mesa técnica, para que se incluya un cambio en la plataforma del IDU."/>
    <x v="2"/>
    <s v="Deterioro de la reputación institucional que afecta su gobernanza."/>
    <s v="Comité técnico del área y de la DTAF, semanlmente revisa todo los aspectos del área._x000a_Mesa de control de cambios semanal"/>
    <n v="2"/>
    <n v="3"/>
    <n v="6"/>
    <s v="BAJO"/>
    <s v="El nivel de riesgo es bajo y no se requieren controles adicionales"/>
    <n v="0.1"/>
  </r>
  <r>
    <s v="GESTION CAMBIOS"/>
    <s v="Que un Colaborador del IDU reciba o solicite dádivas de un especialista invitado a la mesa técnica, para que se incluya un cambio en la plataforma del IDU."/>
    <x v="3"/>
    <s v="Deterioro de la reputación institucional que afecta su gobernanza."/>
    <s v="Comité técnico del área y de la DTAF, semanlmente revisa todo los aspectos del área._x000a_Mesa de control de cambios semanal"/>
    <n v="2"/>
    <n v="3"/>
    <n v="6"/>
    <s v="BAJO"/>
    <s v="El nivel de riesgo es bajo y no se requieren controles adicionales"/>
    <n v="0.1"/>
  </r>
  <r>
    <s v="CONFIGURACIÓN DE ACCESO A LA RED WIFI"/>
    <s v="Un Colaborador del IDU reciba o solicite dádivas de un invitado a las instalaciones del IDU, para que pueda acceder algún sistema(s) de información de la entidad (aplicativos, plataformas, correos, sistemas de información geograficos, etc.), para vulnerar la plataforma"/>
    <x v="2"/>
    <s v="Deterioro de la reputación institucional que afecta su capacidad de gestión."/>
    <s v="Formato de control de acceso a la red wifi, firmado por parte del jefe de área solicitante"/>
    <n v="3"/>
    <n v="5"/>
    <n v="15"/>
    <s v="MEDIO"/>
    <s v="Programa de Fortalecimiento de la Cultura Ética para Colaboradores del IDU no Directivos (incluyendo protocolos desde el proceso de selección, vinculación, desempeño periódico y retiro)."/>
    <n v="3"/>
  </r>
  <r>
    <s v="CONFIGURACIÓN DE ACCESO A LA RED WIFI"/>
    <s v="Un Colaborador del IDU reciba o solicite dádivas de un invitado a las instalaciones del IDU, para que pueda acceder algún sistema(s) de información de la entidad (aplicativos, plataformas, correos, sistemas de información geograficos, etc.), para vulnerar la plataforma"/>
    <x v="3"/>
    <s v="Deterioro de la reputación institucional que afecta su capacidad de gestión."/>
    <s v="Formato de control de acceso a la red wifi, firmado por parte del jefe de área solicitante"/>
    <n v="3"/>
    <n v="5"/>
    <n v="15"/>
    <s v="MEDIO"/>
    <s v="Programa de Fortalecimiento de la Cultura Ética para Directivos en el IDU (incluyendo protocolos desde el proceso de selección, vinculación, desempeño periódico y retiro)."/>
    <n v="3"/>
  </r>
  <r>
    <s v="CONFIGURACIÓN DE ACCESO A LA RED WIFI"/>
    <s v="Un invitado entregue o ofrezca dádivas a un Colaborador del IDU, para que pueda acceder algún sistema(s) de información de la entidad (aplicativos, plataformas, correos, sistemas de información geograficos, etc.), para vulnerar la plataforma"/>
    <x v="4"/>
    <s v="Deterioro de la reputación institucional que afecta su gobernanza."/>
    <s v="Formato de control de acceso a la red wifi, firmado por parte del jefe de área solicitante"/>
    <n v="3"/>
    <n v="5"/>
    <n v="15"/>
    <s v="MEDIO"/>
    <s v="Programa de comunicación pública &quot;cero tolerancia al soborno y a la corrupción&quot; hacia la comunidad, los socios de negocios y demás partes interesadas del IDU."/>
    <n v="3"/>
  </r>
  <r>
    <s v="RESTAURACIÓN DE COPIAS DE SEGURIDAD"/>
    <s v="Un colaborador de la empresa externa que custodia las cintas en bóveda de seguridad solicita o recibe dádivas de un funcioario IDU, para hacerle entrega de varias cintas con información importante y confidencial de la entidad."/>
    <x v="4"/>
    <s v="Deterioro de la reputación institucional que afecta su gobernanza."/>
    <s v="Cintas con código del software generador de copias, que no permite identificarla fisicamente._x000a_Formato de control de entrega de las cintas"/>
    <n v="3"/>
    <n v="5"/>
    <n v="15"/>
    <s v="MEDIO"/>
    <s v="Programa de comunicación pública &quot;cero tolerancia al soborno y a la corrupción&quot; hacia la comunidad, los socios de negocios y demás partes interesadas del IDU."/>
    <n v="3"/>
  </r>
  <r>
    <s v="RESTAURACIÓN DE COPIAS DE SEGURIDAD"/>
    <s v="Que un Colaborador del IDU entregue o ofrezca dádivas a un colaborador de la empresa externa que custodia las cintas en bóveda de seguridad, para que le entregue cintas con información importante y confidencial de la entidad. "/>
    <x v="2"/>
    <s v="No logro total o parcial de los Objetivos del Instituto por falta de compromiso o apropiación de los Colaboradores del IDU."/>
    <s v="Cintas con código del software generador de copias, que no permite identificarla fisicamente._x000a_Formato de control de entrega de las cintas"/>
    <n v="3"/>
    <n v="5"/>
    <n v="15"/>
    <s v="MEDIO"/>
    <s v="Programa de Fortalecimiento de la Cultura Ética para Colaboradores del IDU no Directivos (incluyendo protocolos desde el proceso de selección, vinculación, desempeño periódico y retiro)."/>
    <n v="3"/>
  </r>
  <r>
    <s v="RESTAURACIÓN DE COPIAS DE SEGURIDAD"/>
    <s v="Que un Colaborador del IDU entregue o ofrezca dádivas a un colaborador de la empresa externa que custodia las cintas en bóveda de seguridad, para que le entregue cintas con información importante y confidencial de la entidad. "/>
    <x v="3"/>
    <s v="No logro total o parcial de los Objetivos del Instituto por falta de compromiso o apropiación de los Colaboradores del IDU."/>
    <s v="Cintas con código del software generador de copias, que no permite identificarla fisicamente._x000a_Formato de control de entrega de las cintas"/>
    <n v="3"/>
    <n v="5"/>
    <n v="15"/>
    <s v="MEDIO"/>
    <s v="Programa de Fortalecimiento de la Cultura Ética para Directivos en el IDU (incluyendo protocolos desde el proceso de selección, vinculación, desempeño periódico y retiro)."/>
    <n v="3"/>
  </r>
  <r>
    <s v="GESTIÓN DE BASES DE DATOS"/>
    <s v="Un Colaborador del IDU reciba o solicite dádivas de un proveedor que renueva las licencias, matenimientos y soporte, con el pretexto de asegurar la vinculación con la entidad, o a cambio de una satisfacción o beneficio personal."/>
    <x v="0"/>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BASES DE DATOS"/>
    <s v="Un Colaborador del IDU reciba o solicite dádivas de un proveedor que renueva las licencias, matenimientos y soporte, con el pretexto de asegurar la vinculación con la entidad, o a cambio de una satisfacción o beneficio personal."/>
    <x v="1"/>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BASES DE DATOS"/>
    <s v="Un Colaborador del IDU reciba o solicite dádivas de un proveedor que renueva las licencias, matenimientos y soporte, con el pretexto de asegurar la vinculación con la entidad, o a cambio de una satisfacción o beneficio personal."/>
    <x v="2"/>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BASES DE DATOS"/>
    <s v="Un Colaborador del IDU reciba o solicite dádivas de un proveedor que renueva las licencias, matenimientos y soporte, con el pretexto de asegurar la vinculación con la entidad, o a cambio de una satisfacción o beneficio personal."/>
    <x v="3"/>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BASES DE DATOS"/>
    <s v="Un proveedor que renueva las licencias, matenimientos y soporte de los RDBMS, entregue o ofrezca dádivas a un Colaborador del IDU, para que le asegure la vinculación con la entidad, o por algúna satisfacción o beneficio personal. "/>
    <x v="4"/>
    <s v="Deterioro de la reputación institucional que afecta su capacidad de gestión."/>
    <s v="Comité técnico del área y de la DTAF, semanlmente revisa todo los aspectos del área._x000a_Mesa de control de cambios semanal"/>
    <n v="2"/>
    <n v="3"/>
    <n v="6"/>
    <s v="BAJO"/>
    <s v="El nivel de riesgo es bajo y no se requieren controles adicionales"/>
    <n v="0.1"/>
  </r>
  <r>
    <s v="GESTIÓN DE BASES DE DATOS"/>
    <s v="Que los proveedores de servicio o mantenimiento de los RDBMS solicite o reciba dádivas de un Colaborador del IDU, para agilizar la respuesta a la solicitud de las fallas presentadas o identificadas."/>
    <x v="4"/>
    <s v="Deterioro de la reputación institucional que afecta su capacidad de gestión."/>
    <s v="Comité técnico del área y de la DTAF, semanlmente revisa todo los aspectos del área._x000a_Mesa de control de cambios semanal"/>
    <n v="2"/>
    <n v="3"/>
    <n v="6"/>
    <s v="BAJO"/>
    <s v="El nivel de riesgo es bajo y no se requieren controles adicionales"/>
    <n v="0.1"/>
  </r>
  <r>
    <s v="GESTIÓN DE BASES DE DATOS"/>
    <s v="Que un Colaborador del IDU entregue o ofrezca dádivas al proveedor de servicios o mantenimiento de los RDBMS, para agilizar la respuesta a la solicitud de las fallas presentadas o identificadas."/>
    <x v="0"/>
    <s v="No logro total o parcial de los Objetivos del Instituto por falta de compromiso o apropiación de los Colaboradores del IDU."/>
    <s v="Comité técnico del área y de la DTAF, semanlmente revisa todo los aspectos del área._x000a_Mesa de control de cambios semanal"/>
    <n v="1"/>
    <n v="3"/>
    <n v="3"/>
    <s v="BAJO"/>
    <s v="El nivel de riesgo es bajo y no se requieren controles adicionales"/>
    <n v="0.1"/>
  </r>
  <r>
    <s v="GESTIÓN DE BASES DE DATOS"/>
    <s v="Que un Colaborador del IDU entregue o ofrezca dádivas al proveedor de servicios o mantenimiento de los RDBMS, para agilizar la respuesta a la solicitud de las fallas presentadas o identificadas."/>
    <x v="1"/>
    <s v="No logro total o parcial de los Objetivos del Instituto por falta de compromiso o apropiación de los Colaboradores del IDU."/>
    <s v="Comité técnico del área y de la DTAF, semanlmente revisa todo los aspectos del área._x000a_Mesa de control de cambios semanal"/>
    <n v="1"/>
    <n v="3"/>
    <n v="3"/>
    <s v="BAJO"/>
    <s v="El nivel de riesgo es bajo y no se requieren controles adicionales"/>
    <n v="0.1"/>
  </r>
  <r>
    <s v="GESTIÓN DE BASES DE DATOS"/>
    <s v="Que un Colaborador del IDU entregue o ofrezca dádivas al proveedor de servicios o mantenimiento de los RDBMS, para agilizar la respuesta a la solicitud de las fallas presentadas o identificadas."/>
    <x v="2"/>
    <s v="No logro total o parcial de los Objetivos del Instituto por falta de compromiso o apropiación de los Colaboradores del IDU."/>
    <s v="Comité técnico del área y de la DTAF, semanlmente revisa todo los aspectos del área._x000a_Mesa de control de cambios semanal"/>
    <n v="1"/>
    <n v="3"/>
    <n v="3"/>
    <s v="BAJO"/>
    <s v="El nivel de riesgo es bajo y no se requieren controles adicionales"/>
    <n v="0.1"/>
  </r>
  <r>
    <s v="GESTIÓN DE BASES DE DATOS"/>
    <s v="Que un Colaborador del IDU entregue o ofrezca dádivas al proveedor de servicios o mantenimiento de los RDBMS, para agilizar la respuesta a la solicitud de las fallas presentadas o identificadas."/>
    <x v="3"/>
    <s v="No logro total o parcial de los Objetivos del Instituto por falta de compromiso o apropiación de los Colaboradores del IDU."/>
    <s v="Comité técnico del área y de la DTAF, semanlmente revisa todo los aspectos del área._x000a_Mesa de control de cambios semanal"/>
    <n v="1"/>
    <n v="3"/>
    <n v="3"/>
    <s v="BAJO"/>
    <s v="El nivel de riesgo es bajo y no se requieren controles adicionales"/>
    <n v="0.1"/>
  </r>
  <r>
    <s v="GESTIÓN DE COMPRAS DE PRODUCTOS Y/0 SERVICIOS DE_x000a_TECNOLOGIA DE INFORMACIÓN "/>
    <s v="Un Colaborador del IDU recibe o solicita dádivas de un posible proveedor de tecnología, con el pretexto de otorgarle el contrato del proyecto con la entidad.  "/>
    <x v="0"/>
    <s v="Reducción de la capacidad de innovación por desconfianza en la gestión del IDU."/>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e o solicita dádivas de un posible proveedor de tecnología, con el pretexto de otorgarle el contrato del proyecto con la entidad.  "/>
    <x v="1"/>
    <s v="Reducción de la capacidad de innovación por desconfianza en la gestión del IDU."/>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e o solicita dádivas de un posible proveedor de tecnología, con el pretexto de otorgarle el contrato del proyecto con la entidad.  "/>
    <x v="2"/>
    <s v="Reducción de la capacidad de innovación por desconfianza en la gestión del IDU."/>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e o solicita dádivas de un posible proveedor de tecnología, con el pretexto de otorgarle el contrato del proyecto con la entidad.  "/>
    <x v="3"/>
    <s v="Reducción de la capacidad de innovación por desconfianza en la gestión del IDU."/>
    <s v="Comité técnico del área y de la DTAF, semanlmente revisa todo los aspectos del área._x000a_Mesa de control de cambios semanal"/>
    <n v="3"/>
    <n v="5"/>
    <n v="15"/>
    <s v="MEDIO"/>
    <s v="Programa de Fortalecimiento de la Cultura Ética para Directivos en el IDU (incluyendo protocolos desde el proceso de selección, vinculación, desempeño periódico y retiro)."/>
    <n v="3"/>
  </r>
  <r>
    <s v="GESTIÓN DE COMPRAS DE PRODUCTOS Y/0 SERVICIOS DE_x000a_TECNOLOGIA DE INFORMACIÓN "/>
    <s v="Un posible proveedor de tecnología entrega dádivas a un Colaborador del IDU, para que le asegure la negociación y contratación de un proyecto con la entidad."/>
    <x v="4"/>
    <s v="Deterioro de la reputación institucional que afecta su capacidad de gestión."/>
    <s v="Comité técnico del área y de la DTAF, semanlmente revisa todo los aspectos del área._x000a_Mesa de control de cambios semanal"/>
    <n v="3"/>
    <n v="5"/>
    <n v="15"/>
    <s v="MEDIO"/>
    <s v="Programa de comunicación pública &quot;cero tolerancia al soborno y a la corrupción&quot; hacia la comunidad, los socios de negocios y demás partes interesadas del IDU."/>
    <n v="3"/>
  </r>
  <r>
    <s v="GESTIÓN DE COMPRAS DE PRODUCTOS Y/0 SERVICIOS DE_x000a_TECNOLOGIA DE INFORMACIÓN "/>
    <s v="Que el proveedor de tecnología entregue o ofrezca dádivas al Colaborador del IDU, para que no de por terminado el proceso de contratación de manera anómala, por el no cumplimiento de los requisitos y exigencias del contrato."/>
    <x v="4"/>
    <s v="Reducción de la capacidad de innovación por desconfianza en la gestión del IDU."/>
    <s v="Comité técnico del área y de la DTAF, semanlmente revisa todo los aspectos del área._x000a_Mesa de control de cambios semanal"/>
    <n v="3"/>
    <n v="4"/>
    <n v="12"/>
    <s v="MEDIO"/>
    <s v="Programa de comunicación pública &quot;cero tolerancia al soborno y a la corrupción&quot; hacia la comunidad, los socios de negocios y demás partes interesadas del IDU."/>
    <n v="3"/>
  </r>
  <r>
    <s v="GESTIÓN DE COMPRAS DE PRODUCTOS Y/0 SERVICIOS DE_x000a_TECNOLOGIA DE INFORMACIÓN "/>
    <s v="Que un Colaborador del IDU reciba o solicite dádivas del proveedor de tecnología, para no dar por terminado el proceso de contratación de manera anómala, por el no cumplimiento de los requisitos y exigencias del contrato. "/>
    <x v="0"/>
    <s v="No logro total o parcial de los Objetivos del Instituto por falta de compromiso o apropiación de los Colaboradores del IDU."/>
    <s v="Comité técnico del área y de la DTAF, semanlmente revisa todo los aspectos del área._x000a_Mesa de control de cambios semanal"/>
    <n v="3"/>
    <n v="4"/>
    <n v="12"/>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Que un Colaborador del IDU reciba o solicite dádivas del proveedor de tecnología, para no dar por terminado el proceso de contratación de manera anómala, por el no cumplimiento de los requisitos y exigencias del contrato. "/>
    <x v="1"/>
    <s v="No logro total o parcial de los Objetivos del Instituto por falta de compromiso o apropiación de los Colaboradores del IDU."/>
    <s v="Comité técnico del área y de la DTAF, semanlmente revisa todo los aspectos del área._x000a_Mesa de control de cambios semanal"/>
    <n v="3"/>
    <n v="4"/>
    <n v="12"/>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Que un Colaborador del IDU reciba o solicite dádivas del proveedor de tecnología, para no dar por terminado el proceso de contratación de manera anómala, por el no cumplimiento de los requisitos y exigencias del contrato. "/>
    <x v="2"/>
    <s v="No logro total o parcial de los Objetivos del Instituto por falta de compromiso o apropiación de los Colaboradores del IDU."/>
    <s v="Comité técnico del área y de la DTAF, semanlmente revisa todo los aspectos del área._x000a_Mesa de control de cambios semanal"/>
    <n v="3"/>
    <n v="4"/>
    <n v="12"/>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Que un Colaborador del IDU reciba o solicite dádivas del proveedor de tecnología, para no dar por terminado el proceso de contratación de manera anómala, por el no cumplimiento de los requisitos y exigencias del contrato. "/>
    <x v="3"/>
    <s v="No logro total o parcial de los Objetivos del Instituto por falta de compromiso o apropiación de los Colaboradores del IDU."/>
    <s v="Comité técnico del área y de la DTAF, semanlmente revisa todo los aspectos del área._x000a_Mesa de control de cambios semanal"/>
    <n v="3"/>
    <n v="4"/>
    <n v="12"/>
    <s v="MEDIO"/>
    <s v="Programa de Fortalecimiento de la Cultura Ética para Directivos en el IDU (incluyendo protocolos desde el proceso de selección, vinculación, desempeño periódico y retiro)."/>
    <n v="3"/>
  </r>
  <r>
    <s v="GESTIÓN DE COMPRAS DE PRODUCTOS Y/0 SERVICIOS DE_x000a_TECNOLOGIA DE INFORMACIÓN "/>
    <s v="Que un Colaborador del IDU reciba o solicite dádivas del proveedor de tecnología, para ampliar las condiciones del contrato con tiempo y recurso económico, sin cumplimiento de requisitos"/>
    <x v="0"/>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Que un Colaborador del IDU reciba o solicite dádivas del proveedor de tecnología, para ampliar las condiciones del contrato con tiempo y recurso económico, sin cumplimiento de requisitos"/>
    <x v="1"/>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Que un Colaborador del IDU reciba o solicite dádivas del proveedor de tecnología, para ampliar las condiciones del contrato con tiempo y recurso económico, sin cumplimiento de requisitos"/>
    <x v="2"/>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Que un Colaborador del IDU reciba o solicite dádivas del proveedor de tecnología, para ampliar las condiciones del contrato con tiempo y recurso económico, sin cumplimiento de requisitos"/>
    <x v="3"/>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El proveedor de tecnología entregue u ofrezca dádivas al Colaborador del IDU, para ampliar las condiciones del contrato con tiempo y recurso económico"/>
    <x v="4"/>
    <s v="Deterioro de la reputación institucional que afecta su capacidad de gestión."/>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Un Colaborador del IDU reciba o solicite dádivas del proveedor de tecnología, con el pretexto de no reportar el producto por garantia. "/>
    <x v="0"/>
    <s v="Sobrecostos, deficiencias en alcance y calidad en la ejecución en los proyectos, que reducen la capacidad de lograr objetivos."/>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a o solicite dádivas del proveedor de tecnología, con el pretexto de no reportar el producto por garantia. "/>
    <x v="1"/>
    <s v="Sobrecostos, deficiencias en alcance y calidad en la ejecución en los proyectos, que reducen la capacidad de lograr objetivos."/>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a o solicite dádivas del proveedor de tecnología, con el pretexto de no reportar el producto por garantia. "/>
    <x v="2"/>
    <s v="Sobrecostos, deficiencias en alcance y calidad en la ejecución en los proyectos, que reducen la capacidad de lograr objetivos."/>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a o solicite dádivas del proveedor de tecnología, con el pretexto de no reportar el producto por garantia. "/>
    <x v="3"/>
    <s v="Sobrecostos, deficiencias en alcance y calidad en la ejecución en los proyectos, que reducen la capacidad de lograr objetivos."/>
    <s v="Comité técnico del área y de la DTAF, semanlmente revisa todo los aspectos del área._x000a_Mesa de control de cambios semanal"/>
    <n v="3"/>
    <n v="5"/>
    <n v="15"/>
    <s v="MEDIO"/>
    <s v="Programa de Fortalecimiento de la Cultura Ética para Directivos en el IDU (incluyendo protocolos desde el proceso de selección, vinculación, desempeño periódico y retiro)."/>
    <n v="3"/>
  </r>
  <r>
    <s v="GESTIÓN DE COMPRAS DE PRODUCTOS Y/0 SERVICIOS DE_x000a_TECNOLOGIA DE INFORMACIÓN "/>
    <s v="Que el proveedor de tecnología entregue o ofrezca dádivas al Colaborador del IDU, para no tener que responder por la garantia del producto/servicio."/>
    <x v="4"/>
    <s v="Deterioro de la reputación institucional que afecta su capacidad y gobernanza."/>
    <s v="Comité técnico del área y de la DTAF, semanlmente revisa todo los aspectos del área._x000a_Mesa de control de cambios semanal"/>
    <n v="3"/>
    <n v="5"/>
    <n v="15"/>
    <s v="MEDIO"/>
    <s v="Programa de comunicación pública &quot;cero tolerancia al soborno y a la corrupción&quot; hacia la comunidad, los socios de negocios y demás partes interesadas del IDU."/>
    <n v="3"/>
  </r>
  <r>
    <s v="GESTIÓN DE COMPRAS DE PRODUCTOS Y/0 SERVICIOS DE_x000a_TECNOLOGIA DE INFORMACIÓN "/>
    <s v="Un Colaborador del IDU solicite o reciba dádivas del proveedor de tecnología, con el pretexto de  renovar la prestación de servicio y continuar vinculado con la entidad."/>
    <x v="0"/>
    <s v="Reducción de la capacidad de innovación por desconfianza en la gestión del IDU."/>
    <s v="Comité técnico del área y de la DTAF, semanlmente revisa todo los aspectos del área._x000a_Mesa de control de cambios semanal"/>
    <n v="2"/>
    <n v="5"/>
    <n v="10"/>
    <s v="BAJO"/>
    <s v="El nivel de riesgo es bajo y no se requieren controles adicionales"/>
    <n v="0.1"/>
  </r>
  <r>
    <s v="GESTIÓN DE COMPRAS DE PRODUCTOS Y/0 SERVICIOS DE_x000a_TECNOLOGIA DE INFORMACIÓN "/>
    <s v="Un Colaborador del IDU solicite o reciba dádivas del proveedor de tecnología, con el pretexto de  renovar la prestación de servicio y continuar vinculado con la entidad."/>
    <x v="1"/>
    <s v="Reducción de la capacidad de innovación por desconfianza en la gestión del IDU."/>
    <s v="Comité técnico del área y de la DTAF, semanlmente revisa todo los aspectos del área._x000a_Mesa de control de cambios semanal"/>
    <n v="2"/>
    <n v="5"/>
    <n v="10"/>
    <s v="BAJO"/>
    <s v="El nivel de riesgo es bajo y no se requieren controles adicionales"/>
    <n v="0.1"/>
  </r>
  <r>
    <s v="GESTIÓN DE COMPRAS DE PRODUCTOS Y/0 SERVICIOS DE_x000a_TECNOLOGIA DE INFORMACIÓN "/>
    <s v="Un Colaborador del IDU solicite o reciba dádivas del proveedor de tecnología, con el pretexto de  renovar la prestación de servicio y continuar vinculado con la entidad."/>
    <x v="2"/>
    <s v="Reducción de la capacidad de innovación por desconfianza en la gestión del IDU."/>
    <s v="Comité técnico del área y de la DTAF, semanlmente revisa todo los aspectos del área._x000a_Mesa de control de cambios semanal"/>
    <n v="2"/>
    <n v="5"/>
    <n v="10"/>
    <s v="BAJO"/>
    <s v="El nivel de riesgo es bajo y no se requieren controles adicionales"/>
    <n v="0.1"/>
  </r>
  <r>
    <s v="GESTIÓN DE COMPRAS DE PRODUCTOS Y/0 SERVICIOS DE_x000a_TECNOLOGIA DE INFORMACIÓN "/>
    <s v="Un Colaborador del IDU solicite o reciba dádivas del proveedor de tecnología, con el pretexto de  renovar la prestación de servicio y continuar vinculado con la entidad."/>
    <x v="3"/>
    <s v="Reducción de la capacidad de innovación por desconfianza en la gestión del IDU."/>
    <s v="Comité técnico del área y de la DTAF, semanlmente revisa todo los aspectos del área._x000a_Mesa de control de cambios semanal"/>
    <n v="2"/>
    <n v="5"/>
    <n v="10"/>
    <s v="BAJO"/>
    <s v="El nivel de riesgo es bajo y no se requieren controles adicionales"/>
    <n v="0.1"/>
  </r>
  <r>
    <s v="GESTIÓN DE COMPRAS DE PRODUCTOS Y/0 SERVICIOS DE_x000a_TECNOLOGIA DE INFORMACIÓN "/>
    <s v="Que el proveedor de tecnología entregue o ofrezca dádivas al Colaborador del IDU, para que le asegure la renovación del contrato y así poder continuar vinculado con la entidad"/>
    <x v="4"/>
    <s v="Deterioro de la reputación institucional que afecta su gobernanza."/>
    <s v="Comité técnico del área y de la DTAF, semanlmente revisa todo los aspectos del área._x000a_Mesa de control de cambios semanal"/>
    <n v="2"/>
    <n v="5"/>
    <n v="10"/>
    <s v="BAJO"/>
    <s v="El nivel de riesgo es bajo y no se requieren controles adicionales"/>
    <n v="0.1"/>
  </r>
  <r>
    <s v="GESTIÓN DE TELECOMUNICACIONES"/>
    <s v="El proveedor de los servicios de red inalambrica en los mantenimientos preventivos y correctivos, entrega o ofrece dádidas al Colaborador del IDU, para aprobar los mantenimientos sin que ellos se hayan llevado a cabo o de ser el caso no dar solución a alguna falla presentada."/>
    <x v="4"/>
    <s v="Deterioro de la reputación institucional que afecta su capacidad de gestión."/>
    <s v="Comité técnico del área y de la DTAF, semanlmente revisa todo los aspectos del área._x000a_Mesa de control de cambios semanal"/>
    <n v="3"/>
    <n v="4"/>
    <n v="12"/>
    <s v="MEDIO"/>
    <s v="Programa de comunicación pública &quot;cero tolerancia al soborno y a la corrupción&quot; hacia la comunidad, los socios de negocios y demás partes interesadas del IDU."/>
    <n v="3"/>
  </r>
  <r>
    <s v="GESTIÓN DE TELECOMUNICACIONES"/>
    <s v="Que el Colaborador del IDU reciba o solicite dádivas del proveedor de servicios de red inalambrica, para aprobar los mantenimientos sin que ellos se hayan llevado a cabo o de ser el caso por no brindar solución a alguna falla presentada."/>
    <x v="2"/>
    <s v="No logro total o parcial de los Objetivos del Instituto por falta de compromiso o apropiación de los Colaboradores del IDU."/>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TELECOMUNICACIONES"/>
    <s v="Que el Colaborador del IDU reciba o solicite dádivas del proveedor de servicios de red inalambrica, para aprobar los mantenimientos sin que ellos se hayan llevado a cabo o de ser el caso por no brindar solución a alguna falla presentada."/>
    <x v="3"/>
    <s v="No logro total o parcial de los Objetivos del Instituto por falta de compromiso o apropiación de los Colaboradores del IDU."/>
    <s v="Comité técnico del área y de la DTAF, semanlmente revisa todo los aspectos del área._x000a_Mesa de control de cambios semanal"/>
    <n v="3"/>
    <n v="5"/>
    <n v="15"/>
    <s v="MEDIO"/>
    <s v="Programa de Fortalecimiento de la Cultura Ética para Directivos en el IDU (incluyendo protocolos desde el proceso de selección, vinculación, desempeño periódico y retiro)."/>
    <n v="3"/>
  </r>
</pivotCacheRecords>
</file>

<file path=xl/pivotCache/pivotCacheRecords11.xml><?xml version="1.0" encoding="utf-8"?>
<pivotCacheRecords xmlns="http://schemas.openxmlformats.org/spreadsheetml/2006/main" xmlns:r="http://schemas.openxmlformats.org/officeDocument/2006/relationships" count="20">
  <r>
    <s v="PRGL03_CONCILIACION_PREJUDICIAL_Y_JUDICIAL_V_3.0"/>
    <s v="Un contratista o un tercero ofrece y/o entrega a un Colaborador del IDU una dádiva o comisión para lograr que en comité de conciliacion se decida en beneficio de un tercero "/>
    <x v="0"/>
    <s v="Sobrecostos en los proyectos que reducen la capacidad de alcanzar metas físicas."/>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1"/>
    <s v="Un contratista o un tercero ofrece y/o entrega a un Colaborador del IDU una dádiva o comisión para lograr que en comité de conciliacion se decida en beneficio de un tercero "/>
    <x v="1"/>
    <s v="Sobrecostos en los proyectos que reducen la capacidad de alcanzar metas físicas."/>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2"/>
    <s v="Un Colaborador del IDU solicita una dádiva o una comisión para lograr que en comité de conciliacion se decida en beneficio de un tercero "/>
    <x v="2"/>
    <s v="No logro total o parcial de los Objetivos del Instituto por falta de compromiso o apropiación de los Colaboradores del IDU."/>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3"/>
    <s v="Un Colaborador del IDU solicita una dádiva o una comisión para lograr que en comité de conciliacion se decida en beneficio de un tercero "/>
    <x v="3"/>
    <s v="No logro total o parcial de los Objetivos del Instituto por falta de compromiso o apropiación de los Colaboradores del IDU."/>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4"/>
    <s v="Un Colaborador del IDU solicita una dádiva o una comisión para lograr que en comité de conciliacion se decida en beneficio de un tercero "/>
    <x v="4"/>
    <s v="No logro total o parcial de los Objetivos del Instituto por falta de compromiso o apropiación de los Colaboradores del IDU."/>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5"/>
    <s v="Un Colaborador del IDU solicita una dádiva o una comisión para lograr que en comité de conciliacion se decida en beneficio de un tercero "/>
    <x v="5"/>
    <s v="No logro total o parcial de los Objetivos del Instituto por falta de compromiso o apropiación de los Colaboradores del IDU."/>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9"/>
    <s v="Un contratista o un tercero ofrece y entrega a un Colaborador del IDU una dadiva o comisión para no presentar la demanda y favorecer a un tercero"/>
    <x v="0"/>
    <s v="Deterioro de la reputación institucional que afecta su gobernanza."/>
    <s v="Solicitud de presentación de la demanda radicada por Orfeo._x000a_Seguimiento del DTGJ al trámite solicitado."/>
    <n v="2"/>
    <n v="3"/>
    <n v="6"/>
    <s v="BAJO"/>
    <s v="El nivel de riesgo es bajo y no se requieren controles adicionales"/>
    <n v="0.1"/>
  </r>
  <r>
    <s v="PRGL03_CONCILIACION_PREJUDICIAL_Y_JUDICIAL_V_3.10"/>
    <s v="Un contratista o un tercero ofrece y entrega a un Colaborador del IDU una dadiva o comisión para no presentar la demanda y favorecer a un tercero"/>
    <x v="1"/>
    <s v="Deterioro de la reputación institucional que afecta su gobernanza."/>
    <s v="Solicitud de presentación de la demanda radicada por Orfeo._x000a_Seguimiento del DTGJ al trámite solicitado."/>
    <n v="2"/>
    <n v="3"/>
    <n v="6"/>
    <s v="BAJO"/>
    <s v="El nivel de riesgo es bajo y no se requieren controles adicionales"/>
    <n v="0.1"/>
  </r>
  <r>
    <s v="PRGL03_CONCILIACION_PREJUDICIAL_Y_JUDICIAL_V_3.11"/>
    <s v="Un Colaborador del IDU solicita una dádiva o una comisión para no presentar la demanda y favorecer a un tercero"/>
    <x v="3"/>
    <s v="No logro total o parcial de los Objetivos del Instituto por falta de compromiso o apropiación de los Colaboradores del IDU."/>
    <s v="Solicitud de presentación de la demanda radicada por Orfeo._x000a_Seguimiento del DTGJ al trámite solicitado."/>
    <n v="2"/>
    <n v="2"/>
    <n v="4"/>
    <s v="BAJO"/>
    <s v="El nivel de riesgo es bajo y no se requieren controles adicionales"/>
    <n v="0.1"/>
  </r>
  <r>
    <s v="PRGL03_CONCILIACION_PREJUDICIAL_Y_JUDICIAL_V_3.12"/>
    <s v="Un contratista o un tercero ofrece y entrega al apoderado del IDU una dadiva o comisión para no ejercer en debida forma la defensa de la Entidad en beneficio de un tercero"/>
    <x v="0"/>
    <s v="Deterioro de la reputación institucional que afecta su capacidad de gestión."/>
    <s v="Reparto, según el procedimiento, en los grupos por especialidades y por orden de llegada._x000a_Reuniones mensuales de los grupos por especialidades para definir líneas de defensa. "/>
    <n v="2"/>
    <n v="3"/>
    <n v="6"/>
    <s v="BAJO"/>
    <s v="El nivel de riesgo es bajo y no se requieren controles adicionales"/>
    <n v="0.1"/>
  </r>
  <r>
    <s v="PRGL03_CONCILIACION_PREJUDICIAL_Y_JUDICIAL_V_3.13"/>
    <s v="Un contratista o un tercero ofrece y entrega al apoderado del IDU una dadiva o comisión para no ejercer en debida forma la defensa de la Entidad en beneficio de un tercero"/>
    <x v="1"/>
    <s v="Deterioro de la reputación institucional que afecta su capacidad de gestión."/>
    <s v="Reparto, según el procedimiento, en los grupos por especialidades y por orden de llegada._x000a_Reuniones mensuales de los grupos por especialidades para definir líneas de defensa. "/>
    <n v="2"/>
    <n v="3"/>
    <n v="6"/>
    <s v="BAJO"/>
    <s v="El nivel de riesgo es bajo y no se requieren controles adicionales"/>
    <n v="0.1"/>
  </r>
  <r>
    <s v="PRGL03_CONCILIACION_PREJUDICIAL_Y_JUDICIAL_V_3.14"/>
    <s v="El  apoderado del IDU solicita una dádiva o una comisión para no ejercer en debida forma la defensa de la Entidad en beneficio de un tercero"/>
    <x v="6"/>
    <s v="No logro total o parcial de los Objetivos del Instituto por falta de compromiso o apropiación de los Colaboradores del IDU."/>
    <s v="Reparto, según el procedimiento, en los grupos por especialidades y por orden de llegada._x000a_Reuniones mensuales de los grupos por especialidades para definir líneas de defensa. "/>
    <n v="2"/>
    <n v="2"/>
    <n v="4"/>
    <s v="BAJO"/>
    <s v="El nivel de riesgo es bajo y no se requieren controles adicionales"/>
    <n v="0.1"/>
  </r>
  <r>
    <s v="PRGL05_ATENCION_DE_ PROCESOS_ JUDICIALES_V 4.0 "/>
    <s v="Un contratista o un tercero ofrece y/o entrega a un Colaborador del IDU una dádiva o comisión para elaborar pronunciamiento técnico y remitir respuesta en benefico de un tercero "/>
    <x v="0"/>
    <s v="Deterioro de la reputación institucional que afecta su gobernanza."/>
    <s v="Mesas de trabajo con el área involucrada, cuando sea pertinente._x000a_El acto administrativo que contiene el pronunciamiento técnico es proyectado,  revisado y suscrito por diferentes personas.              "/>
    <n v="2"/>
    <n v="2"/>
    <n v="4"/>
    <s v="BAJO"/>
    <s v="El nivel de riesgo es bajo y no se requieren controles adicionales"/>
    <n v="0.1"/>
  </r>
  <r>
    <s v="PRGL05_ATENCION_DE_ PROCESOS_ JUDICIALES_V 4.1"/>
    <s v="Un contratista o un tercero ofrece y/o entrega a un Colaborador del IDU una dádiva o comisión para elaborar pronunciamiento técnico y remitir respuesta en benefico de un tercero "/>
    <x v="1"/>
    <s v="Deterioro de la reputación institucional que afecta su gobernanza."/>
    <s v="Mesas de trabajo con el área involucrada, cuando sea pertinente._x000a_El acto administrativo que contiene el pronunciamiento técnico es proyectado,  revisado y suscrito por diferentes personas.              "/>
    <n v="2"/>
    <n v="2"/>
    <n v="4"/>
    <s v="BAJO"/>
    <s v="El nivel de riesgo es bajo y no se requieren controles adicionales"/>
    <n v="0.1"/>
  </r>
  <r>
    <s v="PRGL05_ATENCION_DE_ PROCESOS_ JUDICIALES_V 4.2"/>
    <s v="Un Colaborador del IDU solicita una dádiva o una comisión para elaborar pronunciamiento técnico y remitir respuesta en benefico de un tercero "/>
    <x v="7"/>
    <s v="No logro total o parcial de los Objetivos del Instituto por falta de compromiso o apropiación de los Colaboradores del IDU."/>
    <s v="Mesas de trabajo con el área involucrada, cuando sea pertinente._x000a_El acto administrativo que contiene el pronunciamiento técnico es proyectado,  revisado y suscrito por diferentes personas.              "/>
    <n v="2"/>
    <n v="3"/>
    <n v="6"/>
    <s v="BAJO"/>
    <s v="El nivel de riesgo es bajo y no se requieren controles adicionales"/>
    <n v="0.1"/>
  </r>
  <r>
    <s v="PRGL05_ATENCION_DE_ PROCESOS_ JUDICIALES_V 4.24"/>
    <s v="Un contratista o un tercero ofrece y entrega a un Colaborador del IDU una dádiva o comisión para asignar apoderado en benefico de un tercero. "/>
    <x v="0"/>
    <s v="Deterioro de la reputación institucional que afecta su gobernanza."/>
    <s v="Documento aprobado por el Comité de defensa que determina los Criterios para la contratación de apoderados externos._x000a_Reparto, según el procedimiento, en los grupos por especialidades y por orden de llegada."/>
    <n v="2"/>
    <n v="3"/>
    <n v="6"/>
    <s v="BAJO"/>
    <s v="El nivel de riesgo es bajo y no se requieren controles adicionales"/>
    <n v="0.1"/>
  </r>
  <r>
    <s v="PRGL05_ATENCION_DE_ PROCESOS_ JUDICIALES_V 4.25"/>
    <s v="Un contratista o un tercero ofrece y entrega a un Colaborador del IDU una dádiva o comisión para asignar apoderado en benefico de un tercero. "/>
    <x v="1"/>
    <s v="Deterioro de la reputación institucional que afecta su gobernanza."/>
    <s v="Documento aprobado por el Comité de defensa que determina los Criterios para la contratación de apoderados externos._x000a_Reparto, según el procedimiento, en los grupos por especialidades y por orden de llegada."/>
    <n v="2"/>
    <n v="3"/>
    <n v="6"/>
    <s v="BAJO"/>
    <s v="El nivel de riesgo es bajo y no se requieren controles adicionales"/>
    <n v="0.1"/>
  </r>
  <r>
    <s v="PRGL05_ATENCION_DE_ PROCESOS_ JUDICIALES_V 4.26"/>
    <s v="Un Colaborador del IDU solicita una dádiva o una comisión para asignar apoderado en benefico de un tercero. "/>
    <x v="8"/>
    <s v="No logro total o parcial de los Objetivos del Instituto por falta de compromiso o apropiación de los Colaboradores del IDU."/>
    <s v="Documento aprobado por el Comité de defensa que determina los Criterios para la contratación de apoderados externos._x000a_Reparto, según el procedimiento, en los grupos por especialidades y por orden de llegada."/>
    <n v="3"/>
    <n v="4"/>
    <n v="12"/>
    <s v="MEDIO"/>
    <s v="Programa de Fortalecimiento de la Cultura Ética para Directivos en el IDU (incluyendo protocolos desde el proceso de selección, vinculación, desempeño periódico y retiro)."/>
    <n v="3"/>
  </r>
  <r>
    <s v="PRGL05_ATENCION_DE_ PROCESOS_ JUDICIALES_V 4.27"/>
    <s v="Un Colaborador del IDU solicita una dádiva o una comisión para asignar apoderado en benefico de un tercero. "/>
    <x v="9"/>
    <s v="No logro total o parcial de los Objetivos del Instituto por falta de compromiso o apropiación de los Colaboradores del IDU."/>
    <s v="Documento aprobado por el Comité de defensa que determina los Criterios para la contratación de apoderados externos._x000a_Reparto, según el procedimiento, en los grupos por especialidades y por orden de llegada."/>
    <n v="3"/>
    <n v="4"/>
    <n v="12"/>
    <s v="MEDIO"/>
    <s v="Programa de Fortalecimiento de la Cultura Ética para Directivos en el IDU (incluyendo protocolos desde el proceso de selección, vinculación, desempeño periódico y retiro)."/>
    <n v="3"/>
  </r>
  <r>
    <s v="PRGL05_ATENCION_DE_ PROCESOS_ JUDICIALES_V 4.28"/>
    <s v="Un Colaborador del IDU solicita una dádiva o una comisión para asignar apoderado en benefico de un tercero. "/>
    <x v="10"/>
    <s v="No logro total o parcial de los Objetivos del Instituto por falta de compromiso o apropiación de los Colaboradores del IDU."/>
    <s v="Documento aprobado por el Comité de defensa que determina los Criterios para la contratación de apoderados externos._x000a_Reparto, según el procedimiento, en los grupos por especialidades y por orden de llegada."/>
    <n v="3"/>
    <n v="4"/>
    <n v="12"/>
    <s v="MEDIO"/>
    <s v="Programa de Fortalecimiento de la Cultura Ética para Directivos en el IDU (incluyendo protocolos desde el proceso de selección, vinculación, desempeño periódico y retiro)."/>
    <n v="3"/>
  </r>
</pivotCacheRecords>
</file>

<file path=xl/pivotCache/pivotCacheRecords12.xml><?xml version="1.0" encoding="utf-8"?>
<pivotCacheRecords xmlns="http://schemas.openxmlformats.org/spreadsheetml/2006/main" xmlns:r="http://schemas.openxmlformats.org/officeDocument/2006/relationships" count="12">
  <r>
    <s v="Actualización de la Base de Datos de Precios de Referencia."/>
    <s v="Que el Colaborador del IDU encargado de las actualizaciones del estudio de Mercado realizado en la DTE, reciba o solicite una dádiva a la firma Cotizante para beneficiar la firma;  al realizar la publicación del  precio de referencia en la Base de Datos de Infraestructura Vial y Espacio Público. "/>
    <x v="0"/>
    <s v="Sobrecostos, deficiencias en alcance y calidad en la ejecución en los proyectos, que reducen la capacidad de lograr objetivos."/>
    <s v="1. Procedimiento PRIC01 Actualización de la base de datos de precios de referencia_x000a_2. Cotizaciones_x000a_3. Análisis Estadístico y Técnico."/>
    <n v="1"/>
    <n v="3"/>
    <n v="3"/>
    <s v="BAJO"/>
    <s v="El nivel de riesgo es bajo y no se requieren controles adicionales"/>
    <n v="0.1"/>
  </r>
  <r>
    <s v="Actualización de la Base de Datos de Precios de Referencia."/>
    <s v="Que el Colaborador del IDU encargado de las actualizaciones del estudio de Mercado realizado en la DTE, reciba o solicite una dádiva a la firma Cotizante para beneficiar la firma;  al realizar la publicación del  precio de referencia en la Base de Datos de Infraestructura Vial y Espacio Público. "/>
    <x v="1"/>
    <s v="Sobrecostos, deficiencias en alcance y calidad en la ejecución en los proyectos, que reducen la capacidad de lograr objetivos."/>
    <s v="1. Procedimiento PRIC01 Actualización de la base de datos de precios de referencia_x000a_2. Cotizaciones_x000a_3. Análisis Estadístico y Técnico."/>
    <n v="1"/>
    <n v="3"/>
    <n v="3"/>
    <s v="BAJO"/>
    <s v="El nivel de riesgo es bajo y no se requieren controles adicionales"/>
    <n v="0.1"/>
  </r>
  <r>
    <s v="Actualización de la Base de Datos de Precios de Referencia."/>
    <s v="Que la firma cotizante ofrezca o entregue una dádiva, al Colaborador del IDU encargado de las actualizaciones del estudio de Mercado realizado en la DTE, para que realice la publicación del  precio de referencia en la Base de Datos de Infraestructura Vial y Espacio Público, de forma tal que le favorezca."/>
    <x v="2"/>
    <s v="Sobrecostos, deficiencias en alcance y calidad en la ejecución en los proyectos, que reducen la capacidad de lograr objetivos."/>
    <s v="1. Procedimiento PRIC01 Actualización de la base de datos de precios de referencia_x000a_2. Cotizaciones_x000a_3. Análisis Estadístico y Técnico."/>
    <n v="1"/>
    <n v="3"/>
    <n v="3"/>
    <s v="BAJO"/>
    <s v="El nivel de riesgo es bajo y no se requieren controles adicionales"/>
    <n v="0.1"/>
  </r>
  <r>
    <s v="Actualización del Sistema de Información Geográfica"/>
    <s v="Que un Colaborador del IDU solicite o reciba una dádiva al tercero que remite los planos para la revisión de la estandarización con el objeto agilizar, o de dar visto bueno de la estandarización sin el cumplimiento de los requisitos establecidos en la Guía de entrega de productos en formato digital de proyectos realizados en la infraestructura de los sistemas de movilidad y espacio público."/>
    <x v="0"/>
    <s v="Reducción de capacidad institucional para responder a las necesidades de la ciudad en lo relacionado con infraestructura para la movilidad y espacio público."/>
    <s v="1. Sistema de Gestión Documental (Orfeo)_x000a_2. GU-IC-06 Guía de entrega de productos en formato digital de proyectos realizados en la infraestructura de los sistemas de movilidad y espacio público._x000a_3. FO-IC-05  Lista de chequeo para revisión de archivos y planos."/>
    <n v="2"/>
    <n v="5"/>
    <n v="10"/>
    <s v="BAJO"/>
    <s v="El nivel de riesgo es bajo y no se requieren controles adicionales"/>
    <n v="0.1"/>
  </r>
  <r>
    <s v="Actualización del Sistema de Información Geográfica"/>
    <s v="Que un Colaborador del IDU solicite o reciba una dádiva al tercero que remite los planos para la revisión de la estandarización con el objeto agilizar, o de dar visto bueno de la estandarización sin el cumplimiento de los requisitos establecidos en la Guía de entrega de productos en formato digital de proyectos realizados en la infraestructura de los sistemas de movilidad y espacio público."/>
    <x v="3"/>
    <s v="Reducción de capacidad institucional para responder a las necesidades de la ciudad en lo relacionado con infraestructura para la movilidad y espacio público."/>
    <s v="1. Sistema de Gestión Documental (Orfeo)_x000a_2. GU-IC-06 Guía de entrega de productos en formato digital de proyectos realizados en la infraestructura de los sistemas de movilidad y espacio público._x000a_3. FO-IC-05  Lista de chequeo para revisión de archivos y planos"/>
    <n v="2"/>
    <n v="5"/>
    <n v="10"/>
    <s v="BAJO"/>
    <s v="El nivel de riesgo es bajo y no se requieren controles adicionales"/>
    <n v="0.1"/>
  </r>
  <r>
    <s v="Actualización del Sistema de Información Geográfica"/>
    <s v="Que el tercero encargado de entregar la información estandarizada, ofrezca o entregue una dádiva al Colaborador del IDU para que agilice el proceso de revisión, o apruebe la estandarización de los planos sin el cumplimiento de los requisitos establecidos en la Guía de entrega de productos en formato digital de proyectos realizados en la infraestructura de los sistemas de movilidad y espacio público."/>
    <x v="4"/>
    <s v="Sobrecostos, deficiencias en alcance y calidad en la ejecución en los proyectos, que reducen la capacidad de lograr objetivos."/>
    <s v="1. Sistema de Gestión Documental (Orfeo)_x000a_2. GU-IC-06 Guía de entrega de productos en formato digital de proyectos realizados en la infraestructura de los sistemas de movilidad y espacio público._x000a_3. FO-IC-05  Lista de chequeo para revisión de archivos y planos"/>
    <n v="3"/>
    <n v="5"/>
    <n v="15"/>
    <s v="MEDIO"/>
    <s v="Programa de comunicación pública &quot;cero tolerancia al soborno y a la corrupción&quot; hacia la comunidad, los socios de negocios y demás partes interesadas del IDU."/>
    <n v="3"/>
  </r>
  <r>
    <s v="Actualización Directorio Ambiental de Proveedores"/>
    <s v="El profesional del IDU que realiza la revisión de la documentación para solicitud de inscripción o renovación solicita o recibe dádivas, para aprobar la documentación del proveedor sin estar completa o sin dar cumplimiento a los requisitos exigidos. "/>
    <x v="0"/>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2"/>
    <n v="3"/>
    <n v="6"/>
    <s v="BAJO"/>
    <s v="El nivel de riesgo es bajo y no se requieren controles adicionales"/>
    <n v="0.1"/>
  </r>
  <r>
    <s v="Actualización Directorio Ambiental de Proveedores"/>
    <s v="El profesional del IDU que realiza la revisión de la documentación para solicitud de inscripción o renovación solicita o recibe dádivas, para aprobar la documentación del proveedor sin estar completa o sin dar cumplimiento a los requisitos exigidos. "/>
    <x v="5"/>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2"/>
    <n v="3"/>
    <n v="6"/>
    <s v="BAJO"/>
    <s v="El nivel de riesgo es bajo y no se requieren controles adicionales"/>
    <n v="0.1"/>
  </r>
  <r>
    <s v="Actualización Directorio Ambiental de Proveedores"/>
    <s v="Que un proveedor entregue o ofrezca dádivas al profesional del IDU encargado de la revisión de la documentación de solicitud de inscripción o renovación, para aprobar la documentación entregada sin estar completa o sin dar cumplimiento a los requisitos exigidos por el Directorio Ambiental de Proveedores."/>
    <x v="6"/>
    <s v="Deterioro de la reputación institucional que afecta su capacidad de gestión."/>
    <s v="1. PRIC03 Actualización Directorio Ambiental de Proveedores._x000a_2. FOIC07 inscripción o renovación en el directorio de proveedores._x000a_3. Sistema de Gestión Documental (Orfeo)_x000a_4. Visor del Directorio publicado en la página Web"/>
    <n v="3"/>
    <n v="3"/>
    <n v="9"/>
    <s v="BAJO"/>
    <s v="El nivel de riesgo es bajo y no se requieren controles adicionales"/>
    <n v="0.1"/>
  </r>
  <r>
    <s v="Actualización Directorio Ambiental de Proveedores"/>
    <s v="Que el Colaborador del IDU que emite la respuesta a la solicitud de inscripción o renovación solicita o recibe dádivas, para agilizar el proceso de dicho tramite a algún proveedor."/>
    <x v="0"/>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2"/>
    <n v="3"/>
    <n v="6"/>
    <s v="BAJO"/>
    <s v="El nivel de riesgo es bajo y no se requieren controles adicionales"/>
    <n v="0.1"/>
  </r>
  <r>
    <s v="Actualización Directorio Ambiental de Proveedores"/>
    <s v="Que el Colaborador del IDU que emite la respuesta a la solicitud de inscripción o renovación solicita o recibe dádivas, para agilizar el proceso de dicho tramite a algún proveedor."/>
    <x v="5"/>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2"/>
    <n v="3"/>
    <n v="6"/>
    <s v="BAJO"/>
    <s v="El nivel de riesgo es bajo y no se requieren controles adicionales"/>
    <n v="0.1"/>
  </r>
  <r>
    <s v="Actualización Directorio Ambiental de Proveedores"/>
    <s v="Que el proveedor entregue o ofrezca dádivas al Colaborador del IDU encargado de emitir la respuesta a la solicitud de inscripción o renovación, para agilizar el proceso del tramite. "/>
    <x v="6"/>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1"/>
    <n v="3"/>
    <n v="3"/>
    <s v="BAJO"/>
    <s v="El nivel de riesgo es bajo y no se requieren controles adicionales"/>
    <n v="0.1"/>
  </r>
</pivotCacheRecords>
</file>

<file path=xl/pivotCache/pivotCacheRecords13.xml><?xml version="1.0" encoding="utf-8"?>
<pivotCacheRecords xmlns="http://schemas.openxmlformats.org/spreadsheetml/2006/main" xmlns:r="http://schemas.openxmlformats.org/officeDocument/2006/relationships" count="11">
  <r>
    <s v="PR-EC-01_EVALUACIÓN INDEPENDIENTE Y AUDITORIAS INTERNAS"/>
    <s v="Un contratista  ofrece y entrega a un colaborador de control interno del IDU una dadiva o comisión para influir en la determinación del objetivo, alcance, muestra y resultado de una auditoria,  afectando los intereses del IDU y/o favoreciendo los intereses particulares.  "/>
    <x v="0"/>
    <s v="Afectación de la cultura del IDU y la credibilidad en los Colaboradores del IDU "/>
    <s v="1. Selección rigurosa de auditores._x000a_2. conformación de equipos  interdisciplinarios_x000a_3. Elección independiente del Jefe de OCI por meritocracia_x000a_4. Planificación de las auditorias basados en riesgos._x000a_5. Suscripción de acuerdo de confidencialidad y declaración de no conflicto de interés._x000a_6. Implementación del código de ética del auditor interno._x000a_7. Evaluación de los auditores por parte de auditados y auditor líder."/>
    <n v="1"/>
    <n v="5"/>
    <n v="5"/>
    <s v="BAJO"/>
    <s v="El nivel de riesgo bajo no requiere controles adicionales"/>
    <n v="0.1"/>
  </r>
  <r>
    <s v="PR-EC-01_EVALUACIÓN INDEPENDIENTE Y AUDITORIAS INTERNAS"/>
    <s v="Un colaborador de control interno del IDU  solicita, a un contratista,  una dádiva o una comisión para influir en la determinación del objetivo, alcance, muestra y resultado de una auditoria,  afectando los intereses del IDU y/o favoreciendo los intereses particulares.  "/>
    <x v="1"/>
    <s v="Afectación de la cultura del IDU y la credibilidad en los Colaboradores del IDU "/>
    <s v="1. Selección rigurosa de auditores._x000a_2. conformación de equipos  interdisciplinarios_x000a_3. Elección independiente del Jefe de OCI por meritocracia_x000a_4. Planificación de las auditorias basados en riesgos._x000a_5. Suscripción de acuerdo de confidencialidad y declaración de no conflicto de interés._x000a_6. Implementación del código de ética del auditor interno._x000a_7. Evaluación de los auditores por parte de auditados y auditor líder."/>
    <n v="1"/>
    <n v="5"/>
    <n v="5"/>
    <s v="BAJO"/>
    <s v="El nivel de riesgo bajo no requiere controles adicionales"/>
    <n v="0.1"/>
  </r>
  <r>
    <s v="PR-EC-01_EVALUACIÓN INDEPENDIENTE Y AUDITORIAS INTERNAS"/>
    <s v="Un colaborador de control interno del IDU  solicita, a un contratista,  una dádiva o una comisión para influir en la determinación del objetivo, alcance, muestra y resultado de una auditoria,  afectando los intereses del IDU y/o favoreciendo los intereses particulares.  "/>
    <x v="2"/>
    <s v="Afectación de la cultura del IDU y la credibilidad en los Colaboradores del IDU "/>
    <s v="1. Selección rigurosa de auditores._x000a_2. conformación de equipos  interdisciplinarios_x000a_3. Elección independiente del Jefe de OCI por meritocracia_x000a_4. Planificación de las auditorias basados en riesgos._x000a_5. Suscripción de acuerdo de confidencialidad y declaración de no conflicto de interés._x000a_6. Implementación del código de ética del auditor interno._x000a_7. Evaluación de los auditores por parte de auditados y auditor líder."/>
    <n v="1"/>
    <n v="5"/>
    <n v="5"/>
    <s v="BAJO"/>
    <s v="El nivel de riesgo bajo no requiere controles adicionales"/>
    <n v="0.1"/>
  </r>
  <r>
    <s v="PR-EC-02_EJECUCIÓN DE LA SANCIÓN DISCIPLINARIA"/>
    <s v="Un exfuncionario sancionado disciplinariamente ofrece y entrega  a un funcionario o contratista de Control Disciplinario del IDU una dadiva o comisión con el fin de NO  REMITIR LA DOCUMENTACIÓN  A LA DG PARA QUE ELABORE EL PROYECTO DE RESOLUCIÓN DE EJECUCIÓN, afectando los intereses del IDU"/>
    <x v="3"/>
    <s v="Afectación de la cultura del IDU y la credibilidad en los Colaboradores del IDU "/>
    <s v="1. Revisión trimestral de la base de datos de registro de sanciones. _x000a_2. Revisión trimestral de todos los expedientes a cargo de la OCD_x000a_3. Acceso restringido a la Oficina"/>
    <n v="2"/>
    <n v="5"/>
    <n v="10"/>
    <s v="BAJO"/>
    <s v="El nivel de riesgo bajo no requiere controles adicionales"/>
    <n v="0.1"/>
  </r>
  <r>
    <s v="PR-EC-02_EJECUCIÓN DE LA SANCIÓN DISCIPLINARIA"/>
    <s v="Un Colaborador del IDU de la Oficina de Control Disciplinario del IDU solicita una dadiva o comisión al  exfuncionario sancionado con el fin de  NO  REMITIR LA DOCUMENTACIÓN  A LA DG PARA QUE ELABORE EL PROYECTO DE RESOLUCIÓN DE EJECUCIÓN."/>
    <x v="4"/>
    <s v="Afectación de la cultura del IDU y la credibilidad en los Colaboradores del IDU "/>
    <s v="1. Revisión trimestral de la base de datos de registro de sanciones. _x000a_2. Revisión trimestral de todos los expedientes a cargo de la OCD_x000a_3. Acceso restringido a la Oficina"/>
    <n v="1"/>
    <n v="5"/>
    <n v="5"/>
    <s v="BAJO"/>
    <s v="El nivel de riesgo bajo no requiere controles adicionales"/>
    <n v="0.1"/>
  </r>
  <r>
    <s v="PR-EC-02_EJECUCIÓN DE LA SANCIÓN DISCIPLINARIA"/>
    <s v="Un exfuncionario sancionado ofrece o entrega a un funcionario o contratista de la Oficina de Control Disciplinario del IDU una dadiva o comisión para  no COMUNICAR LA SANCION DISCIPLINARIA A LA PROCURADURÍA GENERAL DE LA NACIÓN Y A LA PERSONERÍA DE BOGOTÁ."/>
    <x v="3"/>
    <s v="Afectación de la cultura del IDU y la credibilidad en los Colaboradores del IDU "/>
    <s v="1. Revisión trimestral de la base de datos de registro de sanciones. _x000a_2. Revisión trimestral de todos los expedientes a cargo de la OCD_x000a_3. Acceso restringido a la Oficina"/>
    <n v="1"/>
    <n v="5"/>
    <n v="5"/>
    <s v="BAJO"/>
    <s v="El nivel de riesgo bajo no requiere controles adicionales"/>
    <n v="0.1"/>
  </r>
  <r>
    <s v="PR-EC-02_EJECUCIÓN DE LA SANCIÓN DISCIPLINARIA"/>
    <s v="Un funcionario de la Oficina de Control Disciplinario del IDU solicita una dadiva o comisión al  exfuncionario sancionado para  no  COMUNICAR LA SANCION DISCIPLINARIA A LA PROCURADURÍA GENERAL DE LA NACIÓN Y A LA PERSONERÍA DE BOGOTÁ."/>
    <x v="3"/>
    <s v="Afectación de la cultura del IDU y la credibilidad en los Colaboradores del IDU "/>
    <s v="1. Revisión trimestral de la base de datos de registro de sanciones. _x000a_2. Revisión trimestral de todos los expedientes a cargo de la OCD_x000a_3. Acceso restringido a la Oficina"/>
    <n v="1"/>
    <n v="5"/>
    <n v="5"/>
    <s v="BAJO"/>
    <s v="El nivel de riesgo bajo no requiere controles adicionales"/>
    <n v="0.1"/>
  </r>
  <r>
    <s v="PR-EC-02_EJECUCIÓN DE LA SANCIÓN DISCIPLINARIA"/>
    <s v="Un exfuncionario investigado, sancionado disciplinariamente, ofrece o entrega a un funcionario o contratista de la Oficina de Control Disciplinario del IDU,  una dadiva o comisión para que se realice acciones encaminadas a extraviar el expediente disciplinario en su totalidad, o desaparecer un documento del mismo"/>
    <x v="3"/>
    <s v="Afectación de la cultura del IDU y la credibilidad en los Colaboradores del IDU "/>
    <s v="1. Revisión trimestral de la base de datos de registro de sanciones. _x000a_2. Revisión trimestral de todos los expedientes a cargo de la OCD_x000a_3. Acceso restringido a la Oficina_x000a_4. Revisión Carpeta Virtual (\\fs06cc01)_x000a_5. Revisión plataforma SID de la Alcaldía Mayor de Bogotá"/>
    <n v="3"/>
    <n v="5"/>
    <n v="15"/>
    <s v="MEDIO"/>
    <s v="Programa de comunicación pública &quot;cero tolerancia al soborno y a la corrupción&quot; hacia la comunidad, los socios de negocios y demás partes interesadas del IDU. "/>
    <n v="3"/>
  </r>
  <r>
    <s v="PR-EC-02_EJECUCIÓN DE LA SANCIÓN DISCIPLINARIA"/>
    <s v="Un funcionario o contratista de la Oficina de Control Disciplinario del IDU solicita u ofrece a un exfuncionario investigado o sancionado disciplinariamente, una dadiva o comisión, para que realice acciones encaminadas a extraviar el expediente disciplinario en su totalidad o desaparecer un documento del mismo"/>
    <x v="5"/>
    <s v="Afectación de la cultura del IDU y la credibilidad en los Colaboradores del IDU "/>
    <s v="1. Revisión trimestral de la base de datos de registro de sanciones. _x000a_2. Revisión trimestral de todos los expedientes a cargo de la OCD_x000a_3. Acceso restringido a la Oficina_x000a_4. Revisión Carpeta Virtual (\\fs06cc01)_x000a_5. Revisión plataforma SID de la Alcaldía Mayor de Bogotá"/>
    <n v="1"/>
    <n v="3"/>
    <n v="3"/>
    <s v="BAJO"/>
    <s v="El nivel de riesgo bajo no requiere controles adicionales"/>
    <n v="0.1"/>
  </r>
  <r>
    <s v="PR-EC-02_EJECUCIÓN DE LA SANCIÓN DISCIPLINARIA"/>
    <s v="Un  exfuncionario investigado disciplinariamente, ofrece o entrega  a un funcionario o contratista de la Oficina de Control Disciplinario del IDU, una dadiva o comisión para que realice acciones tendientes a que se origine el fenómeno de la prescripción o cambio del sentido de la decisión disciplinaria"/>
    <x v="3"/>
    <s v="Afectación de la cultura del IDU y la credibilidad en los Colaboradores del IDU "/>
    <s v="1. Revisión de la decisión de la queja y/o informe, proyectada por el Abogado sustanciador, dentro del término legal, realizada por la Jefe de OCD."/>
    <n v="2"/>
    <n v="5"/>
    <n v="10"/>
    <s v="BAJO"/>
    <s v="El nivel de riesgo bajo no requiere controles adicionales"/>
    <n v="0.1"/>
  </r>
  <r>
    <s v="PR-EC-02_EJECUCIÓN DE LA SANCIÓN DISCIPLINARIA"/>
    <s v="Un funcionario o contratista de la Oficina de Control Disciplinario del IDU,  solicita o promete a un exfuncionario investigado o sancionado disciplinariamente una dadiva o comisión para que realice acciones tendientes a que se origine el fenómeno de la prescripción o cambio del sentido de la decisión disciplinaria"/>
    <x v="6"/>
    <s v="Afectación de la cultura del IDU y la credibilidad en los Colaboradores del IDU "/>
    <s v="1. Revisión de la decisión de la queja y/o informe, proyectada por el Abogado sustanciador, dentro del término legal, realizada por la Jefe de OCD."/>
    <n v="1"/>
    <n v="5"/>
    <n v="5"/>
    <s v="BAJO"/>
    <s v="El nivel de riesgo bajo no requiere controles adicionales"/>
    <n v="0.1"/>
  </r>
</pivotCacheRecords>
</file>

<file path=xl/pivotCache/pivotCacheRecords14.xml><?xml version="1.0" encoding="utf-8"?>
<pivotCacheRecords xmlns="http://schemas.openxmlformats.org/spreadsheetml/2006/main" xmlns:r="http://schemas.openxmlformats.org/officeDocument/2006/relationships" count="2">
  <r>
    <s v="REPORTE DESEMPEÑO ETAPA CICLO VIDA PROYECTOS MISIONALES"/>
    <s v="Que el responsable de revisar desde la administración del sistema ZIPA el reporte de avance del proyecto, omita dicha revisión, a cambio de una satisfacción o beneficio personal. "/>
    <x v="0"/>
    <s v="Deterioro de la reputación institucional que afecta su capacidad de gestión."/>
    <s v="Puiblicida y transaparencia en la información cargada en ZIPA._x000a_Trazabilidad de la información para minitorear cambios en la información"/>
    <n v="3"/>
    <n v="4"/>
    <n v="12"/>
    <s v="MEDIO"/>
    <s v="Programa de Fortalecimiento de la Cultura Ética para Colaboradores del IDU no Directivos (incluyendo protocolos desde el proceso de selección, vinculación, desempeño periódico y retiro)."/>
    <n v="3"/>
  </r>
  <r>
    <s v="MEDICION Y SEGUIMIENTO DE PERCEPCION AL COMPONENTE SOCIOAMBIENTAL DE PROYECTOS DE INFRESTRUCTURA"/>
    <s v="El profesional de la OAP del IDU solicita o recibe dádivas al profesional a cargo del proyecto, para alterar la información que se reporta en el ZIPA"/>
    <x v="1"/>
    <s v="Deterioro de la reputación institucional que afecta su capacidad y gobernanza."/>
    <s v="Puiblicida y transaparencia en la información cargada en ZIPA"/>
    <n v="2"/>
    <n v="4"/>
    <n v="8"/>
    <s v="BAJO"/>
    <s v="El nivel de riesgo es bajo y no se requieren controles adicionales"/>
    <n v="0.1"/>
  </r>
</pivotCacheRecords>
</file>

<file path=xl/pivotCache/pivotCacheRecords15.xml><?xml version="1.0" encoding="utf-8"?>
<pivotCacheRecords xmlns="http://schemas.openxmlformats.org/spreadsheetml/2006/main" xmlns:r="http://schemas.openxmlformats.org/officeDocument/2006/relationships" count="16">
  <r>
    <s v="Elaboración de la Prefactibilidad de Proyectos"/>
    <s v="El Colaborador del IDU encargado de recopilar la información secundaria altere u omite información, a cambio de un beneficio o satisfacción personal."/>
    <x v="0"/>
    <s v="Deterioro de la reputación institucional que afecta su capacidad de gestión."/>
    <s v="Aplicación de la Guía &quot;Alcance de entregables prefactibilidad&quot; "/>
    <n v="3"/>
    <n v="3"/>
    <n v="9"/>
    <s v="BAJO"/>
    <s v="El nivel de riesgo es bajo y no se requieren controles adicionales"/>
    <n v="0.1"/>
  </r>
  <r>
    <s v="Elaboración de la Prefactibilidad de Proyectos"/>
    <s v="Un tercero ofrece o entrega dadivas o beneficios al colaborador del IDU para que se estructure el proyecto en la etapa de prefactibilidad, beneficiando a terceros, sin el cumplimiento de requitsos establecidos en la guía &quot;alcance de los entregables de prefactibilidad&quot; "/>
    <x v="1"/>
    <s v="Reducción de capacidad institucional para responder a las necesidades de la ciudad en lo relacionado con infraestructura para la movilidad y espacio público."/>
    <s v="Aplicación de la Guía &quot;Alcance de entregables prefactibilidad&quot; "/>
    <n v="2"/>
    <n v="4"/>
    <n v="8"/>
    <s v="BAJO"/>
    <s v="El nivel de riesgo es bajo y no se requieren controles adicionales"/>
    <n v="0.1"/>
  </r>
  <r>
    <s v="Elaboración de la Prefactibilidad de Proyectos"/>
    <s v="Un colaborador del IDU solicita o acepta dadivas o beneficios para que se estructure el proyecto en la etapa de prefactibilidad, beneficiando a terceros, sin el cumplimiento de requitsos establecidos en la guía &quot;alcance de los entregables de prefactibilidad&quot; "/>
    <x v="0"/>
    <s v="Sobrecostos, deficiencias en alcance y calidad en la ejecución en los proyectos, que reducen la capacidad de lograr objetivos."/>
    <s v="Aplicación de la Guía &quot;Alcance de entregables prefactibilidad&quot; "/>
    <n v="2"/>
    <n v="4"/>
    <n v="8"/>
    <s v="BAJO"/>
    <s v="El nivel de riesgo es bajo y no se requieren controles adicionales"/>
    <n v="0.1"/>
  </r>
  <r>
    <s v="Elaboración de la Prefactibilidad de Proyectos"/>
    <s v="Un Colaborador del IDU solicita o recibe dádivas de un funcionario de alguna entidad o empresa de servicios públicos, para asegurar los intereses propios reflejandose en el  alcance de los proyectos"/>
    <x v="0"/>
    <s v="Reducción de la capacidad de innovación por desconfianza en la gestión del IDU."/>
    <s v="Aplicación de la Guía &quot;Alcance de entregables prefactibilidad&quot; "/>
    <n v="2"/>
    <n v="4"/>
    <n v="8"/>
    <s v="BAJO"/>
    <s v="El nivel de riesgo es bajo y no se requieren controles adicionales"/>
    <n v="0.1"/>
  </r>
  <r>
    <s v="Elaboración de la Prefactibilidad de Proyectos"/>
    <s v="Un funcionario de alguna entidad o empresa de servicios públicos entrega o ofrece dádivas para que le aseguren los intereses propios reflejandose en el alcance de los proyectos."/>
    <x v="2"/>
    <s v="Deterioro de la reputación institucional que afecta su capacidad de gestión."/>
    <s v="Aplicación de la Guía &quot;Alcance de entregables prefactibilidad&quot; "/>
    <n v="2"/>
    <n v="4"/>
    <n v="8"/>
    <s v="BAJO"/>
    <s v="El nivel de riesgo es bajo y no se requieren controles adicionales"/>
    <n v="0.1"/>
  </r>
  <r>
    <s v="Elaboración de la Prefactibilidad de Proyectos"/>
    <s v="Un Colaborador del IDU encargado de la estimación de las cantidades e índices para calcular el presupuesto de obra de cada alternativa, altera o modifica dicho presupuesto,  a cambio de recicibir algún reconocimiento en el proyecto, satisfacción, o beneficio personal. "/>
    <x v="0"/>
    <s v="Sobrecostos, deficiencias en alcance y calidad en la ejecución en los proyectos, que reducen la capacidad de lograr objetivos."/>
    <s v="Aplicación de la Guía &quot;Alcance de entregables prefactibilidad&quot; "/>
    <n v="2"/>
    <n v="4"/>
    <n v="8"/>
    <s v="BAJO"/>
    <s v="El nivel de riesgo es bajo y no se requieren controles adicionales"/>
    <n v="0.1"/>
  </r>
  <r>
    <s v="Elaboración de la Factibilidad"/>
    <s v="Que un posible candidato entregue o ofrezca dádivas a un Colaborador del IDU, encargado de designar al profesional y el equipo de apoyo de la supervisión de contrato de factibilidad  e interventoria, para que le concedan el contrato, sin dar cumplimiento a los requisitos del perfil solicitado."/>
    <x v="3"/>
    <s v="Deterioro de la reputación institucional que afecta su capacidad de gestión."/>
    <s v="Aplicación de la Guía &quot;Alcance de entregables factibilidad&quot; "/>
    <n v="3"/>
    <n v="3"/>
    <n v="9"/>
    <s v="BAJO"/>
    <s v="El nivel de riesgo es bajo y no se requieren controles adicionales"/>
    <n v="0.1"/>
  </r>
  <r>
    <s v="Elaboración de la Factibilidad"/>
    <s v="El Colaborador del IDU encargado de designar al profesional y el equipo de apoyo de la supervición de contrato de factibilidad de interventoria, solicite o reciba dádivas de un posible candidato, para concederle el contrato, sin dar cumpliento a los requisitos del perfil solicitado."/>
    <x v="4"/>
    <s v="Deterioro de la reputación institucional que afecta su capacidad y gobernanza."/>
    <s v="Aplicación de la Guía &quot;Alcance de entregables factibilidad&quot; "/>
    <n v="2"/>
    <n v="3"/>
    <n v="6"/>
    <s v="BAJO"/>
    <s v="El nivel de riesgo es bajo y no se requieren controles adicionales"/>
    <n v="0.1"/>
  </r>
  <r>
    <s v="Elaboración de la Factibilidad"/>
    <s v="Un Colaborador del IDU encargado de recibir las hojas de vida de interventores o consultores reciba o solicte dádivas de un posible interventor o posible consultor con el pretexto de conceder un nuevo contrato o la actuzalización del mismo sin posiblemente dar cumplimiento a las exigecias del contrato en el desarrollo de los proyectos del IDU"/>
    <x v="0"/>
    <s v="Sobrecostos, deficiencias en alcance y calidad en la ejecución en los proyectos, que reducen la capacidad de lograr objetivos."/>
    <s v="Aplicación de la Guía &quot;Alcance de entregables factibilidad&quot; "/>
    <n v="3"/>
    <n v="3"/>
    <n v="9"/>
    <s v="BAJO"/>
    <s v="El nivel de riesgo es bajo y no se requieren controles adicionales"/>
    <n v="0.1"/>
  </r>
  <r>
    <s v="Elaboración de la Factibilidad"/>
    <s v="El Colaborador del IDU solicte o recbiba dádivas del consultor o interventor, para recibir la totalidad de las factibilidades sin las aprobaciones, licencias, y permisos realizados por las entidades competentes y Empresas de Servicios Públicos, y así  dar aprobación a las Ordenes de pago y acta de pago. "/>
    <x v="0"/>
    <s v="Deterioro de la reputación institucional que afecta su gobernanza."/>
    <s v="Aplicación de la Guía &quot;Alcance de entregables factibilidad&quot; "/>
    <n v="2"/>
    <n v="4"/>
    <n v="8"/>
    <s v="BAJO"/>
    <s v="El nivel de riesgo es bajo y no se requieren controles adicionales"/>
    <n v="0.1"/>
  </r>
  <r>
    <s v="Elaboración de la Factibilidad"/>
    <s v="Que el consultor o interventor entregue o ofrezca dádivas a un Colaborador del IDU, para que este le reciba y apruebe la totalidad de las factibilidades sin las aprobaciones, licencias, y permisos realizados por las entidades competentes y Empresas de Servicios Públicos, y así  dar aprobación a las Ordenes de pago y acta de pago. "/>
    <x v="5"/>
    <s v="No logro total o parcial de los Objetivos del Instituto por falta de compromiso o apropiación de los Colaboradores del IDU."/>
    <s v="Aplicación de la Guía &quot;Alcance de entregables factibilidad&quot; "/>
    <n v="2"/>
    <n v="4"/>
    <n v="8"/>
    <s v="BAJO"/>
    <s v="El nivel de riesgo es bajo y no se requieren controles adicionales"/>
    <n v="0.1"/>
  </r>
  <r>
    <s v="Elaboración de la Factibilidad"/>
    <s v="El consultor o interventor, entregue o ofrezca dádivas al supervisor del IDU encargado de realizar y entregar el acta de terminación de contrato o etapa de factibilidad, teniendo la falsa expectativa de poder prorrogar y no dar por finiquitado dicho contrato.  "/>
    <x v="5"/>
    <s v="Deterioro de la reputación institucional que afecta su capacidad de gestión."/>
    <s v="Aplicación de la Guía &quot;Alcance de entregables factibilidad&quot; "/>
    <n v="2"/>
    <n v="3"/>
    <n v="6"/>
    <s v="BAJO"/>
    <s v="El nivel de riesgo es bajo y no se requieren controles adicionales"/>
    <n v="0.1"/>
  </r>
  <r>
    <s v="Elaboración de la Factibilidad"/>
    <s v="El consultor o interventor, entregue o ofrezca dádivas al supervisor del IDU encargado de realizar y entregar el acta de terminación de contrato o etapa de factibilidad, teniendo la falsa expectativa de poder prorrogar y no dar por finiquitado dicho contrato.  "/>
    <x v="6"/>
    <s v="Deterioro de la reputación institucional que afecta su capacidad de gestión."/>
    <s v="Aplicación de la Guía &quot;Alcance de entregables factibilidad&quot; "/>
    <n v="2"/>
    <n v="3"/>
    <n v="6"/>
    <s v="BAJO"/>
    <s v="El nivel de riesgo es bajo y no se requieren controles adicionales"/>
    <n v="0.1"/>
  </r>
  <r>
    <s v="Elaboración de la Factibilidad"/>
    <s v="El supervisor del IDU encargado del acta de recibo final y liquidación reciba o solicite dádivas del consultor o interventor, para alterar o modificar el valor del pago final o para aprobar las alternativas de factibilidad entregadas, con el acta de recibo final y liquidación sin dar total cumpliento a las exigencias del contrato."/>
    <x v="4"/>
    <s v="Sobrecostos, deficiencias en alcance y calidad en la ejecución en los proyectos, que reducen la capacidad de lograr objetivos."/>
    <s v="Aplicación de la Guía &quot;Alcance de entregables factibilidad&quot; "/>
    <n v="2"/>
    <n v="5"/>
    <n v="10"/>
    <s v="BAJO"/>
    <s v="El nivel de riesgo es bajo y no se requieren controles adicionales"/>
    <n v="0.1"/>
  </r>
  <r>
    <s v="Elaboración de la Factibilidad"/>
    <s v="El consultor o interventor entregue o ofrezca dádivas al supervisor del IDU encargado del acta de recibo final y liquidación, para alterar o modificar el valor del pago final o para aprobar las alternativas de factibilidad entregadas por estos, con el acta de recibo final y liquidación sin dar total cumpliento a las exigencias del contrato."/>
    <x v="5"/>
    <s v="No logro total o parcial de los Objetivos del Instituto por falta de compromiso o apropiación de los Colaboradores del IDU."/>
    <s v="Aplicación de la Guía &quot;Alcance de entregables factibilidad&quot; "/>
    <n v="2"/>
    <n v="5"/>
    <n v="10"/>
    <s v="BAJO"/>
    <s v="El nivel de riesgo es bajo y no se requieren controles adicionales"/>
    <n v="0.1"/>
  </r>
  <r>
    <s v="Elaboración de la Factibilidad"/>
    <s v="El consultor o interventor entregue o ofrezca dádivas al supervisor del IDU encargado del acta de recibo final y liquidación, para alterar o modificar el valor del pago final o para aprobar las alternativas de factibilidad entregadas por estos, con el acta de recibo final y liquidación sin dar total cumpliento a las exigencias del contrato."/>
    <x v="6"/>
    <s v="No logro total o parcial de los Objetivos del Instituto por falta de compromiso o apropiación de los Colaboradores del IDU."/>
    <s v="Aplicación de la Guía &quot;Alcance de entregables factibilidad&quot; "/>
    <n v="2"/>
    <n v="5"/>
    <n v="10"/>
    <s v="BAJO"/>
    <s v="El nivel de riesgo es bajo y no se requieren controles adicionales"/>
    <n v="0.1"/>
  </r>
</pivotCacheRecords>
</file>

<file path=xl/pivotCache/pivotCacheRecords16.xml><?xml version="1.0" encoding="utf-8"?>
<pivotCacheRecords xmlns="http://schemas.openxmlformats.org/spreadsheetml/2006/main" xmlns:r="http://schemas.openxmlformats.org/officeDocument/2006/relationships" count="4">
  <r>
    <s v="RESPUESTA AL INFORME DE AUDITORIA Y GESTION DEL PLAN DE MEJORAMIENTO_x000a_CON ORGANISMOS DE CONTROL"/>
    <s v="Que un colaborador del organismo de control solicite o reciba dádivas de un Colaborador del IDU, para alterar los informes de auditoria y no redactar los hallazgos encontrados en el proceso de auditoria conforme a lo evidenciado  "/>
    <x v="0"/>
    <s v="Afectación de la cultura del IDU y la credibilidad en los Colaboradores del IDU "/>
    <s v="1. Informe preliminar radicado a la Dirección General, mediante el canal oficial._x000a_2. Mesas de trabajo internas para asignación de responsabilidades e la respuesta al informe._x000a_3. Respuestas a observaciones administrativas únicamente por parte de jefes de dependencia. _x000a_"/>
    <n v="1"/>
    <n v="5"/>
    <n v="5"/>
    <s v="BAJO"/>
    <s v="El nivel de riesgo es bajo y no se requieren controles adicionales"/>
    <n v="0.1"/>
  </r>
  <r>
    <s v="RESPUESTA AL INFORME DE AUDITORIA Y GESTION DEL PLAN DE MEJORAMIENTO_x000a_CON ORGANISMOS DE CONTROL"/>
    <s v="Que un Colaborador del IDU ofrezca o entregue dádivas a un colaborador del organismo del control, para alterar los informes de auditoria y no redactar los hallazgos encontrados en el proceso de auditoria conforme a lo evidenciado."/>
    <x v="1"/>
    <s v="Afectación de la cultura del IDU y la credibilidad en los Colaboradores del IDU "/>
    <s v="1. Informe preliminar radicado a la Dirección General, mediante el canal oficial._x000a_2. Mesas de trabajo internas para asignación de responsabilidades e la respuesta al informe._x000a_3. Respuestas a observaciones administrativas únicamente por parte de jefes de dependencia. _x000a_"/>
    <n v="1"/>
    <n v="5"/>
    <n v="5"/>
    <s v="BAJO"/>
    <s v="El nivel de riesgo es bajo y no se requieren controles adicionales"/>
    <n v="0.1"/>
  </r>
  <r>
    <s v="RESPUESTA AL INFORME DE AUDITORIA Y GESTION DEL PLAN DE MEJORAMIENTO_x000a_CON ORGANISMOS DE CONTROL"/>
    <s v="Un colaborador del organismo de control solicite o reciba dadivas de un Colaborador del IDU, para el cierre de una acción incumplida o inefectiva."/>
    <x v="0"/>
    <s v="Afectación de la cultura del IDU y la credibilidad en los Colaboradores del IDU "/>
    <s v="1. Informes de Monitoreo trimestrales de la OCI._x000a_2. Trazabilidad de la información relacionada con el plan de mejoramiento a través de un sistema de información._x000a_3. La respuesta al cumplimiento de las acciones se recibe mediante  comunicación formal del organismo de control  a través del medio oficial."/>
    <n v="1"/>
    <n v="5"/>
    <n v="5"/>
    <s v="BAJO"/>
    <s v="El nivel de riesgo es bajo y no se requieren controles adicionales"/>
    <n v="0.1"/>
  </r>
  <r>
    <s v="RESPUESTA AL INFORME DE AUDITORIA Y GESTION DEL PLAN DE MEJORAMIENTO_x000a_CON ORGANISMOS DE CONTROL"/>
    <s v="Un Colaborador del IDU entregue u ofrezca dádivas a un colaborador del organismo de control, para el cierre de una acción incumplida o inefectiva."/>
    <x v="1"/>
    <s v="Afectación de la cultura del IDU y la credibilidad en los Colaboradores del IDU "/>
    <s v="1. Informes de Monitoreo trimestrales de la OCI._x000a_2. Trazabilidad de la información relacionada con el plan de mejoramiento a través de un sistema de información._x000a_3. La respuesta al cumplimiento de las acciones se recibe mediante  comunicación formal del organismo de control  a través del medio oficial."/>
    <n v="1"/>
    <n v="5"/>
    <n v="5"/>
    <s v="BAJO"/>
    <s v="El nivel de riesgo es bajo y no se requieren controles adicionales"/>
    <n v="0.1"/>
  </r>
</pivotCacheRecords>
</file>

<file path=xl/pivotCache/pivotCacheRecords17.xml><?xml version="1.0" encoding="utf-8"?>
<pivotCacheRecords xmlns="http://schemas.openxmlformats.org/spreadsheetml/2006/main" xmlns:r="http://schemas.openxmlformats.org/officeDocument/2006/relationships" count="1">
  <r>
    <s v="Modificaciones Presupuestales"/>
    <s v="El Colaborador del IDU encargado(s) de modificar el presupuesto anual, lo modifique o altere a cambio de una satifcacción, beneficio, o reconocimiento personal, o por una supuesta solidaridad. "/>
    <x v="0"/>
    <s v="Sobrecostos, deficiencias en alcance y calidad en la ejecución en los proyectos, que reducen la capacidad de lograr objetivos."/>
    <s v="*Verificación, aprobación o devolución de las solicitudes mediante el procedimiento &quot;PRPE01 Modificaciones Presupuestales&quot;    _x000a_*Validaciones POAI y modificaciones presupuestales usando el formato &quot;FOGF25 Ajuste entre centros de costos&quot;_x000a_*Solicitud de conceptos favorables de SDP y SDH._x000a_*Acto administrativo que aprueba o rechaza la modificación presupuestal."/>
    <n v="1"/>
    <n v="4"/>
    <n v="4"/>
    <s v="BAJO"/>
    <s v="El nivel de riesgo bajo no requiere controles adicionales"/>
    <n v="0.1"/>
  </r>
</pivotCacheRecords>
</file>

<file path=xl/pivotCache/pivotCacheRecords18.xml><?xml version="1.0" encoding="utf-8"?>
<pivotCacheRecords xmlns="http://schemas.openxmlformats.org/spreadsheetml/2006/main" xmlns:r="http://schemas.openxmlformats.org/officeDocument/2006/relationships" count="70">
  <r>
    <s v="PR-GC-01_x000a_MINIMA CUANTÍA CONTRATACIÓN HASTA EL_x000a_10% DE LA MENOR CUANTÍA"/>
    <s v="Interesados ofrecen o entregan dádivas a un Colaborador del IDU  para realizar la estructuración del proceso y/o incluir en el componente técnico de los estudios o documentos previos un requisito,que pueda favorecer a un tercero en un proceso de contratación afectando los intereses del IDU. "/>
    <x v="0"/>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Programa de comunicación pública &quot;cero tolerancia al soborno y a la corrupción&quot; hacia la comunidad, los socios de negocios y demás partes interesadas del IDU."/>
    <n v="5"/>
  </r>
  <r>
    <s v="PR-GC-01_x000a_MINIMA CUANTÍA CONTRATACIÓN HASTA EL_x000a_10% DE LA MENOR CUANTÍA"/>
    <s v="Un Colaborador del IDU solicita una dádiva o una comisión para realizar la estructuración del proceso  y/o incluir en el componente técnico de los estudios o documentos previos un requisito,que pueda favorecer a un tercero en un proceso de contratación afectando los intereses del IDU. "/>
    <x v="1"/>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Favor establezca acá controles adicionales requeridos"/>
    <n v="5"/>
  </r>
  <r>
    <s v="PR-GC-01_x000a_MINIMA CUANTÍA CONTRATACIÓN HASTA EL_x000a_10% DE LA MENOR CUANTÍA"/>
    <s v="Un Colaborador del IDU solicita una dádiva o una comisión para realizar la estructuración del proceso  y/o incluir en el componente técnico de los estudios o documentos previos un requisito,que pueda favorecer a un tercero en un proceso de contratación afectando los intereses del IDU. "/>
    <x v="2"/>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Favor establezca acá controles adicionales requeridos"/>
    <n v="5"/>
  </r>
  <r>
    <s v="PR-GC-01_x000a_MINIMA CUANTÍA CONTRATACIÓN HASTA EL_x000a_10% DE LA MENOR CUANTÍA"/>
    <s v="Interesados ofrecen o entregan dádivas a un Colaborador del IDU  para generar la Modificación/Adenda del proceso y/o respuesta a Observaciones en favor de un tercero, que puede afectar los intereses del IDU"/>
    <x v="0"/>
    <s v="Pérdida de confianza en la capacidad de gestión del IDU frente a la comunidad."/>
    <s v="Revisiones internas _x000a_Procedimiento"/>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generar la Modificación/Adenda del proceso y/o respuesta a Observaciones en favor de un tercero, que puede afectar los intereses del IDU"/>
    <x v="1"/>
    <s v="Pérdida de confianza en la capacidad de gestión del IDU frente a la comunidad."/>
    <s v="Revisiones internas con base en las actividades y puntos de control establecidos en los Procedimientos"/>
    <n v="2"/>
    <n v="5"/>
    <n v="10"/>
    <s v="BAJO"/>
    <s v="El nivel de riesgo es bajo y no se requieren controles adicionales"/>
    <n v="0.1"/>
  </r>
  <r>
    <s v="PR-GC-01_x000a_MINIMA CUANTÍA CONTRATACIÓN HASTA EL_x000a_10% DE LA MENOR CUANTÍA"/>
    <s v="Un Colaborador del IDU solicita una dádiva o una comisión para generar la Modificación/Adenda del proceso y/o respuesta a Observaciones en favor de un tercero, que puede afectar los intereses del IDU"/>
    <x v="2"/>
    <s v="Pérdida de confianza en la capacidad de gestión del IDU frente a la comunidad."/>
    <s v="Revisiones internas con base en las actividades y puntos de control establecidos en los Procedimientos"/>
    <n v="2"/>
    <n v="5"/>
    <n v="10"/>
    <s v="BAJO"/>
    <s v="El nivel de riesgo es bajo y no se requieren controles adicionales"/>
    <n v="0.1"/>
  </r>
  <r>
    <s v="PR-GC-01_x000a_MINIMA CUANTÍA CONTRATACIÓN HASTA EL_x000a_10% DE LA MENOR CUANTÍA"/>
    <s v="Un Colaborador del IDU solicita una dádiva o una comisión para generar la Modificación/Adenda del proceso y/o respuesta a Observaciones en favor de un tercero, que puede afectar los intereses del IDU"/>
    <x v="3"/>
    <s v="Pérdida de confianza en la capacidad de gestión del IDU frente a la comunidad."/>
    <s v="Revisiones internas con base en las actividades y puntos de control establecidos en los Procedimientos"/>
    <n v="2"/>
    <n v="5"/>
    <n v="10"/>
    <s v="BAJO"/>
    <s v="El nivel de riesgo es bajo y no se requieren controles adicionales"/>
    <n v="0.1"/>
  </r>
  <r>
    <s v="PR-GC-01_x000a_MINIMA CUANTÍA CONTRATACIÓN HASTA EL_x000a_10% DE LA MENOR CUANTÍA"/>
    <s v="Un Colaborador del IDU solicita una dádiva o una comisión para generar la Modificación/Adenda del proceso y/o respuesta a Observaciones en favor de un tercero, que puede afectar los intereses del IDU"/>
    <x v="4"/>
    <s v="Pérdida de confianza en la capacidad de gestión del IDU frente a la comunidad."/>
    <s v="Revisiones internas con base en las actividades y puntos de control establecidos en los Procedimientos"/>
    <n v="2"/>
    <n v="5"/>
    <n v="10"/>
    <s v="BAJO"/>
    <s v="El nivel de riesgo es bajo y no se requieren controles adicionales"/>
    <n v="0.1"/>
  </r>
  <r>
    <s v="PR-GC-01_x000a_MINIMA CUANTÍA CONTRATACIÓN HASTA EL_x000a_10% DE LA MENOR CUANTÍA"/>
    <s v="Proponentes ofrecen o entregan dádivas a un Colaborador del IDU  para elaborar, suscribir y publicar la resolución de declaratoria de desierto del proceso o que puede afectar los intereses del IDU"/>
    <x v="0"/>
    <s v="Deterioro reputacional del IDU frente a la comunidad, organismos de control y oferentes."/>
    <s v="- Revisiones internas_x000a_- Procedimientos_x000a_- Aprobaciones AOG, DTPS"/>
    <n v="3"/>
    <n v="3"/>
    <n v="9"/>
    <s v="BAJO"/>
    <s v="El nivel de riesgo es bajo y no se requieren controles adicionales"/>
    <n v="0.1"/>
  </r>
  <r>
    <s v="PR-GC-01_x000a_MINIMA CUANTÍA CONTRATACIÓN HASTA EL_x000a_10% DE LA MENOR CUANTÍA"/>
    <s v="Un Colaborador del IDU solicita una dádiva o una comisión para elaborar, suscribir y publicar la resolución de declaratoria de desierto del proceso, Cancelar proceso de selección en plataforma en favor de un tercero, o que puede afectar los intereses del IDU"/>
    <x v="3"/>
    <s v="Deterioro reputacional del IDU frente a la comunidad, organismos de control y oferentes."/>
    <s v="- Revisiones internas_x000a_- Procedimientos_x000a_- Aprobaciones"/>
    <n v="2"/>
    <n v="3"/>
    <n v="6"/>
    <s v="BAJO"/>
    <s v="El nivel de riesgo es bajo y no se requieren controles adicionales"/>
    <n v="0.1"/>
  </r>
  <r>
    <s v="PR-GC-01_x000a_MINIMA CUANTÍA CONTRATACIÓN HASTA EL_x000a_10% DE LA MENOR CUANTÍA"/>
    <s v="Un Colaborador del IDU solicita una dádiva o una comisión para elaborar, suscribir y publicar la resolución de declaratoria de desierto del proceso, Cancelar proceso de selección en plataforma en favor de un tercero, o que puede afectar los intereses del IDU"/>
    <x v="4"/>
    <s v="Deterioro reputacional del IDU frente a la comunidad, organismos de control y oferentes."/>
    <s v="- Revisiones internas_x000a_- Procedimientos_x000a_- Aprobaciones"/>
    <n v="2"/>
    <n v="3"/>
    <n v="6"/>
    <s v="BAJO"/>
    <s v="El nivel de riesgo es bajo y no se requieren controles adicionales"/>
    <n v="0.1"/>
  </r>
  <r>
    <s v="PR-GC-01_x000a_MINIMA CUANTÍA CONTRATACIÓN HASTA EL_x000a_10% DE LA MENOR CUANTÍA"/>
    <s v="Proponentes ofrecen o entregan dádivas a un Colaborador del IDU  para que al verificar la Propuesta Económica, en caso de evidenciar posibles precios artificialmente bajos, no se informe a las áreas solicitantes y ordenadora del gasto, para que ellos no soliciten  información al proponente y se decida que no es artificialmente bajo."/>
    <x v="0"/>
    <s v="Deterioro reputacional del IDU frente a la comunidad, organismos de control y oferentes."/>
    <s v="- Revisiones internas_x000a_- Procedimientos_x000a_- Aprobaciones_x000a_- Plataforma transaccional SECOP II_x000a_- Acuerdo de confidencialidad contractual para PSP de la DTPS"/>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que al verificar la Propuesta Económica y en caso de evidenciar posibles precios artificialmente bajos, no se informe a las áreas solicitantes y ordenadora del gasto, para que ellos soliciten  información al proponente y se decida que no es artificialmente bajo."/>
    <x v="3"/>
    <s v="Pérdida de confianza en la capacidad de gestión del IDU frente a la comunidad."/>
    <s v="- Revisiones internas_x000a_- Procedimientos_x000a_- Aprobaciones_x000a_- Plataforma transaccional SECOP II_x000a_- Acuerdo de confidencialidad contractual para PSP de la DTPS"/>
    <s v="3"/>
    <n v="5"/>
    <n v="15"/>
    <s v="MEDIO"/>
    <s v="Programa de Fortalecimiento de la Cultura Ética para Directivos en el IDU (incluyendo protocolos desde el proceso de selección, vinculación, desempeño periódico y retiro)."/>
    <n v="3"/>
  </r>
  <r>
    <s v="PR-GC-01_x000a_MINIMA CUANTÍA CONTRATACIÓN HASTA EL_x000a_10% DE LA MENOR CUANTÍA"/>
    <s v="Un Colaborador del IDU solicita una dádiva o una comisión para que al verificar la Propuesta Económica y en caso de evidenciar posibles precios artificialmente bajos, no se informe a las áreas solicitantes y ordenadora del gasto, para que ellos soliciten  información al proponente y se decida que no es artificialmente bajo."/>
    <x v="4"/>
    <s v="Pérdida de confianza en la capacidad de gestión del IDU frente a la comunidad."/>
    <s v="- Revisiones internas_x000a_- Procedimientos_x000a_- Aprobaciones_x000a_- Plataforma transaccional SECOP II_x000a_- Acuerdo de confidencialidad contractual para PSP de la DTPS"/>
    <s v="3"/>
    <n v="5"/>
    <n v="15"/>
    <s v="MEDIO"/>
    <s v="Programa de Fortalecimiento de la Cultura Ética para Colaboradores del IDU no Directivos (incluyendo protocolos desde el proceso de selección, vinculación, desempeño periódico y retiro)."/>
    <n v="3"/>
  </r>
  <r>
    <s v="PR-GC-01_x000a_MINIMA CUANTÍA CONTRATACIÓN HASTA EL_x000a_10% DE LA MENOR CUANTÍA"/>
    <s v="Proponentes ofrecen o entregan dádivas a un Colaborador del IDU  para no verificar en debida forma los requisitos habilitantes, y asi favorecer a un tercero"/>
    <x v="0"/>
    <s v="Deterioro reputacional del IDU frente a la comunidad, organismos de control y oferentes."/>
    <s v="- Revisiones internas_x000a_- Procedimientos_x000a_- Aprobaciones_x000a_- Plataforma transaccional SECOP II_x000a_- Acuerdo de confidencialidad contractual para PSP de la DTPS"/>
    <n v="2"/>
    <n v="4"/>
    <n v="8"/>
    <s v="BAJO"/>
    <s v="El nivel de riesgo es bajo y no se requieren controles adicionales"/>
    <n v="0.1"/>
  </r>
  <r>
    <s v="PR-GC-01_x000a_MINIMA CUANTÍA CONTRATACIÓN HASTA EL_x000a_10% DE LA MENOR CUANTÍA"/>
    <s v="Un Colaborador del IDU solicita una dádiva o una comisión para no verificar en debida forma los requisitos habilitantes, y asi favorecer a un tercero"/>
    <x v="3"/>
    <s v="Pérdida de confianza en la capacidad de gestión del IDU frente a la comunidad."/>
    <s v="- Revisiones internas_x000a_- Procedimientos_x000a_- Aprobaciones_x000a_- Plataforma transaccional SECOP II_x000a_- Acuerdo de confidencialidad contractual para PSP de la DTPS"/>
    <n v="2"/>
    <n v="4"/>
    <n v="8"/>
    <s v="BAJO"/>
    <s v="El nivel de riesgo es bajo y no se requieren controles adicionales"/>
    <n v="0.1"/>
  </r>
  <r>
    <s v="PR-GC-01_x000a_MINIMA CUANTÍA CONTRATACIÓN HASTA EL_x000a_10% DE LA MENOR CUANTÍA"/>
    <s v="Un Colaborador del IDU solicita una dádiva o una comisión para no verificar en debida forma los requisitos habilitantes, y asi favorecer a un tercero"/>
    <x v="4"/>
    <s v="Pérdida de confianza en la capacidad de gestión del IDU frente a la comunidad."/>
    <s v="- Revisiones internas_x000a_- Procedimientos_x000a_- Aprobaciones_x000a_- Plataforma transaccional SECOP II_x000a_- Acuerdo de confidencialidad contractual para PSP de la DTPS"/>
    <n v="2"/>
    <n v="4"/>
    <n v="8"/>
    <s v="BAJO"/>
    <s v="El nivel de riesgo es bajo y no se requieren controles adicionales"/>
    <n v="0.1"/>
  </r>
  <r>
    <s v="PR-GC-01_x000a_MINIMA CUANTÍA CONTRATACIÓN HASTA EL_x000a_10% DE LA MENOR CUANTÍA"/>
    <s v="Proponentes ofrecen o entregan dádivas a un Colaborador del IDU  para Tramitar los oficios de solicitud de aclaraciones o subsanes en contratos en beneficio de un tercero"/>
    <x v="0"/>
    <s v="Deterioro reputacional del IDU frente a la comunidad, organismos de control y oferentes."/>
    <s v="- Revisiones internas_x000a_- Procedimientos_x000a_- Aprobaciones_x000a_- Plataforma transaccional SECOP II"/>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Tramitar los oficios de solicitud de aclaraciones o subsanes en contratos en beneficio de un tercero"/>
    <x v="3"/>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Directivos en el IDU (incluyendo protocolos desde el proceso de selección, vinculación, desempeño periódico y retiro)."/>
    <n v="3"/>
  </r>
  <r>
    <s v="PR-GC-01_x000a_MINIMA CUANTÍA CONTRATACIÓN HASTA EL_x000a_10% DE LA MENOR CUANTÍA"/>
    <s v="Un Colaborador del IDU solicita una dádiva o una comisión para  Tramitar los oficios de solicitud de aclaraciones o subsanes en contratos en beneficio de un tercero"/>
    <x v="4"/>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Colaboradores del IDU no Directivos (incluyendo protocolos desde el proceso de selección, vinculación, desempeño periódico y retiro)."/>
    <n v="3"/>
  </r>
  <r>
    <s v="PR-GC-01_x000a_MINIMA CUANTÍA CONTRATACIÓN HASTA EL_x000a_10% DE LA MENOR CUANTÍA"/>
    <s v="Proponentes ofrecen o entregan dádivas a un Colaborador del IDU  para  no Verificar el contenido de los documentos de aclaraciones o subsanes en contratos en beneficio de un tercero"/>
    <x v="0"/>
    <s v="Deterioro reputacional del IDU frente a la comunidad, organismos de control y oferentes."/>
    <s v="- Revisiones internas_x000a_- Procedimientos_x000a_- Aprobaciones_x000a_- Plataforma transaccional SECOP II_x000a_- Acuerdo de confidencialidad contractual para PSP de la DTPS"/>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no Verificar el contenido de los documentos de aclaraciones o subsanes en contratos en beneficio de un tercero"/>
    <x v="3"/>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Directivos en el IDU (incluyendo protocolos desde el proceso de selección, vinculación, desempeño periódico y retiro)."/>
    <n v="3"/>
  </r>
  <r>
    <s v="PR-GC-01_x000a_MINIMA CUANTÍA CONTRATACIÓN HASTA EL_x000a_10% DE LA MENOR CUANTÍA"/>
    <s v="Un Colaborador del IDU solicita una dádiva o una comisión para   no Verificar el contenido de los documentos de aclaraciones o subsanes en contratos en beneficio de un tercero"/>
    <x v="4"/>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Colaboradores del IDU no Directivos (incluyendo protocolos desde el proceso de selección, vinculación, desempeño periódico y retiro)."/>
    <n v="3"/>
  </r>
  <r>
    <s v="PR-GC-01_x000a_MINIMA CUANTÍA CONTRATACIÓN HASTA EL_x000a_10% DE LA MENOR CUANTÍA"/>
    <s v="Proponentes ofrecen o entregan dádivas a un Colaborador del IDU  para Proyectar y  Publicar respuesta a las observaciones y/ o modificar la evaluación en beneficio de un tercero"/>
    <x v="0"/>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Proyectar y  Publicar respuesta a las observaciones y/ o modificar la evaluación en beneficio de un tercero"/>
    <x v="3"/>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Directivos en el IDU (incluyendo protocolos desde el proceso de selección, vinculación, desempeño periódico y retiro)."/>
    <n v="3"/>
  </r>
  <r>
    <s v="PR-GC-01_x000a_MINIMA CUANTÍA CONTRATACIÓN HASTA EL_x000a_10% DE LA MENOR CUANTÍA"/>
    <s v="Un Colaborador del IDU solicita una dádiva o una comisión para    Proyectar y  Publicar respuesta a las observaciones y/ o modificar la evaluación en beneficio de un tercero"/>
    <x v="4"/>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Interesados ofrecen o entregan dádivas a un Colaborador del IDU  para realizar la estructuración del proceso y/o incluir en el componente técnico de los estudios o documentos previos un requisito,que pueda favorecer a un tercero en un proceso de contratación afectando los intereses del IDU. "/>
    <x v="0"/>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Programa de comunicación pública &quot;cero tolerancia al soborno y a la corrupción&quot; hacia la comunidad, los socios de negocios y demás partes interesadas del IDU."/>
    <n v="5"/>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realizar la estructuración del proceso  y/o incluir en el componente técnico de los estudios o documentos previos un requisito,que pueda favorecer a un tercero en un proceso de contratación afectando los intereses del IDU. "/>
    <x v="1"/>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Programa de monitoreo de situación patrimonial de Colaboradores del IDU con alta exposición al soborno, incluyendo familiares en primero y segundo grado de consanguinidad y afinidad."/>
    <n v="5"/>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realizar la estructuración del proceso  y/o incluir en el componente técnico de los estudios o documentos previos un requisito,que pueda favorecer a un tercero en un proceso de contratación afectando los intereses del IDU. "/>
    <x v="2"/>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Programa de seguimiento poligráfico a Colaboradores del IDU con alta exposición al soborno (plan de seguimiento poligráfico)."/>
    <n v="5"/>
  </r>
  <r>
    <s v="PR-GC-02_x000a_LICITACION PUBLICA_x000a_PR-GC-03_x000a_SELECCIÓN ABREVIADA MENOR CUANTIA_x000a_PRGC04_CONCURSO_DE_MERITOS_ABIERTO_O_CON_PRECALIFICACION_V_9_x000a_PRGC07_SELECCION_ABREVIADA_SUBASTA_INVERSA_V_6.0"/>
    <s v="Interesados ofrecen o entregan dádivas a un Colaborador del IDU  para no revisar los documentos iniciales en beneficio de un tercero"/>
    <x v="0"/>
    <s v="Pérdida de confianza en la capacidad de gestión del IDU frente a la comunidad."/>
    <s v="- Revisiones internas_x000a_- Procedimientos_x000a_- Aprobaciones"/>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no revisar los documentos iniciales en beneficio de un tercero"/>
    <x v="3"/>
    <s v="Pérdida de confianza en la capacidad de gestión del IDU frente a la comunidad."/>
    <s v="- Revisiones internas_x000a_- Procedimientos_x000a_- Aprobaciones_x000a_- Bases de Datos de seguimiento y control de procesos con roles definidos de ingreso y de revisión de información_x000a_- Políticas Comité de contratación_x000a_- Mesas de Trabajo con las áreas"/>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no revisar los documentos iniciales en beneficio de un tercero"/>
    <x v="4"/>
    <s v="Pérdida de confianza en la capacidad de gestión del IDU frente a la comunidad."/>
    <s v="- Revisiones internas_x000a_- Procedimientos_x000a_- Aprobaciones_x000a_- Bases de Datos de seguimiento y control de procesos con roles definidos de ingreso y de revisión de información_x000a_- Políticas Comité de contratación_x000a_- Mesas de Trabajo con las áreas"/>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Interesados ofrecen o entregan dádivas a un Colaborador del IDU  para ajustar el Proyecto de pliego electrónico y aviso de convocatoria en beneficio de un tercero"/>
    <x v="0"/>
    <s v="Pérdida de confianza en la capacidad de gestión del IDU frente a la comunidad."/>
    <s v="- Revisiones internas_x000a_- Procedimientos_x000a_- Aprobaciones"/>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ajustar el Proyecto de pliego electrónico y aviso de convocatoria en beneficio de un tercero"/>
    <x v="5"/>
    <s v="Pérdida de confianza en la capacidad de gestión del IDU frente a la comunidad."/>
    <s v="- Revisiones internas_x000a_- Procedimientos_x000a_- Aprobaciones_x000a_- Actas de Comité de Contratación_x000a_- Uso de pliegos tipo Colombia Compra Eficiente"/>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ajustar el Proyecto de pliego electrónico y aviso de convocatoria en beneficio de un tercero"/>
    <x v="3"/>
    <s v="Pérdida de confianza en la capacidad de gestión del IDU frente a la comunidad."/>
    <s v="- Revisiones internas_x000a_- Procedimientos_x000a_- Aprobaciones_x000a_- Flujo de aprobación SECOP II (profesional DTPS, Director DTPS, Ordenador del Gasto)_x000a_- Actas de Comité de Contratación_x000a_- Uso de pliegos tipo Colombia Compra Eficiente"/>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2"/>
    <s v="Un Colaborador del IDU solicita una dádiva o una comisión para ajustar el Proyecto de pliego electrónico y aviso de convocatoria en beneficio de un tercero"/>
    <x v="4"/>
    <s v="Pérdida de confianza en la capacidad de gestión del IDU frente a la comunidad."/>
    <s v="- Revisiones internas_x000a_- Procedimientos_x000a_- Aprobaciones_x000a_- Flujo de aprobación SECOP II (profesional DTPS, Director DTPS, Ordenador del Gasto)_x000a_- Actas de Comité de Contratación_x000a_- Uso de pliegos tipo Colombia Compra Eficiente"/>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Interesados ofrecen o entregan dádivas a un Colaborador del IDU  para modificar el Pliego definitivo y acto que ordena apertura en beneficio de un tercero "/>
    <x v="0"/>
    <s v="Pérdida de confianza en la capacidad de gestión del IDU frente a la comunidad."/>
    <s v="- Revisiones internas_x000a_- Procedimientos_x000a_- Aprobaciones"/>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modificar el Pliego definitivo y acto que ordena apertura en beneficio de un tercero"/>
    <x v="5"/>
    <s v="Pérdida de confianza en la capacidad de gestión del IDU frente a la comunidad."/>
    <s v="- Revisiones internas_x000a_- Procedimientos_x000a_- Aprobaciones_x000a_- Actas de Comité de Contratación_x000a_- Pliegos tipo Colombia Compra Eficiente"/>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modificar el Pliego definitivo y acto que ordena apertura en beneficio de un tercero"/>
    <x v="3"/>
    <s v="Pérdida de confianza en la capacidad de gestión del IDU frente a la comunidad."/>
    <s v="- Revisiones internas_x000a_- Procedimientos_x000a_- Aprobaciones_x000a_- Flujo de aprobación SECOP II (profesional DTPS, Director DTPS, Ordenador del Gasto)_x000a_- Actas de Comité de Contratación_x000a_- Uso de pliegos tipo Colombia Compra Eficiente"/>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2"/>
    <s v="Un Colaborador del IDU solicita una dádiva o una comisión para modificar el Pliego definitivo y acto que ordena apertura en beneficio de un tercero"/>
    <x v="4"/>
    <s v="Pérdida de confianza en la capacidad de gestión del IDU frente a la comunidad."/>
    <s v="- Revisiones internas_x000a_- Procedimientos_x000a_- Aprobaciones_x000a_- Flujo de aprobación SECOP II (profesional DTPS, Director DTPS, Ordenador del Gasto)_x000a_- Actas de Comité de Contratación_x000a_- Uso de pliegos tipo Colombia Compra Eficiente"/>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Proponentes ofrecen o entregan dádivas a un Colaborador del IDU  para evaluar las propuestas en beneficio de un tercero"/>
    <x v="0"/>
    <s v="Pérdida de confianza en la capacidad de gestión del IDU frente a la comunidad."/>
    <s v="- Revisiones internas_x000a_- Procedimientos_x000a_"/>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evaluar las propuestas en beneficio de un tercero"/>
    <x v="3"/>
    <s v="Pérdida de confianza en la capacidad de gestión del IDU frente a la comunidad."/>
    <s v="- Revisiones internas_x000a_- Procedimientos_x000a_- Plataforma transaccional SECOP II"/>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evaluar las propuestas en beneficio de un tercero"/>
    <x v="4"/>
    <s v="Pérdida de confianza en la capacidad de gestión del IDU frente a la comunidad."/>
    <s v="- Revisiones internas_x000a_- Procedimientos_x000a_- Plataforma transaccional SECOP II"/>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Proponentes ofrecen o entregan dádivas a un Colaborador del IDU  para favorecer la Adjudicación en beneficio de un tercero"/>
    <x v="0"/>
    <s v="Deterioro reputacional del IDU frente a los oferentes locales, nacionales e internacionales."/>
    <s v="- Revisiones internas_x000a_- Procedimientos_x000a_- Reunión con el Ordenador del Gasto_x000a_- Plataforma transaccional SECOP II"/>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favorecer la Adjudicación en beneficio de un tercero"/>
    <x v="1"/>
    <s v="Deterioro reputacional del IDU frente a los oferentes locales, nacionales e internacionales."/>
    <s v="- Revisiones internas_x000a_- Procedimientos_x000a_- Reunión con el Ordenador del Gasto_x000a_- Plataforma transaccional SECOP II"/>
    <n v="3"/>
    <n v="5"/>
    <n v="15"/>
    <s v="MEDIO"/>
    <s v="Programa de monitoreo de situación patrimonial de Colaboradores del IDU con alta exposición al soborno, incluyendo familiares en primero y segundo grado de consanguinidad y afinidad."/>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favorecer la Adjudicación en beneficio de un tercero"/>
    <x v="3"/>
    <s v="Deterioro reputacional del IDU frente a los oferentes locales, nacionales e internacionales."/>
    <s v="- Revisiones internas_x000a_- Procedimientos_x000a_- Reunión con el Ordenador del Gasto_x000a_- Plataforma transaccional SECOP II"/>
    <n v="3"/>
    <n v="5"/>
    <n v="15"/>
    <s v="MEDIO"/>
    <s v="Programa de seguimiento poligráfico a Colaboradores del IDU con alta exposición al soborno (plan de seguimiento poligráfico)."/>
    <n v="3"/>
  </r>
  <r>
    <s v="PR-GC-02_x000a_LICITACION PUBLICA_x000a_PR-GC-03_x000a_SELECCIÓN ABREVIADA MENOR CUANTIA_x000a_PRGC04_CONCURSO_DE_MERITOS_ABIERTO_O_CON_PRECALIFICACION_V_9_x000a_PRGC07_SELECCION_ABREVIADA_SUBASTA_INVERSA_V_6.2"/>
    <s v="Un Colaborador del IDU solicita una dádiva o una comisión para favorecer la Adjudicación en beneficio de un tercero"/>
    <x v="4"/>
    <s v="Deterioro reputacional del IDU frente a los oferentes locales, nacionales e internacionales."/>
    <s v="- Revisiones internas_x000a_- Procedimientos_x000a_- Reunión con el Ordenador del Gasto_x000a_- Plataforma transaccional SECOP II"/>
    <n v="3"/>
    <n v="5"/>
    <n v="15"/>
    <s v="MEDIO"/>
    <s v="Programa de seguimiento poligráfico a Colaboradores del IDU con alta exposición al soborno (plan de seguimiento poligráfico)."/>
    <n v="3"/>
  </r>
  <r>
    <s v="PRGC04_CONCURSO_DE_MERITOS_ABIERTO_O_CON_PRECALIFICACION_V_9"/>
    <s v="Proponentes ofrecen o entregan dádivas a un Colaborador del IDU  para  ser favorecido en la Precalificación de su propuesta"/>
    <x v="0"/>
    <s v="Deterioro reputacional del IDU frente a los oferentes locales, nacionales e internacionales."/>
    <s v="- Revisiones internas_x000a_- Procedimientos_x000a_- Reunión con el Ordenador del Gasto_x000a_- Plataforma transaccional SECOP II"/>
    <n v="3"/>
    <n v="5"/>
    <n v="15"/>
    <s v="MEDIO"/>
    <s v="Programa de comunicación pública &quot;cero tolerancia al soborno y a la corrupción&quot; hacia la comunidad, los socios de negocios y demás partes interesadas del IDU."/>
    <n v="3"/>
  </r>
  <r>
    <s v="PRGC04_CONCURSO_DE_MERITOS_ABIERTO_O_CON_PRECALIFICACION_V_9"/>
    <s v="Un Colaborador del IDU solicita una dádiva o una comisión para  ser favorecido en la Precalificación de su propuesta"/>
    <x v="1"/>
    <s v="Deterioro reputacional del IDU frente a los oferentes locales, nacionales e internacionales."/>
    <s v="- Revisiones internas_x000a_- Procedimientos_x000a_- Reunión con el Ordenador del Gasto_x000a_- Plataforma transaccional SECOP II"/>
    <n v="3"/>
    <n v="5"/>
    <n v="15"/>
    <s v="MEDIO"/>
    <s v="Programa de Fortalecimiento de la Cultura Ética para Directivos en el IDU (incluyendo protocolos desde el proceso de selección, vinculación, desempeño periódico y retiro)."/>
    <n v="3"/>
  </r>
  <r>
    <s v="PRGC04_CONCURSO_DE_MERITOS_ABIERTO_O_CON_PRECALIFICACION_V_10"/>
    <s v="Un Colaborador del IDU solicita una dádiva o una comisión para  ser favorecido en la Precalificación de su propuesta"/>
    <x v="3"/>
    <s v="Deterioro reputacional del IDU frente a los oferentes locales, nacionales e internacionales."/>
    <s v="- Revisiones internas_x000a_- Procedimientos_x000a_- Reunión con el Ordenador del Gasto_x000a_- Plataforma transaccional SECOP II"/>
    <n v="3"/>
    <n v="5"/>
    <n v="15"/>
    <s v="MEDIO"/>
    <s v="Programa de Fortalecimiento de la Cultura Ética para Directivos en el IDU (incluyendo protocolos desde el proceso de selección, vinculación, desempeño periódico y retiro)."/>
    <n v="3"/>
  </r>
  <r>
    <s v="PRGC04_CONCURSO_DE_MERITOS_ABIERTO_O_CON_PRECALIFICACION_V_11"/>
    <s v="Un Colaborador del IDU solicita una dádiva o una comisión para  ser favorecido en la Precalificación de su propuesta"/>
    <x v="4"/>
    <s v="Deterioro reputacional del IDU frente a los oferentes locales, nacionales e internacionales."/>
    <s v="- Revisiones internas_x000a_- Procedimientos_x000a_- Reunión con el Ordenador del Gasto_x000a_- Plataforma transaccional SECOP II"/>
    <n v="3"/>
    <n v="5"/>
    <n v="15"/>
    <s v="MEDIO"/>
    <s v="Programa de Fortalecimiento de la Cultura Ética para Colaboradores del IDU no Directivos (incluyendo protocolos desde el proceso de selección, vinculación, desempeño periódico y retiro)."/>
    <n v="3"/>
  </r>
  <r>
    <s v="PRGC05 -  PRGC09 - SUSCRIPCIÓN DE CONTRATOS"/>
    <s v="Adjudicatarios ofrecen o entregan dádivas a un Colaborador del IDU  para que se aprueben las polizas sin el lleno de requisitos"/>
    <x v="6"/>
    <s v="No logro total o parcial de los Objetivos del Instituto por falta de compromiso o apropiación de los Colaboradores del IDU."/>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Programa de comunicación pública &quot;cero tolerancia al soborno y a la corrupción&quot; hacia la comunidad, los socios de negocios y demás partes interesadas del IDU."/>
    <n v="0.1"/>
  </r>
  <r>
    <s v="PRGC05 -  PRGC09 - SUSCRIPCIÓN DE CONTRATOS"/>
    <s v="Un Colaborador del IDU solicita una dádiva o una comisión para para que se aprueben las polizas sin el lleno de requisitos"/>
    <x v="7"/>
    <s v="Sobrecostos, deficiencias en alcance y calidad en la ejecución en los proyectos, que reducen la capacidad de lograr objetivos."/>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Programa de Fortalecimiento de la Cultura Ética para Directivos en el IDU (incluyendo protocolos desde el proceso de selección, vinculación, desempeño periódico y retiro)."/>
    <n v="0.1"/>
  </r>
  <r>
    <s v="PRGC05 -  PRGC09 - SUSCRIPCIÓN DE CONTRATOS"/>
    <s v="Un Colaborador del IDU solicita una dádiva o una comisión para para que se aprueben las polizas sin el lleno de requisitos"/>
    <x v="8"/>
    <s v="Sobrecostos, deficiencias en alcance y calidad en la ejecución en los proyectos, que reducen la capacidad de lograr objetivos."/>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Programa de Fortalecimiento de la Cultura Ética para Colaboradores del IDU no Directivos (incluyendo protocolos desde el proceso de selección, vinculación, desempeño periódico y retiro)."/>
    <n v="0.1"/>
  </r>
  <r>
    <s v="PRGC13_LIQUIDACION_CONTRATOS_CONVENIOS_V 3 0"/>
    <s v="Contratistas ofrecen o entregan dádivas a un Colaborador del IDU  para  ajustar el acta de liquidación en favor de un tercero en perjuicio de IDU."/>
    <x v="9"/>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n v="3"/>
    <n v="5"/>
    <n v="15"/>
    <s v="MEDIO"/>
    <s v="Programa de comunicación pública &quot;cero tolerancia al soborno y a la corrupción&quot; hacia la comunidad, los socios de negocios y demás partes interesadas del IDU."/>
    <n v="3"/>
  </r>
  <r>
    <s v="PRGC13_LIQUIDACION_CONTRATOS_CONVENIOS_V 3 0"/>
    <s v="Un Colaborador del IDU solicita una dádiva o una comisión para  ajustar el acta de liquidación en favor de un tercero en perjuicio de IDU."/>
    <x v="10"/>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s v="3"/>
    <n v="5"/>
    <n v="15"/>
    <s v="MEDIO"/>
    <s v="Programa de Fortalecimiento de la Cultura Ética para Colaboradores del IDU no Directivos (incluyendo protocolos desde el proceso de selección, vinculación, desempeño periódico y retiro)."/>
    <n v="3"/>
  </r>
  <r>
    <s v="PRGC13_LIQUIDACION_CONTRATOS_CONVENIOS_V 3 1"/>
    <s v="Un Colaborador del IDU solicita una dádiva o una comisión para  ajustar el acta de liquidación en favor de un tercero en perjuicio de IDU."/>
    <x v="11"/>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s v="3"/>
    <n v="5"/>
    <n v="15"/>
    <s v="MEDIO"/>
    <s v="Programa de Fortalecimiento de la Cultura Ética para Colaboradores del IDU no Directivos (incluyendo protocolos desde el proceso de selección, vinculación, desempeño periódico y retiro)."/>
    <n v="3"/>
  </r>
  <r>
    <s v="PRGC13_LIQUIDACION_CONTRATOS_CONVENIOS_V 3 0"/>
    <s v="Un Colaborador del IDU solicita una dádiva o una comisión para no realizar la solicitud de liquidación unilateral en beneficio de un tercero"/>
    <x v="10"/>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n v="1"/>
    <n v="5"/>
    <n v="5"/>
    <s v="BAJO"/>
    <s v="El nivel de riesgo es bajo y no se requieren controles adicionales"/>
    <n v="0.1"/>
  </r>
  <r>
    <s v="PRGC13_LIQUIDACION_CONTRATOS_CONVENIOS_V 3 1"/>
    <s v="Un Colaborador del IDU solicita una dádiva o una comisión para no realizar la solicitud de liquidación unilateral en beneficio de un tercero"/>
    <x v="11"/>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n v="1"/>
    <n v="5"/>
    <n v="5"/>
    <s v="BAJO"/>
    <s v="El nivel de riesgo es bajo y no se requieren controles adicionales"/>
    <n v="0.1"/>
  </r>
  <r>
    <s v="PRGC14_MODIFICACION_Y_CESION_A_CONTRATOS_ESTATALES_V_5.0"/>
    <s v="Contratistas ofrecen o entregan dádivas a un Colaborador del IDU  para   gestionar la solicitud de modificación del contrato (adición, prórroga, cesión, etc.) en beneficio del contratista, sin el lleno de los requisitos legales."/>
    <x v="9"/>
    <s v="Deterioro de la reputación institucional que afecta su capacidad y gobernanza."/>
    <s v="1. Lista de Chequeo para la verificación de la documentación soporte de la modificación. _x000a_2. Revisión por parte de un contratista asesor designado por el jefe, tanto del documento de modificación como de los documentos soporte del mismo. "/>
    <n v="3"/>
    <n v="5"/>
    <n v="15"/>
    <s v="MEDIO"/>
    <s v="Programa de comunicación pública &quot;cero tolerancia al soborno y a la corrupción&quot; hacia la comunidad, los socios de negocios y demás partes interesadas del IDU."/>
    <n v="3"/>
  </r>
  <r>
    <s v="PRGC14_MODIFICACION_Y_CESION_A_CONTRATOS_ESTATALES_V_5.0"/>
    <s v="Un Colaborador del IDU solicita una dádiva o una comisión para gestionar la solicitud de modificación del contrato (adición, prórroga, cesión, etc.) en beneficio del contratista, sin el lleno de los requisitos legales."/>
    <x v="10"/>
    <s v="No logro total o parcial de los Objetivos del Instituto por falta de compromiso o apropiación de los Colaboradores del IDU."/>
    <s v="1. Lista de Chequeo para la verificación de la documentación soporte de la modificación. _x000a_2. Revisión por parte de un contratista asesor designado por el jefe, tanto del documento de modificación como de los documentos soporte del mismo. "/>
    <s v="2"/>
    <n v="5"/>
    <n v="10"/>
    <s v="BAJO"/>
    <s v="Programa de monitoreo de situación patrimonial de Colaboradores del IDU con alta exposición al soborno, incluyendo familiares en primero y segundo grado de consanguinidad y afinidad."/>
    <n v="0.1"/>
  </r>
  <r>
    <s v="PRGC14_MODIFICACION_Y_CESION_A_CONTRATOS_ESTATALES_V_5.0"/>
    <s v="Contratistas ofrecen o entregan dádivas a un Colaborador del IDU  para aprobar las garantías sin el lleno de los requisitos"/>
    <x v="9"/>
    <s v="Reducción de la capacidad institucional de mejorar la calidad de vida de los habitantes de Bogotá."/>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El nivel de riesgo es bajo y no se requieren controles adicionales"/>
    <n v="0.1"/>
  </r>
  <r>
    <s v="PRGC14_MODIFICACION_Y_CESION_A_CONTRATOS_ESTATALES_V_5.0"/>
    <s v="Un Colaborador del IDU solicita una dádiva o una comisión para aprobar las garantías sin el lleno de los requisitos"/>
    <x v="12"/>
    <s v="Reducción de la capacidad institucional de mejorar la calidad de vida de los habitantes de Bogotá."/>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El nivel de riesgo es bajo y no se requieren controles adicionales"/>
    <n v="0.1"/>
  </r>
  <r>
    <s v="PRGC06_DECLARATORIA_DE_INCUMPLIMIENTO_PARA_LA_IMPOSICION_DE_MULTA_CLAUSULA_PENAL"/>
    <s v="Un contratista o interventor ofrece una dádiva a un colaborador del IDU, para que no se inicie, se dilate o se cierre el proceso sancionatorio"/>
    <x v="9"/>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comunicación pública &quot;cero tolerancia al soborno y a la corrupción&quot; hacia la comunidad, los socios de negocios y demás partes interesadas del IDU."/>
    <n v="5"/>
  </r>
  <r>
    <s v="PRGC06_DECLARATORIA_DE_INCUMPLIMIENTO_PARA_LA_IMPOSICION_DE_MULTA_CLAUSULA_PENAL"/>
    <s v="Un contratista o interventor ofrece una dádiva a un colaborador del IDU, para que no se inicie, se dilate o se cierre el proceso sancionatorio"/>
    <x v="13"/>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comunicación pública &quot;cero tolerancia al soborno y a la corrupción&quot; hacia la comunidad, los socios de negocios y demás partes interesadas del IDU."/>
    <n v="5"/>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1"/>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monitoreo de situación patrimonial de Colaboradores del IDU con alta exposición al soborno, incluyendo familiares en primero y segundo grado de consanguinidad y afinidad."/>
    <n v="5"/>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10"/>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monitoreo de situación patrimonial de Colaboradores del IDU con alta exposición al soborno, incluyendo familiares en primero y segundo grado de consanguinidad y afinidad."/>
    <n v="5"/>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11"/>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monitoreo de situación patrimonial de Colaboradores del IDU con alta exposición al soborno, incluyendo familiares en primero y segundo grado de consanguinidad y afinidad."/>
    <n v="5"/>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7"/>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3"/>
    <n v="5"/>
    <n v="15"/>
    <s v="MEDIO"/>
    <s v="Programa de Fortalecimiento de la Cultura Ética para Directivos en el IDU (incluyendo protocolos desde el proceso de selección, vinculación, desempeño periódico y retiro)."/>
    <n v="3"/>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14"/>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3"/>
    <n v="5"/>
    <n v="15"/>
    <s v="MEDIO"/>
    <s v="Programa de Fortalecimiento de la Cultura Ética para Colaboradores del IDU no Directivos (incluyendo protocolos desde el proceso de selección, vinculación, desempeño periódico y retiro)."/>
    <n v="3"/>
  </r>
</pivotCacheRecords>
</file>

<file path=xl/pivotCache/pivotCacheRecords19.xml><?xml version="1.0" encoding="utf-8"?>
<pivotCacheRecords xmlns="http://schemas.openxmlformats.org/spreadsheetml/2006/main" xmlns:r="http://schemas.openxmlformats.org/officeDocument/2006/relationships" count="26">
  <r>
    <s v="TRÁMITE DE RECLAMACIONES_x000a_INTERPUESTAS CON OCASIÓN DE LA ASIGNACIÓN DE LA_x000a_CONTRIBUCIÓN DE VALORIZACIÓN"/>
    <s v="Un contribuyente ofrece o entrega dádivas a un Colaborador del IDU, para que proyecte un acto administrativo que reduzca o elimine una contribución por valorización."/>
    <x v="0"/>
    <s v="Afectaría la imagen del Instituto y a su vez los objetivos institucionales"/>
    <s v="Firma de compromisos de los Colaboradores del IDU sobre la transparencia y denuncias de actos indebidos._x000a_5 verificaciones del acto administrativo"/>
    <n v="3"/>
    <n v="4"/>
    <n v="12"/>
    <s v="MEDIO"/>
    <s v="Programa de comunicación pública &quot;cero tolerancia al soborno y a la corrupción&quot; hacia la comunidad, los socios de negocios y demás partes interesadas del IDU."/>
    <n v="3"/>
  </r>
  <r>
    <s v="TRÁMITE DE RECLAMACIONES_x000a_INTERPUESTAS CON OCASIÓN DE LA ASIGNACIÓN DE LA_x000a_CONTRIBUCIÓN DE VALORIZACIÓN"/>
    <s v="Que un Colaborador del IDU solicite o reciba una dádiva de un contribuyente para proyectar un acto administrativo que reduzca o elimine una contribución por valorización."/>
    <x v="1"/>
    <s v="Afectaría la imagen del Instituto y a su vez los objetivos institucionales"/>
    <s v="Firma de compromisos de los Colaboradores del IDU sobre la transparencia y denuncias de actos indebidos._x000a_5 verificaciones del acto administrativo"/>
    <n v="3"/>
    <n v="4"/>
    <n v="12"/>
    <s v="MEDIO"/>
    <s v="Programa de Fortalecimiento de la Cultura Ética para Colaboradores del IDU no Directivos (incluyendo protocolos desde el proceso de selección, vinculación, desempeño periódico y retiro)."/>
    <n v="3"/>
  </r>
  <r>
    <s v="TRÁMITE DE RECLAMACIONES_x000a_INTERPUESTAS CON OCASIÓN DE LA ASIGNACIÓN DE LA_x000a_CONTRIBUCIÓN DE VALORIZACIÓN"/>
    <s v="Un contribuyente ofrezca o entregue dádivas a un Colaborador del IDU para que demorar el tramite de notificación por edicto o aviso, con respecto a un acto administrativo."/>
    <x v="0"/>
    <s v="Afectaría la imagen del Instituto y a su vez los objetivos institucionales"/>
    <s v="Firma de compromisos de los Colaboradores del IDU sobre la transparencia y denuncias de actos indebidos_x000a_La revisión es realizada por varias personas del área"/>
    <n v="1"/>
    <n v="2"/>
    <n v="2"/>
    <s v="BAJO"/>
    <s v="Programa de comunicación pública &quot;cero tolerancia al soborno y a la corrupción&quot; hacia la comunidad, los socios de negocios y demás partes interesadas del IDU."/>
    <n v="0.1"/>
  </r>
  <r>
    <s v="TRÁMITE DE RECLAMACIONES_x000a_INTERPUESTAS CON OCASIÓN DE LA ASIGNACIÓN DE LA_x000a_CONTRIBUCIÓN DE VALORIZACIÓN"/>
    <s v="Un Colaborador del IDU reciba o solicite dádivas de un contribuyente, para que demore el tramite de notificación por edicto o aviso, con respecto a un acto administrativo."/>
    <x v="1"/>
    <s v="Afectaría la imagen del Instituto y a su vez los objetivos institucionales"/>
    <s v="Firma de compromisos de los Colaboradores del IDU sobre la transparencia y denuncias de actos indebidos_x000a_La revisión es realizada por varias personas del área"/>
    <n v="1"/>
    <n v="2"/>
    <n v="2"/>
    <s v="BAJO"/>
    <s v="Programa de Fortalecimiento de la Cultura Ética para Colaboradores del IDU no Directivos (incluyendo protocolos desde el proceso de selección, vinculación, desempeño periódico y retiro)."/>
    <n v="0.1"/>
  </r>
  <r>
    <s v="TRÁMITE DE RECLAMACIONES_x000a_INTERPUESTAS CON OCASIÓN DE LA ASIGNACIÓN DE LA_x000a_CONTRIBUCIÓN DE VALORIZACIÓN"/>
    <s v="Un contribuyente ofrezca o entregue una dádiva a un Colaborador del IDU, para que altere la información recolectada en visita a terreno para favorecer al contribuyente."/>
    <x v="0"/>
    <s v="Afectaría la imagen del Instituto y a su vez los objetivos institucionales"/>
    <s v="Planillas de control a las visitas realizadas, registro fotográfico y topográfico"/>
    <n v="2"/>
    <n v="4"/>
    <n v="8"/>
    <s v="BAJO"/>
    <s v="Programa de comunicación pública &quot;cero tolerancia al soborno y a la corrupción&quot; hacia la comunidad, los socios de negocios y demás partes interesadas del IDU."/>
    <n v="0.1"/>
  </r>
  <r>
    <s v="TRÁMITE DE RECLAMACIONES_x000a_INTERPUESTAS CON OCASIÓN DE LA ASIGNACIÓN DE LA_x000a_CONTRIBUCIÓN DE VALORIZACIÓN"/>
    <s v="Que un Colaborador del IDU solicite o reciba dádivas de un contribuyente, para alterar la información recolectada en visita a terreno para favorecerlo."/>
    <x v="1"/>
    <s v="Afectaría la imagen del Instituto y a su vez los objetivos institucionales"/>
    <s v="Planillas de control a las visitas realizadas, registro fotográfico y topográfico"/>
    <n v="2"/>
    <n v="4"/>
    <n v="8"/>
    <s v="BAJO"/>
    <s v="Programa de Fortalecimiento de la Cultura Ética para Colaboradores del IDU no Directivos (incluyendo protocolos desde el proceso de selección, vinculación, desempeño periódico y retiro)."/>
    <n v="0.1"/>
  </r>
  <r>
    <s v="PROCEDIMIENTO SOLUCIÓN POR CONCEPTO DE CONFUSIONES"/>
    <s v="Un ciudadano ofrece o entrega dádivas a un Colaborador del IDU, para que modifique datos del predio o pagos por confusión en los aplicativos del IDU. "/>
    <x v="2"/>
    <s v="Afectaría el monto distribuible"/>
    <s v="Cualquier movimiento queda registrado en el sistema valoricemos_x000a_Parametrización en el sistema valoricemos para realizar la figura de confusión, como el requerimiento de que el predio debió ser adquirido por el IDU antes de la fecha de exigibilidad de la deuda_x000a_El trámite solo se realiza a solicitud por escrito y en el sistema orfeo, de las áreas encargadas de adquirir predios o áreas jurídicas"/>
    <n v="3"/>
    <n v="4"/>
    <n v="12"/>
    <s v="MEDIO"/>
    <s v="Programa de comunicación pública &quot;cero tolerancia al soborno y a la corrupción&quot; hacia la comunidad, los socios de negocios y demás partes interesadas del IDU."/>
    <n v="3"/>
  </r>
  <r>
    <s v="PROCEDIMIENTO SOLUCIÓN POR CONCEPTO DE CONFUSIONES"/>
    <s v="Que un Colaborador del IDU reciba o solicite dádivas de un ciudadano, para que modifique datos del predio o pagos por confusión en los aplicativos del IDU."/>
    <x v="1"/>
    <s v="Afectaría el monto distribuible"/>
    <s v="Cualquier movimiento queda registrado en el sistema valoricemos_x000a_Parametrización en el sistema valoricemos para realizar la figura de confusión, como el requerimiento de que el predio debió ser adquirido por el IDU antes de la fecha de exigibilidad de la deuda_x000a_El trámite solo se realiza a solicitud por escrito y en el sistema orfeo, de las áreas encargadas de adquirir predios o áreas jurídicas"/>
    <n v="3"/>
    <n v="4"/>
    <n v="12"/>
    <s v="MEDIO"/>
    <s v="Programa de Fortalecimiento de la Cultura Ética para Colaboradores del IDU no Directivos (incluyendo protocolos desde el proceso de selección, vinculación, desempeño periódico y retiro)."/>
    <n v="3"/>
  </r>
  <r>
    <s v="COMPENSACIONES"/>
    <s v="Que un ciudadadano ofrezca o entregue una dádiva a un Colaborador del IDU para que altere la información de estado de deuda de un predio y lo haga aparecer sin deuda por concepto de valorización."/>
    <x v="2"/>
    <s v="Afecta la recuperación de cartera"/>
    <s v="Parametrización del sistema Valoricemos para que el valor de la contirbución no se pueda eliminar o modificar._x000a_Para realizar la compensación el predio debe estar con estado de cartera activo y con estado de gestión ejecutoriado"/>
    <n v="4"/>
    <n v="4"/>
    <n v="16"/>
    <s v="MEDIO"/>
    <s v="Programa de comunicación pública &quot;cero tolerancia al soborno y a la corrupción&quot; hacia la comunidad, los socios de negocios y demás partes interesadas del IDU."/>
    <n v="3"/>
  </r>
  <r>
    <s v="COMPENSACIONES"/>
    <s v="Que un Colaborador del IDU solicite o reciba una dádiva para alterar la información de estado de deuda de un predio y lo haga aparecer sin deuda por concepto de valorización."/>
    <x v="1"/>
    <s v="Afecta la recuperación de cartera"/>
    <s v="Parametrización del sistema Valoricemos para que el valor de la contirbución no se pueda eliminar o modificar._x000a_Para realizar la compensación el predio debe estar con estado de cartera activo y con estado de gestión ejecutoriado"/>
    <n v="4"/>
    <n v="4"/>
    <n v="16"/>
    <s v="MEDIO"/>
    <s v="Programa de Fortalecimiento de la Cultura Ética para Colaboradores del IDU no Directivos (incluyendo protocolos desde el proceso de selección, vinculación, desempeño periódico y retiro)."/>
    <n v="3"/>
  </r>
  <r>
    <s v="COMPENSACIONES"/>
    <s v="Que un ciudadadano ofrezca o entregue una dádiva a un Colaborador del IDU para que aplique una compensación indebida a un predio."/>
    <x v="2"/>
    <s v="Afecta la recuperación de cartera"/>
    <s v="La aplicación de la compensación es realizada por la STTR._x000a_La revisión y solicitud de congelar la deuda para un posterior pago por compensación, es dada por la Dirección Técnica de Predios, mediante memorando orfeo y con los debidos soportes a los cuales se les realiza un estudio técnico."/>
    <n v="3"/>
    <n v="4"/>
    <n v="12"/>
    <s v="MEDIO"/>
    <s v="Programa de comunicación pública &quot;cero tolerancia al soborno y a la corrupción&quot; hacia la comunidad, los socios de negocios y demás partes interesadas del IDU."/>
    <n v="3"/>
  </r>
  <r>
    <s v="COMPENSACIONES"/>
    <s v="Que un Colaborador del IDU solicite o reciba una dádiva para aplicar una compensación indebida a un predio."/>
    <x v="1"/>
    <s v="Afecta la recuperación de cartera"/>
    <s v="La aplicación de la compensación es realizada por la STTR._x000a_La revisión y solicitud de congelar la deuda para un posterior pago por compensación, es dada por la Dirección Técnica de Predios, mediante memorando orfeo y con los debidos soportes a los cuales se les realiza un estudio técnico"/>
    <n v="3"/>
    <n v="4"/>
    <n v="12"/>
    <s v="MEDIO"/>
    <s v="Programa de Fortalecimiento de la Cultura Ética para Colaboradores del IDU no Directivos (incluyendo protocolos desde el proceso de selección, vinculación, desempeño periódico y retiro)."/>
    <n v="3"/>
  </r>
  <r>
    <s v="RECUPERACIÓN DE CARTERA"/>
    <s v="Un contribuyente moroso ofrece o entrega una dádiva a un Colaborador del IDU para dilatar el inicio de cobro coactivo en deudas por concepto de valorización."/>
    <x v="0"/>
    <s v="Afecta la recuperación de cartera"/>
    <s v="Mensualmente se descarga la base de procesos coactivos y se realiza seguimiento a las gestiones _x000a_Cada grupo de abogados tiene asignado un revisor que realiza un seguimiento directo a los expedientes a cargo de cada abogado de su grupo "/>
    <n v="3"/>
    <n v="4"/>
    <n v="12"/>
    <s v="MEDIO"/>
    <s v="Programa de comunicación pública &quot;cero tolerancia al soborno y a la corrupción&quot; hacia la comunidad, los socios de negocios y demás partes interesadas del IDU."/>
    <n v="3"/>
  </r>
  <r>
    <s v="RECUPERACIÓN DE CARTERA"/>
    <s v="Un Colaborador del IDU solicita o recibe una dádiva de un contribuyente para dilatar el inicio de cobro coactivo en deudas por concepto de valorización."/>
    <x v="1"/>
    <s v="Afecta la recuperación de cartera"/>
    <s v="Mensualmente se descarga la base de procesos coactivos y se realiza seguimiento a las gestiones _x000a_Cada grupo de abogados tiene asignado un revisor que realiza un seguimiento directo a los expedientes a cargo de cada abogado de su grupo "/>
    <n v="3"/>
    <n v="4"/>
    <n v="12"/>
    <s v="MEDIO"/>
    <s v="Programa de Fortalecimiento de la Cultura Ética para Colaboradores del IDU no Directivos (incluyendo protocolos desde el proceso de selección, vinculación, desempeño periódico y retiro)."/>
    <n v="3"/>
  </r>
  <r>
    <s v="GESTIÓN DEL COBRO COACTIVO"/>
    <s v="Un ciudadano ofrezca o entregue dádivas a un Colaborador del IDU para que altere la información en el aplicativo Valoricemos que genera el Certificado de Deuda Actual."/>
    <x v="2"/>
    <s v="Deterioro de la reputación institucional que afecta su capacidad de gestión."/>
    <s v="El sistema Valoricemos  no permite que se modifique el valor de la deuda en el CDA._x000a_El CDA tiene revisiones de STOP y STJEF y estudio de títulos de los predios_x000a_Solicitud de modificación al CDA por memo en Orfeo y STOP valida mediante estudio técnico su pertinencia"/>
    <n v="3"/>
    <n v="4"/>
    <n v="12"/>
    <s v="MEDIO"/>
    <s v="Programa de comunicación pública &quot;cero tolerancia al soborno y a la corrupción&quot; hacia la comunidad, los socios de negocios y demás partes interesadas del IDU."/>
    <n v="3"/>
  </r>
  <r>
    <s v="GESTIÓN DEL COBRO COACTIVO"/>
    <s v="Un Colaborador del IDU solicita o recibe dádivas de un ciudadano para alterar la información en el aplicativo Valoricemos que altera el Certificado de Deuda Actual."/>
    <x v="1"/>
    <s v="No logro total o parcial de los Objetivos del Instituto por falta de compromiso o apropiación de los Colaboradores del IDU."/>
    <s v="El sistema Valoricemos  no permite que se modifique el valor de la deuda en el CDA._x000a_El CDA tiene revisiones de las dos áreas y estudio de títulos de los predios_x000a_Solicitud de modificación al CDA por memo en Orfeo y STOP valida mediante estudio técnico su pertinencia"/>
    <n v="3"/>
    <n v="4"/>
    <n v="12"/>
    <s v="MEDIO"/>
    <s v="Programa de Fortalecimiento de la Cultura Ética para Colaboradores del IDU no Directivos (incluyendo protocolos desde el proceso de selección, vinculación, desempeño periódico y retiro)."/>
    <n v="3"/>
  </r>
  <r>
    <s v="GESTIÓN DEL COBRO COACTIVO"/>
    <s v="Un ciudadano ofrezca o entregue dádivas a un Colaborador del IDU para que altere el mandamiento de pago."/>
    <x v="2"/>
    <s v="Deterioro de la reputación institucional que afecta su gobernanza"/>
    <s v="Tiene controles de calidad por parte de un revisor y por parte de un abogado ejecutor_x000a_La trazabilidad de la actividad procesal queda registrada en el sistema valoricemos"/>
    <n v="2"/>
    <n v="4"/>
    <n v="8"/>
    <s v="BAJO"/>
    <s v="El nivel de riesgo es bajo y no se requieren controles adicionales"/>
    <n v="0.1"/>
  </r>
  <r>
    <s v="GESTIÓN DEL COBRO COACTIVO"/>
    <s v="Un Colaborador del IDU solicite a reciba dádivas de un ciudadano para alterar el mandamiento de pago."/>
    <x v="1"/>
    <s v="Deterioro de la reputación institucional que afecta su capacidad de gestión."/>
    <s v="Tiene controles de calidad por parte de un revisor y por parte de un abogado ejecutor_x000a_La trazabilidad de la actividad procesal queda registrada en el sistema valoricemos"/>
    <n v="2"/>
    <n v="4"/>
    <n v="8"/>
    <s v="BAJO"/>
    <s v="El nivel de riesgo es bajo y no se requieren controles adicionales"/>
    <n v="0.1"/>
  </r>
  <r>
    <s v="GESTIÓN DEL COBRO COACTIVO"/>
    <s v="Un ciudadano ofrezca o entregue dádivas a un Colaborador del IDU para que acepte excepciones previas inválidas al mandamiento de pago."/>
    <x v="2"/>
    <s v="Deterioro de la reputación institucional que afecta su gobernanza."/>
    <s v="Tiene controles de calidad por parte de un revisor y por parte de un abogado ejecutor_x000a_La trazabilidad de la actividad procesal queda registrada en el sistema valoricemos"/>
    <n v="3"/>
    <n v="3"/>
    <n v="9"/>
    <s v="BAJO"/>
    <s v="El nivel de riesgo es bajo y no se requieren controles adicionales"/>
    <n v="0.1"/>
  </r>
  <r>
    <s v="GESTIÓN DEL COBRO COACTIVO"/>
    <s v="Un Colaborador del IDU solicite o reciba dádivas de un ciudadano para aceptar excepciones previas  inválidas al  mandamiento de pago."/>
    <x v="1"/>
    <s v="No logro total o parcial de los Objetivos del Instituto por falta de compromiso o apropiación de los Colaboradores del IDU."/>
    <s v="Tiene controles de calidad por parte de un revisor y por parte de un abogado ejecutor_x000a_La trazabilidad de la actividad procesal queda registrada en el sistema valoricemos"/>
    <n v="3"/>
    <n v="3"/>
    <n v="9"/>
    <s v="BAJO"/>
    <s v="El nivel de riesgo es bajo y no se requieren controles adicionales"/>
    <n v="0.1"/>
  </r>
  <r>
    <s v="GESTIÓN DEL COBRO COACTIVO"/>
    <s v="Un ciudadano ofrece o entregue dádivas a un Colaborador del IDU para que suministre información privilegiada en procesos de remate."/>
    <x v="2"/>
    <s v="Deterioro de la reputación institucional que afecta su gobernanza."/>
    <s v="Tiene controles de calidad por parte de un revisor, por parte de un abogado ejecutor y aprobación por parte del Subdirector Técnico_x000a_La trazabilidad de la actividad procesal queda registrada en el sistema valoricemos"/>
    <n v="3"/>
    <n v="3"/>
    <n v="9"/>
    <s v="BAJO"/>
    <s v="El nivel de riesgo es bajo y no se requieren controles adicionales"/>
    <n v="0.1"/>
  </r>
  <r>
    <s v="GESTIÓN DEL COBRO COACTIVO"/>
    <s v="Un Colaborador del IDU solicita o acepta dádivas a un ciudadano para suministrar información privilegiada en procesos de remate."/>
    <x v="1"/>
    <s v="Deterioro de la reputación institucional que afecta su gobernanza."/>
    <s v="Tiene controles de calidad por parte de un revisor, por parte de un abogado ejecutor y aprobación por parte del Subdirector Técnico_x000a_La trazabilidad de la actividad procesal queda registrada en el sistema valoricemos"/>
    <n v="3"/>
    <n v="3"/>
    <n v="9"/>
    <s v="BAJO"/>
    <s v="El nivel de riesgo es bajo y no se requieren controles adicionales"/>
    <n v="0.1"/>
  </r>
  <r>
    <s v="INTERVENCIÓN ANTEJARDINES"/>
    <s v="Un posible oferente ofrece o entrega beneficios a un Colaborador del IDU para que direccione la contratación de diagnosticos o diseños de antejardines a su favor."/>
    <x v="3"/>
    <s v="Deterioro de la reputación institucional que afecta su gobernanza."/>
    <s v="Interventorías al cumplimiento del diseño y ejecución de la obra"/>
    <n v="3"/>
    <n v="3"/>
    <n v="9"/>
    <s v="BAJO"/>
    <s v="El nivel de riesgo es bajo y no se requieren controles adicionales"/>
    <n v="0.1"/>
  </r>
  <r>
    <s v="INTERVENCIÓN ANTEJARDINES"/>
    <s v="Un Colaborador del IDU solicita o recibe beneficios ade un oferente para que se direccione la contratación de diagnosticos o diseños de antejardines a su favor."/>
    <x v="1"/>
    <s v="No logro total o parcial de los Objetivos del Instituto por falta de compromiso o apropiación de los Colaboradores del IDU."/>
    <s v="Interventorías al cumplimiento del diseño y ejecución de la obra"/>
    <n v="3"/>
    <n v="3"/>
    <n v="9"/>
    <s v="BAJO"/>
    <s v="El nivel de riesgo es bajo y no se requieren controles adicionales"/>
    <n v="0.1"/>
  </r>
  <r>
    <s v="INTERVENCIÓN ANTEJARDINES"/>
    <s v="Un ciudadano ofrece o entrega dádivas a un Colaborador del IDU para que se haga intervención  en antejardines privados."/>
    <x v="2"/>
    <s v="Deterioro de la reputación institucional que afecta su gobernanza."/>
    <s v="Interventorías al cumplimiento del diseño y ejecución de la obra"/>
    <n v="2"/>
    <n v="4"/>
    <n v="8"/>
    <s v="BAJO"/>
    <s v="El nivel de riesgo es bajo y no se requieren controles adicionales"/>
    <n v="0.1"/>
  </r>
  <r>
    <s v="INTERVENCIÓN ANTEJARDINES"/>
    <s v="Un Colaborador del IDU solicita o recibe dádivas deun ciudadano para que se haga intervención  en antejardines privados."/>
    <x v="1"/>
    <s v="No logro total o parcial de los Objetivos del Instituto por falta de compromiso o apropiación de los Colaboradores del IDU."/>
    <s v="Interventorías al cumplimiento del diseño y ejecución de la obra"/>
    <n v="2"/>
    <n v="4"/>
    <n v="8"/>
    <s v="BAJO"/>
    <s v="El nivel de riesgo es bajo y no se requieren controles adicionales"/>
    <n v="0.1"/>
  </r>
</pivotCacheRecords>
</file>

<file path=xl/pivotCache/pivotCacheRecords2.xml><?xml version="1.0" encoding="utf-8"?>
<pivotCacheRecords xmlns="http://schemas.openxmlformats.org/spreadsheetml/2006/main" xmlns:r="http://schemas.openxmlformats.org/officeDocument/2006/relationships" count="15">
  <r>
    <s v="Administración de Seguridad Social"/>
    <s v="El Colaborador del IDU a cargo de hacer las afiliaciones del personal solicite o reciba dádivas de un asesor de una entidad prestadora de servicios de seguridad social (EPS, AFP, AFC), con el pretexto de continuar vinculados con la entidad o proporcionar nuevas afiliaciones."/>
    <x v="0"/>
    <s v="Afectación negativa de la gestión del talento humano"/>
    <s v="* Revisión de la documentación de afiliación por parte de la Subdirectora Técnica de Recursos Humanos._x000a_* Divulgación masiva a través de canales institucionales de comunicación de la oferta y asesoría por parte de las entidades prestadoras de servicios de seguridad social."/>
    <n v="2"/>
    <n v="2"/>
    <n v="4"/>
    <s v="BAJO"/>
    <s v="El Nivel de  riesgo bajo y no se requieren controles adicionales"/>
    <n v="0.1"/>
  </r>
  <r>
    <s v="Administración de Seguridad Social"/>
    <s v="Un asesor de una entidad prestadora de servicio de seguridad social (EPS, AFP, AFC) entrege o ofrezca dádivas a un Colaborador del IDU, para poder recibir más afiliciones o poder continuar vinculados con la entidad"/>
    <x v="1"/>
    <s v="Afectación negativa de la gestión del talento humano"/>
    <s v="* Revisión de la documentación de afiliación por parte de la Subdirectora Técnica de Recursos Humanos._x000a_* Divulgación masiva a través de canales institucionales de comunicación de la oferta y asesoría por parte de las entidades prestadoras de servicios de seguridad social."/>
    <n v="2"/>
    <n v="2"/>
    <n v="4"/>
    <s v="BAJO"/>
    <s v="El Nivel de  riesgo bajo y no se requieren controles adicionales"/>
    <n v="0.1"/>
  </r>
  <r>
    <s v="Administración de Seguridad Social"/>
    <s v="El Colaborador del IDU a cargo de hacer los traslados de afiliación entre entidades prestadoras de servicio reciba o solicite dádivas de un asesor de una de estas entidades, para direccionar el traslado del funcionario a ese entidad . "/>
    <x v="0"/>
    <s v="Afectación negativa de la gestión del talento humano"/>
    <s v="* Revisión de la documentación de traslado  por parte de la Subdirectora Técnica de Recursos Humanos._x000a_* Divulgación masiva a través de canales institucionales de comunicación de la oferta y asesoría por parte de las entidades prestadoras de servicios de seguridad social."/>
    <n v="2"/>
    <n v="2"/>
    <n v="4"/>
    <s v="BAJO"/>
    <s v="El Nivel de  riesgo bajo y no se requieren controles adicionales"/>
    <n v="0.1"/>
  </r>
  <r>
    <s v="Administración de Seguridad Social"/>
    <s v="Que un asesor de una entidad prestadora de servicio de seguridad social, al recibir la solicitud de traslado de afiliación de un Colaborador del IDU, entregue dádivas al Colaborador del IDU a cargo de hacer los traslados, para que le direcciones el traslado de esa persona a la entidad. "/>
    <x v="1"/>
    <s v="Afectación negativa de la gestión del talento humano"/>
    <s v="* Revisión de la documentación de traslado  por parte de la Subdirectora Técnica de Recursos Humanos._x000a_* Divulgación masiva a través de canales institucionales de comunicación de la oferta y asesoría por parte de las entidades prestadoras de servicios de seguridad social."/>
    <n v="2"/>
    <n v="2"/>
    <n v="4"/>
    <s v="BAJO"/>
    <s v="El Nivel de  riesgo bajo y no se requieren controles adicionales"/>
    <n v="0.1"/>
  </r>
  <r>
    <s v="Creación y Gestión Documental de Historias Laborales"/>
    <s v="El Colaborador del IDU que presente un accidente, entregue u ofrezca dádivas a un asesor de la ARL, para que altere la calificación de origen del evento como el reporte o informe final del accidente. "/>
    <x v="2"/>
    <s v="No logro total o parcial de los Objetivos del Instituto por falta de compromiso o apropiación de los Servidores del IDU."/>
    <s v="* Reporte e investigación del accidente._x000a_* Cámaras de seguridad instaladas en las sedes del Instituto."/>
    <n v="2"/>
    <n v="2"/>
    <n v="4"/>
    <s v="BAJO"/>
    <s v="El Nivel de  riesgo bajo y no se requieren controles adicionales"/>
    <n v="0.1"/>
  </r>
  <r>
    <s v="Creación y Gestión Documental de Historias Laborales"/>
    <s v="Que el asesor de la ARL reciba o solicite dádivas de un colaborador del IDU que haya presentado un accidente, para que altere la calificación de origen del evento como el reporte o informe final del accidente."/>
    <x v="3"/>
    <s v="Deterioro de la reputación institucional que afecta su gobernanza."/>
    <s v="* Reporte e investigación del accidente._x000a_* Cámaras de seguridad instaladas en las sedes del Instituto."/>
    <n v="2"/>
    <n v="2"/>
    <n v="4"/>
    <s v="BAJO"/>
    <s v="El Nivel de  riesgo bajo y no se requieren controles adicionales"/>
    <n v="0.1"/>
  </r>
  <r>
    <s v="Bienestar Social y Desarrollo"/>
    <s v="El Colaborador del IDU a cargo de realizar los estudios previos para la contratación del Programa del Sistema de Estímulos solicite o reciba dádivas de un oferente, con el fin de que el valor de la propuesta económica sea mayor."/>
    <x v="2"/>
    <s v="Afectación negativa de la gestión del talento humano"/>
    <s v="*Política institucional (amparada en la normatividad vigente) de contratación directa con la Caja de Compensación que presta servicios al IDU."/>
    <n v="2"/>
    <n v="2"/>
    <n v="4"/>
    <s v="BAJO"/>
    <s v="El Nivel de  riesgo bajo y no se requieren controles adicionales"/>
    <n v="0.1"/>
  </r>
  <r>
    <s v="Bienestar Social y Desarrollo"/>
    <s v="El cotizante para la contratacion del  Programa del Sistema de Estímulos entregue u ofrezca dádivas al Colaborador del IDU a cargo de realizar los estudios previos, para ser favorecido"/>
    <x v="4"/>
    <s v="Afectación negativa de la gestión del talento humano"/>
    <s v="*Política institucional (amparada en la normatividad vigente) de contratación directa con la Caja de Compensación que presta servicios al IDU."/>
    <n v="2"/>
    <n v="2"/>
    <n v="4"/>
    <s v="BAJO"/>
    <s v="El Nivel de  riesgo bajo y no se requieren controles adicionales"/>
    <n v="0.1"/>
  </r>
  <r>
    <s v="Bienestar Social y Desarrollo y Capacitación "/>
    <s v="El Colaborador del IDU responsable del apoyo a la supervisón del contrato solicite o reciba dádivas del contratista, con el fin de que el valor de la factura sea mayor."/>
    <x v="5"/>
    <s v="Afectación negativa de la gestión del talento humano"/>
    <s v="* Revisión por parte de la supervisión del contrato."/>
    <n v="2"/>
    <n v="2"/>
    <n v="4"/>
    <s v="BAJO"/>
    <s v="El Nivel de  riesgo bajo y no se requieren controles adicionales"/>
    <n v="0.1"/>
  </r>
  <r>
    <s v="Bienestar Social y Desarrollo y Capacitación"/>
    <s v="El contratista entregue u ofrezca dádivas al Colaborador del IDU a cargo del apoyo a la supervisión del  contrato del Programa del Sistema de Estímulos, con el fin de que acepte una factura por un valor mayor "/>
    <x v="6"/>
    <s v="Afectación negativa de la gestión del talento humano"/>
    <s v="* Revisión por parte de la supervisión del contrato."/>
    <n v="2"/>
    <n v="2"/>
    <n v="4"/>
    <s v="BAJO"/>
    <s v="El Nivel de  riesgo bajo y no se requieren controles adicionales"/>
    <n v="0.1"/>
  </r>
  <r>
    <s v="Expedición de certificaciones"/>
    <s v="El Colaborador del IDU a cargo de elaborar las certificaciones solicite o reciba dádivas de un exfuncionario para alterar las funciones, períodos laborados o factores salariales."/>
    <x v="7"/>
    <s v="Afectación negativa de la gestión del talento humano"/>
    <s v="* Revisión de la información contenida e la certificación respecto a lo que reposa en la  historia laboral por parte de un colaborador de la Subdirección."/>
    <n v="3"/>
    <n v="4"/>
    <n v="12"/>
    <s v="MEDIO"/>
    <s v="Programa de Fortalecimiento de la Cultura Ética para Colaboradores del IDU no Directivos (incluyendo protocolos desde el proceso de selección, vinculación, desempeño periódico y retiro)."/>
    <n v="3"/>
  </r>
  <r>
    <s v="Capacitación"/>
    <s v="El Colaborador del IDU a cargo de realizar los estudios previos para la contratación del Plan Institucional de Capacitación solicite o reciba dádivas de un oferente, con el fin de direccionar la propuesta en valor o requistos"/>
    <x v="8"/>
    <s v="Afectación negativa del desarrollo de los procesos y la cultura organizacional"/>
    <s v="* Política institucional de adelantar la contratación a través de convenio interadministrativo con una institución educativa pública._x000a__x000a_"/>
    <n v="2"/>
    <n v="2"/>
    <n v="4"/>
    <s v="BAJO"/>
    <s v="El Nivel de  riesgo bajo y no se requieren controles adicionales"/>
    <n v="0.1"/>
  </r>
  <r>
    <s v="Capacitación"/>
    <s v="El Tercero entregue u ofrezca dádivas al Colaborador del IDU a cargo de realizar los estudios previos, con el fin de direccionar la propuesta en valor o requistos"/>
    <x v="9"/>
    <s v="Afectación negativa del desarrollo de los procesos y la cultura organizacional"/>
    <s v="* Política institucional de adelantar la contratación a través de convenio interadministrativo con una institución educativa pública._x000a__x000a_"/>
    <n v="2"/>
    <n v="2"/>
    <n v="4"/>
    <s v="BAJO"/>
    <s v="El Nivel de  riesgo bajo y no se requieren controles adicionales"/>
    <n v="0.1"/>
  </r>
  <r>
    <s v="Capacitación"/>
    <s v="El Colaborador del IDU responsable del apoyo a la supervisón del contrato del Plan Institucional de Capacitación solicite o reciba dádivas del contratista, con el fin de ajustar la programación de los eventos de tal forma que beneficie al Proveedor"/>
    <x v="10"/>
    <s v="Afectación negativa del desarrollo de los procesos y la cultura organizacional"/>
    <s v="* Revisión permanente por parte de la supervisión del contrato._x000a_* Soporte documental de los ajustes (acta, correo lectrónico, ORFEO, etc.)"/>
    <n v="3"/>
    <n v="4"/>
    <n v="12"/>
    <s v="MEDIO"/>
    <s v="Programa de Fortalecimiento de la Cultura Ética para Colaboradores del IDU no Directivos (incluyendo protocolos desde el proceso de selección, vinculación, desempeño periódico y retiro)."/>
    <n v="3"/>
  </r>
  <r>
    <s v="Capacitación"/>
    <s v="El Contratista del contrato del Plan Institucional de Capacitación ofrezca o entregue dádivas al Colaborador del IDU, con el fin de que ajuste la programación de los eventos de tal forma que beneficie al Contratista PIC"/>
    <x v="11"/>
    <s v="Afectación negativa del desarrollo de los procesos y la cultura organizacional"/>
    <s v="* Revisión permanente por parte de la supervisión del contrato._x000a_* Soporte documental de los ajustes (acta, correo lectrónico, ORFEO, etc.)"/>
    <n v="3"/>
    <n v="4"/>
    <n v="12"/>
    <s v="MEDIO"/>
    <s v="Programa de comunicación pública &quot;cero tolerancia al soborno y a la corrupción&quot; hacia la comunidad, los socios de negocios y demás partes interesadas del IDU."/>
    <n v="3"/>
  </r>
</pivotCacheRecords>
</file>

<file path=xl/pivotCache/pivotCacheRecords20.xml><?xml version="1.0" encoding="utf-8"?>
<pivotCacheRecords xmlns="http://schemas.openxmlformats.org/spreadsheetml/2006/main" xmlns:r="http://schemas.openxmlformats.org/officeDocument/2006/relationships" count="88">
  <r>
    <x v="0"/>
    <s v="Que el habitante o propietario de un predio ofrezca o entregue una dádiva a Colaboradores del IDU para que deje constancia en acta o formatos de censo, de que lo encontrado en terreno es diferente a lo real."/>
    <x v="0"/>
    <s v=" - Sobre costos en el proceso de reconocimientos económicos por valor no ajustado a las condiciones sociales objeto de valoración. _x000a_"/>
    <s v="Validaciones, en los recorridos de campo, por parte de articuladores de los componentes social, sociojurídico y socieconómico"/>
    <n v="5"/>
    <n v="5"/>
    <n v="25"/>
    <s v="ALTO"/>
    <s v="Programa de comunicación pública &quot;cero tolerancia al soborno y a la corrupción&quot; hacia la comunidad, los socios de negocios y demás partes interesadas del IDU."/>
    <n v="5"/>
  </r>
  <r>
    <x v="0"/>
    <s v="Que un Colaborador del IDU reciba o solicite una dádiva para alterar la información real de lo encontrado en el predio y altere el acta o formato de censo, de constancia del resultado de la visita."/>
    <x v="1"/>
    <s v="No logro total o parcial de los Objetivos del Instituto por falta de compromiso o apropiación de los Colaboradores del IDU."/>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Que un Colaborador del IDU reciba o solicite una dádiva para alterar la información real de lo encontrado en el predio y altere el acta o formato de censo, de constancia del resultado de la visita."/>
    <x v="2"/>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3"/>
    <n v="5"/>
    <n v="15"/>
    <s v="MEDIO"/>
    <s v="Programa de Fortalecimiento de la Cultura Ética para Colaboradores del IDU no Directivos (incluyendo protocolos desde el proceso de selección, vinculación, desempeño periódico y retiro)."/>
    <n v="3"/>
  </r>
  <r>
    <x v="0"/>
    <s v="Que un Colaborador del IDU solicite o reciba dádivas para realizar una actualización censal con posterioridad al cierre censal."/>
    <x v="1"/>
    <s v="Sobrecostos, deficiencias en alcance y calidad en la ejecución en los proyectos, que reducen la capacidad de lograr objetivos."/>
    <s v="Validaciones, en los recorridos de campo, por parte de articuladores de los componentes social, sociojurídico y socieconómico"/>
    <n v="2"/>
    <n v="5"/>
    <n v="10"/>
    <s v="BAJO"/>
    <s v="El nivel de riesgo es bajo y no se requieren controles adicionales"/>
    <n v="0.1"/>
  </r>
  <r>
    <x v="0"/>
    <s v="Que un Colaborador del IDU solicite o reciba dádivas para realizar una actualización censal con posterioridad al cierre censal."/>
    <x v="2"/>
    <s v="Sobrecostos, deficiencias en alcance y calidad en la ejecución en los proyectos, que reducen la capacidad de lograr objetivos."/>
    <s v="Equipo de seguimiento que revisa la totalidad de los documentos asociados a predios y la trazabilidad del proceso de adquisición, que son parte del proyecto."/>
    <n v="2"/>
    <n v="5"/>
    <n v="10"/>
    <s v="BAJO"/>
    <s v="El nivel de riesgo es bajo y no se requieren controles adicionales"/>
    <n v="0.1"/>
  </r>
  <r>
    <x v="0"/>
    <s v="Un Colaborador del IDU solicite dádivas a las personas de las Unidades Sociales con el pretexto de poder agilizar o mejorar el reconocimiento de la compensación."/>
    <x v="3"/>
    <s v="Deterioro de la reputación institucional que afecta su capacidad y gobernanza."/>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Un Colaborador del IDU solicite dádivas a las personas de las Unidades Sociales con el pretexto de poder agilizar o mejorar el reconocimiento de la compensación."/>
    <x v="4"/>
    <s v="Deterioro de la reputación institucional que afecta su capacidad y gobernanza."/>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Un ciudadano ofrece dádivas a un Colaborador del IDU para pedirle agilizar o mejorar el reconocimiento de la compensación."/>
    <x v="5"/>
    <s v="Sobrecostos, deficiencias en alcance y calidad en la ejecución en los proyectos, que reducen la capacidad de lograr objetivos."/>
    <s v="Validaciones, en los recorridos de campo, por parte de articuladores de los componentes social, sociojurídico y socieconómico"/>
    <n v="4"/>
    <n v="5"/>
    <n v="20"/>
    <s v="ALTO"/>
    <s v="Programa de comunicación pública &quot;cero tolerancia al soborno y a la corrupción&quot; hacia la comunidad, los socios de negocios y demás partes interesadas del IDU."/>
    <n v="5"/>
  </r>
  <r>
    <x v="0"/>
    <s v="Un Colaborador del IDU solicite dádivas a las personas de las Unidades Sociales con el pretexto de ayudarles a conseguir cupos escolares, atención en salud, comedores, bonos de vivienda, etc."/>
    <x v="3"/>
    <s v="No logro total o parcial de los Objetivos del Instituto por falta de compromiso o apropiación de los Colaboradores del IDU."/>
    <s v="Validaciones, en los recorridos de campo, por parte de articuladores de los componentes social, sociojurídico y socieconómico"/>
    <n v="2"/>
    <n v="2"/>
    <n v="4"/>
    <s v="BAJO"/>
    <s v="El nivel de riesgo es bajo y no se requieren controles adicionales"/>
    <n v="0.1"/>
  </r>
  <r>
    <x v="0"/>
    <s v="Un Colaborador del IDU solicite dádivas a las personas de las Unidades Sociales con el pretexto de ayudarles a conseguir cupos escolares, atención en salud, comedores, bonos de vivienda, etc."/>
    <x v="4"/>
    <s v="No logro total o parcial de los Objetivos del Instituto por falta de compromiso o apropiación de los Colaboradores del IDU."/>
    <s v="Validaciones, en los recorridos de campo, por parte de articuladores de los componentes social, sociojurídico y socieconómico"/>
    <n v="2"/>
    <n v="2"/>
    <n v="4"/>
    <s v="BAJO"/>
    <s v="El nivel de riesgo es bajo y no se requieren controles adicionales"/>
    <n v="0.1"/>
  </r>
  <r>
    <x v="0"/>
    <s v="Un ciudadano ofrece dádivas a un Colaborador del IDU para pedirle conseguir cupos escolares, atención en salud, comedores, bonos de vivienda, etc."/>
    <x v="5"/>
    <s v="Deterioro de la reputación institucional que afecta su capacidad de gestión."/>
    <s v="Validaciones, en los recorridos de campo, por parte de articuladores de los componentes social, sociojurídico y socieconómico"/>
    <n v="4"/>
    <n v="2"/>
    <n v="8"/>
    <s v="BAJO"/>
    <s v="El nivel de riesgo es bajo y no se requieren controles adicionales"/>
    <n v="0.1"/>
  </r>
  <r>
    <x v="0"/>
    <s v="Que un Colaborador del IDU solicite pagos indebidos a propietarios de predios para evitar el no reconocimiento de la compensación económica por ausencia de documentos de soporte."/>
    <x v="3"/>
    <s v="Sobrecostos, deficiencias en alcance y calidad en la ejecución en los proyectos, que reducen la capacidad de lograr objetivos."/>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Que un Colaborador del IDU solicite pagos indebidos a propietarios de predios para evitar el no reconocimiento de la compensación económica por ausencia de documentos de soporte."/>
    <x v="4"/>
    <s v="Sobrecostos, deficiencias en alcance y calidad en la ejecución en los proyectos, que reducen la capacidad de lograr objetivos."/>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Que un propietario de un predio ofrezca o entregue dádivas para que un Colaborador del IDU no le haga exigible la entrega de documentos de soporte para la compensación económica."/>
    <x v="5"/>
    <s v="Deterioro de la reputación institucional que afecta su gobernanza."/>
    <s v="Validaciones, en los recorridos de campo, por parte de articuladores de los componentes social, sociojurídico y socieconómico"/>
    <n v="3"/>
    <n v="5"/>
    <n v="15"/>
    <s v="MEDIO"/>
    <s v="Programa de comunicación pública &quot;cero tolerancia al soborno y a la corrupción&quot; hacia la comunidad, los socios de negocios y demás partes interesadas del IDU."/>
    <n v="3"/>
  </r>
  <r>
    <x v="0"/>
    <s v="Un Colaborador del IDU de asesoría jurídica, solicite o reciba dádivas para supuestamente mejorar la oferta de compra o para minimizar falsos problemas jurídicos."/>
    <x v="3"/>
    <s v="No logro total o parcial de los Objetivos del Instituto por falta de compromiso o apropiación de los Colaboradores del IDU."/>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Un Colaborador del IDU de asesoría jurídica, solicite o reciba dádivas para supuestamente mejorar la oferta de compra o para minimizar falsos problemas jurídicos."/>
    <x v="4"/>
    <s v="No logro total o parcial de los Objetivos del Instituto por falta de compromiso o apropiación de los Colaboradores del IDU."/>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Un propietario o poseedor de predio ofrezca a un Colaborador del IDU de la asesoría jurídica dádivas para supuestamente mejorar la oferta de compra o minimizar posibles problemas jurídicos."/>
    <x v="0"/>
    <s v="Deterioro de la reputación institucional que afecta su capacidad de gestión."/>
    <s v="Validaciones, en los recorridos de campo, por parte de articuladores de los componentes social, sociojurídico y socieconómico"/>
    <n v="3"/>
    <n v="5"/>
    <n v="15"/>
    <s v="MEDIO"/>
    <s v="Programa de comunicación pública &quot;cero tolerancia al soborno y a la corrupción&quot; hacia la comunidad, los socios de negocios y demás partes interesadas del IDU."/>
    <n v="3"/>
  </r>
  <r>
    <x v="0"/>
    <s v="Un Colaborador del IDU solicita o recibe dádivas para elaborar las Resoluciones de pago con condiciones diferentes a las obtenidas durante el proceso en beneficio ilegal del tercero."/>
    <x v="3"/>
    <s v="Deterioro de la reputación institucional que afecta su gobernanza."/>
    <s v="Validaciones, en los recorridos de campo, por parte de articuladores de los componentes social, sociojurídico y socieconómico"/>
    <n v="3"/>
    <n v="3"/>
    <n v="9"/>
    <s v="BAJO"/>
    <s v="El nivel de riesgo es bajo y no se requieren controles adicionales"/>
    <n v="0.1"/>
  </r>
  <r>
    <x v="0"/>
    <s v="Un Colaborador del IDU solicita o recibe dádivas para elaborar las Resoluciones de pago con condiciones diferentes a las obtenidas durante el proceso en beneficio ilegal del tercero."/>
    <x v="4"/>
    <s v="Deterioro de la reputación institucional que afecta su gobernanza."/>
    <s v="Validaciones, en los recorridos de campo, por parte de articuladores de los componentes social, sociojurídico y socieconómico"/>
    <n v="3"/>
    <n v="3"/>
    <n v="9"/>
    <s v="BAJO"/>
    <s v="El nivel de riesgo es bajo y no se requieren controles adicionales"/>
    <n v="0.1"/>
  </r>
  <r>
    <x v="0"/>
    <s v="Un poseedor, habitante o propietario de predio ofrezca o entregue dádivas a un Colaborador del IDU  para que elabore las Resoluciones de pago con condiciones diferentes a las obtenidas durante el proceso."/>
    <x v="0"/>
    <s v="No logro total o parcial de los Objetivos del Instituto por falta de compromiso o apropiación de los Colaboradores del IDU."/>
    <s v="Validaciones, en los recorridos de campo, por parte de articuladores de los componentes social, sociojurídico y socieconómico"/>
    <n v="3"/>
    <n v="3"/>
    <n v="9"/>
    <s v="BAJO"/>
    <s v="El nivel de riesgo es bajo y no se requieren controles adicionales"/>
    <n v="0.1"/>
  </r>
  <r>
    <x v="0"/>
    <s v="Un Colaborador del IDU solicita o recibe dádivas para elaborar informes jurídicos para aprobación de vivienda de reposición en casos donde no hay un derecho o fuera de las condiciones."/>
    <x v="3"/>
    <s v="No logro total o parcial de los Objetivos del Instituto por falta de compromiso o apropiación de los Colaboradores del IDU."/>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Colaborador del IDU solicita o recibe dádivas para elaborar informes jurídicos para aprobación de vivienda de reposición en casos donde no hay un derecho o fuera de las condiciones."/>
    <x v="4"/>
    <s v="No logro total o parcial de los Objetivos del Instituto por falta de compromiso o apropiación de los Colaboradores del IDU."/>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poseedor, habitante o propietario de predio ofrezca o entregue dádivas a un Colaborador del IDU  para que elabore informes jurídicos para aprobación de vivienda de reposición en casos donde no hay un derecho o fuera de las condiciones."/>
    <x v="0"/>
    <s v="Sobrecostos, deficiencias en alcance y calidad en la ejecución en los proyectos, que reducen la capacidad de lograr objetivos."/>
    <s v="Validaciones, en los recorridos de campo, por parte de articuladores de los componentes social, sociojurídico y socieconómico"/>
    <n v="3"/>
    <n v="4"/>
    <n v="12"/>
    <s v="MEDIO"/>
    <s v="Programa de comunicación pública &quot;cero tolerancia al soborno y a la corrupción&quot; hacia la comunidad, los socios de negocios y demás partes interesadas del IDU."/>
    <n v="3"/>
  </r>
  <r>
    <x v="0"/>
    <s v="Un Colaborador del IDU solicita o acepta dádivas de un propietario, poseedor o habitante de un predio para que supuestamente le ayude en la consecución de recursos adicionales para la reposición de vivienda."/>
    <x v="3"/>
    <s v="No logro total o parcial de los Objetivos del Instituto por falta de compromiso o apropiación de los Colaboradores del IDU."/>
    <s v="Validaciones, en los recorridos de campo, por parte de articuladores de los componentes social, sociojurídico y socieconómico"/>
    <n v="2"/>
    <n v="5"/>
    <n v="10"/>
    <s v="BAJO"/>
    <s v="El nivel de riesgo es bajo y no se requieren controles adicionales"/>
    <n v="0.1"/>
  </r>
  <r>
    <x v="0"/>
    <s v="Un Colaborador del IDU solicita o acepta dádivas de un propietario, poseedor o habitante de un predio para que supuestamente le ayude en la consecución de recursos adicionales para la reposición de vivienda."/>
    <x v="4"/>
    <s v="No logro total o parcial de los Objetivos del Instituto por falta de compromiso o apropiación de los Colaboradores del IDU."/>
    <s v="Validaciones, en los recorridos de campo, por parte de articuladores de los componentes social, sociojurídico y socieconómico"/>
    <n v="2"/>
    <n v="5"/>
    <n v="10"/>
    <s v="BAJO"/>
    <s v="El nivel de riesgo es bajo y no se requieren controles adicionales"/>
    <n v="0.1"/>
  </r>
  <r>
    <x v="0"/>
    <s v="Un propietario, poseedor o habitante de un predio  ofrece o entrega a un Colaborador del IDU dádivas para que supuestamente le ayude en la consecución de recursos adicionales para la reposición de vivienda."/>
    <x v="0"/>
    <s v="Sobrecostos, deficiencias en alcance y calidad en la ejecución en los proyectos, que reducen la capacidad de lograr objetivos."/>
    <s v="Validaciones, en los recorridos de campo, por parte de articuladores de los componentes social, sociojurídico y socieconómico"/>
    <n v="3"/>
    <n v="5"/>
    <n v="15"/>
    <s v="MEDIO"/>
    <s v="Programa de comunicación pública &quot;cero tolerancia al soborno y a la corrupción&quot; hacia la comunidad, los socios de negocios y demás partes interesadas del IDU."/>
    <n v="3"/>
  </r>
  <r>
    <x v="0"/>
    <s v="Un Colaborador del IDU puede solicitar o aceptar dádivas por parte de un propietario, poseedor o habitante de un predio para asignarle determinado predio como opción de reposición."/>
    <x v="3"/>
    <s v="Deterioro de la reputación institucional que afecta su capacidad de gestión."/>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Colaborador del IDU puede solicitar o aceptar dádivas por parte de un propietario, poseedor o habitante de un predio para asignarle determinado predio como opción de reposición."/>
    <x v="4"/>
    <s v="Deterioro de la reputación institucional que afecta su capacidad de gestión."/>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propietario, poseedor o habitante de un predio ofrece o entrega una dádiva a un Colaborador del IDU para que se le asigne determinado predio como opción de reposición."/>
    <x v="0"/>
    <s v="Reducción de la capacidad de innovación por desconfianza en la gestión del IDU."/>
    <s v="Validaciones, en los recorridos de campo, por parte de articuladores de los componentes social, sociojurídico y socieconómico"/>
    <n v="3"/>
    <n v="4"/>
    <n v="12"/>
    <s v="MEDIO"/>
    <s v="Programa de comunicación pública &quot;cero tolerancia al soborno y a la corrupción&quot; hacia la comunidad, los socios de negocios y demás partes interesadas del IDU."/>
    <n v="3"/>
  </r>
  <r>
    <x v="0"/>
    <s v="Un Colaborador del IDU solicita o acepta dádivas de un propietario, poseedor o habitante de un predio para que se declare su predio como vulnerable o crítico."/>
    <x v="3"/>
    <s v="Sobrecostos, deficiencias en alcance y calidad en la ejecución en los proyectos, que reducen la capacidad de lograr objetivos."/>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Colaborador del IDU solicita o acepta dádivas de un propietario, poseedor o habitante de un predio para que se declare su predio como vulnerable o crítico."/>
    <x v="4"/>
    <s v="Sobrecostos, deficiencias en alcance y calidad en la ejecución en los proyectos, que reducen la capacidad de lograr objetivos."/>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propietario, poseedor o habitante de un predio ofrece o entrega dádivas a un Colaborador del IDU para que se declare su predio como vulnerable o crítico."/>
    <x v="0"/>
    <s v="Deterioro de la reputación institucional que afecta su gobernanza."/>
    <s v="Validaciones, en los recorridos de campo, por parte de articuladores de los componentes social, sociojurídico y socieconómico"/>
    <n v="3"/>
    <n v="4"/>
    <n v="12"/>
    <s v="MEDIO"/>
    <s v="Programa de comunicación pública &quot;cero tolerancia al soborno y a la corrupción&quot; hacia la comunidad, los socios de negocios y demás partes interesadas del IDU."/>
    <n v="3"/>
  </r>
  <r>
    <x v="0"/>
    <s v="Un Colaborador del IDU solicita o acepta dádivas de un propietario reasentado para que le declare la necesidad de ajustes en la evaluación expost."/>
    <x v="1"/>
    <s v="No logro total o parcial de los Objetivos del Instituto por falta de compromiso o apropiación de los Colaboradores del IDU."/>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ciudadano reasentado ofrece o entrega a un Colaborador del IDU dádivas para que le declare la necesidad de ajustes en la evaluación expost."/>
    <x v="5"/>
    <s v="Deterioro de la reputación institucional que afecta su gobernanza."/>
    <s v="Validaciones, en los recorridos de campo, por parte de articuladores de los componentes social, sociojurídico y socieconómico"/>
    <n v="3"/>
    <n v="4"/>
    <n v="12"/>
    <s v="MEDIO"/>
    <s v="Programa de comunicación pública &quot;cero tolerancia al soborno y a la corrupción&quot; hacia la comunidad, los socios de negocios y demás partes interesadas del IDU."/>
    <n v="3"/>
  </r>
  <r>
    <x v="1"/>
    <s v="Proponentes ofrecen o entregan dádivas a los estrucuturadores de la contratación de servicios de demolición, mantenimiento, interventoría o vigilancia de predios para favorecer a estos oferentes en los procesos de selección."/>
    <x v="5"/>
    <s v="Deterioro de la reputación institucional que afecta su capacidad y gobernanza."/>
    <s v="Validación del proceso contractual por parte del Articulador contractual"/>
    <n v="3"/>
    <n v="5"/>
    <n v="15"/>
    <s v="MEDIO"/>
    <s v="Programa de comunicación pública &quot;cero tolerancia al soborno y a la corrupción&quot; hacia la comunidad, los socios de negocios y demás partes interesadas del IDU."/>
    <n v="3"/>
  </r>
  <r>
    <x v="1"/>
    <s v="Colaborador del IDU solicita o acepta dádivas para favorecer a un proponente en el proceso de selección para la contratación de servicios de demolición, mantenimiento, interventoría o vigilancia de predios."/>
    <x v="6"/>
    <s v="No logro total o parcial de los Objetivos del Instituto por falta de compromiso o apropiación de los Colaboradores del IDU."/>
    <s v="Validación del proceso contractual por parte del Articulador contractual"/>
    <n v="2"/>
    <n v="5"/>
    <n v="10"/>
    <s v="BAJO"/>
    <s v="El nivel de riesgo es bajo y no se requieren controles adicionales"/>
    <n v="0.1"/>
  </r>
  <r>
    <x v="1"/>
    <s v="Un Colaborador del IDU ofrezca o entregue dádivas a una persona de la entidad competente del avalúo comercial de predios para que altere el avalúo."/>
    <x v="7"/>
    <s v="No logro total o parcial de los Objetivos del Instituto por falta de compromiso o apropiación de los Colaboradores del IDU."/>
    <s v="Validación del proceso valuatorio por parte del Articulador de Avalúos"/>
    <n v="2"/>
    <n v="5"/>
    <n v="10"/>
    <s v="BAJO"/>
    <s v="El nivel de riesgo es bajo y no se requieren controles adicionales"/>
    <n v="0.1"/>
  </r>
  <r>
    <x v="1"/>
    <s v="Un contratista de mantenimiento o demolición de predios ofrece o entrega dádivas a un Colaborador del IDU para que éste declare la necesidad inexistente de mantenimiento o demolición en uno o varios predios."/>
    <x v="8"/>
    <s v=" - Sobre costos en la administración de predios por obras no existentes que generan carga en la gestión. "/>
    <s v="Validaciones por parte de articulador del componente de administración de predios"/>
    <n v="3"/>
    <n v="5"/>
    <n v="15"/>
    <s v="MEDIO"/>
    <s v="Programa de comunicación pública &quot;cero tolerancia al soborno y a la corrupción&quot; hacia la comunidad, los socios de negocios y demás partes interesadas del IDU."/>
    <n v="3"/>
  </r>
  <r>
    <x v="1"/>
    <s v="Un colaborador del IDU solicita a un contratista de mantenimiento o demolición de predios dádivas para que declarar la necesidad inexistente de mantenimiento o demolición en uno o varios predios."/>
    <x v="6"/>
    <s v=" - Sobre costos en la administración de predios por obras no existentes que generan carga en la gestión. "/>
    <s v="Validaciones por parte de articulador del componente de administración de predios"/>
    <n v="3"/>
    <n v="5"/>
    <n v="15"/>
    <s v="MEDIO"/>
    <s v="Programa de Fortalecimiento de la Cultura Ética para Colaboradores del IDU no Directivos (incluyendo protocolos desde el proceso de selección, vinculación, desempeño periódico y retiro)."/>
    <n v="3"/>
  </r>
  <r>
    <x v="1"/>
    <s v="Un tercero ofrece o entrega a un Colaborador del IDU una dádiva o beneficio para que se modifique o altere el inventario de predios"/>
    <x v="5"/>
    <s v=" - Sobre costos en la administración de predios por obras no existentes que generan carga en la gestión. "/>
    <s v="Validaciones por parte de articulador del componente de administración de predios"/>
    <n v="4"/>
    <n v="5"/>
    <n v="20"/>
    <s v="ALTO"/>
    <s v="Programa de comunicación pública &quot;cero tolerancia al soborno y a la corrupción&quot; hacia la comunidad, los socios de negocios y demás partes interesadas del IDU."/>
    <n v="5"/>
  </r>
  <r>
    <x v="1"/>
    <s v="Un colaborador del IDU solicita o acepta a un tercero una dádiva o beneficio para que modificar o alterar el inventario de predios"/>
    <x v="9"/>
    <s v=" - Sobre costos en la administración de predios por obras no existentes que generan carga en la gestión. "/>
    <s v="Validaciones por parte de articulador del componente de administración de predios"/>
    <n v="4"/>
    <n v="5"/>
    <n v="20"/>
    <s v="ALTO"/>
    <s v="Programa de seguimiento poligráfico a Colaboradores del IDU con alta exposición al soborno (plan de seguimiento poligráfico)."/>
    <n v="5"/>
  </r>
  <r>
    <x v="1"/>
    <s v="Un colaborador del IDU solicita o acepta a un tercero una dádiva o beneficio para que modificar o alterar el inventario de predios"/>
    <x v="6"/>
    <s v=" - Sobre costos en la administración de predios por obras no existentes que generan carga en la gestión. "/>
    <s v="Validaciones por parte de articulador del componente de administración de predios"/>
    <n v="4"/>
    <n v="5"/>
    <n v="20"/>
    <s v="ALTO"/>
    <s v="Programa de seguimiento poligráfico a Colaboradores del IDU con alta exposición al soborno (plan de seguimiento poligráfico)."/>
    <n v="5"/>
  </r>
  <r>
    <x v="1"/>
    <s v="Un colaborador del IDU solicita o acepta a un tercero una dádiva o beneficio para que modificar o alterar el inventario de predios"/>
    <x v="10"/>
    <s v=" - Sobre costos en la administración de predios por obras no existentes que generan carga en la gestión. "/>
    <s v="Validaciones por parte de articulador del componente de administración de predios"/>
    <n v="4"/>
    <n v="5"/>
    <n v="20"/>
    <s v="ALTO"/>
    <s v="Programa de seguimiento poligráfico a Colaboradores del IDU con alta exposición al soborno (plan de seguimiento poligráfico)."/>
    <n v="5"/>
  </r>
  <r>
    <x v="1"/>
    <s v="Un Colaborador del IDU recibe o solicita una dádiva para autorizar la entrega de un predio en comodato sin el lleno de los requisitos."/>
    <x v="6"/>
    <s v="Deterioro de la reputación institucional que afecta su capacidad de gestión."/>
    <s v="Validaciones por parte de articulador del componente de administración de predios y de la Subdirección de Gestión Corporativa."/>
    <n v="3"/>
    <n v="5"/>
    <n v="15"/>
    <s v="MEDIO"/>
    <s v="Programa de Fortalecimiento de la Cultura Ética para Colaboradores del IDU no Directivos (incluyendo protocolos desde el proceso de selección, vinculación, desempeño periódico y retiro)."/>
    <n v="3"/>
  </r>
  <r>
    <x v="1"/>
    <s v="Un Colaborador del IDU recibe o solicita una dádiva para autorizar la entrega de un predio en comodato sin el lleno de los requisitos."/>
    <x v="10"/>
    <s v="Deterioro de la reputación institucional que afecta su capacidad de gestión."/>
    <s v="Validaciones por parte de articulador del componente de administración de predios y de la Subdirección de Gestión Corporativa."/>
    <n v="3"/>
    <n v="5"/>
    <n v="15"/>
    <s v="MEDIO"/>
    <s v="Programa de Fortalecimiento de la Cultura Ética para Colaboradores del IDU no Directivos (incluyendo protocolos desde el proceso de selección, vinculación, desempeño periódico y retiro)."/>
    <n v="3"/>
  </r>
  <r>
    <x v="1"/>
    <s v="Un ciudadano o servidor de otra entidad ofrece o entrega a un Colaborador del IDU una dádiva para que autorice la entrega de un predio en comodato sin el lleno de los requisitos."/>
    <x v="5"/>
    <s v=" - Afectación transparencia del proceso contractual"/>
    <s v="Validaciones por parte de articulador del componente de administración de predios y de la Subdirección de Gestión Corporativa."/>
    <n v="3"/>
    <n v="5"/>
    <n v="15"/>
    <s v="MEDIO"/>
    <s v="Programa de comunicación pública &quot;cero tolerancia al soborno y a la corrupción&quot; hacia la comunidad, los socios de negocios y demás partes interesadas del IDU."/>
    <n v="3"/>
  </r>
  <r>
    <x v="1"/>
    <s v="Un Colaborador del IDU recibe o solicita una dádiva para dar viabilidad de transferencia de un predio donde no es viable hacerlo."/>
    <x v="6"/>
    <s v="Deterioro de la reputación institucional que afecta su gobernanza."/>
    <s v="Validaciones por parte de articulador del componente de administración de predios y de la Subdirección de Gestión Corporativa."/>
    <n v="2"/>
    <n v="5"/>
    <n v="10"/>
    <s v="BAJO"/>
    <s v="El nivel de riesgo es bajo y no se requieren controles adicionales"/>
    <n v="0.1"/>
  </r>
  <r>
    <x v="1"/>
    <s v="Un servidor público del orden distrital o nacional, incluidos de las ramas legislativas o judicial, ofrecen algún beneficio a un Colaborador del IDU para que viabilice la transferencia de un predio en calidad de convenio o comodato."/>
    <x v="11"/>
    <s v="Deterioro de la reputación institucional que afecta su capacidad y gobernanza."/>
    <s v="Validaciones por parte de articulador del componente de administración de predios y de la Subdirección de Gestión Corporativa."/>
    <n v="4"/>
    <n v="5"/>
    <n v="20"/>
    <s v="ALTO"/>
    <s v="Programa de comunicación pública &quot;cero tolerancia al soborno y a la corrupción&quot; hacia la comunidad, los socios de negocios y demás partes interesadas del IDU."/>
    <n v="5"/>
  </r>
  <r>
    <x v="1"/>
    <s v="Un Colaborador del IDU recibe o solicita una dádiva para proporcionar información privilegiada a terceros cuando hay oferta pública de predios."/>
    <x v="6"/>
    <s v="No logro total o parcial de los Objetivos del Instituto por falta de compromiso o apropiación de los Colaboradores del IDU."/>
    <s v="Validaciones por parte de articulador del componente de administración de predios y de la Subdirección de Gestión Corporativa."/>
    <n v="4"/>
    <n v="4"/>
    <n v="16"/>
    <s v="MEDIO"/>
    <s v="Programa de Fortalecimiento de la Cultura Ética para Colaboradores del IDU no Directivos (incluyendo protocolos desde el proceso de selección, vinculación, desempeño periódico y retiro)."/>
    <n v="3"/>
  </r>
  <r>
    <x v="1"/>
    <s v="Un ciudadano ofrece o entrega a un Colaborador del IDU una dádiva para recibir información privilegiada en la oferta pública de predios."/>
    <x v="5"/>
    <s v="Deterioro de la reputación institucional que afecta su capacidad y gobernanza."/>
    <s v="Validaciones por parte de articulador del componente de administración de predios y de la Subdirección de Gestión Corporativa."/>
    <n v="4"/>
    <n v="4"/>
    <n v="16"/>
    <s v="MEDIO"/>
    <s v="Programa de comunicación pública &quot;cero tolerancia al soborno y a la corrupción&quot; hacia la comunidad, los socios de negocios y demás partes interesadas del IDU."/>
    <n v="3"/>
  </r>
  <r>
    <x v="1"/>
    <s v="Un Colaborador del IDU recibe o solicita una dádiva para poner en oferta pública de predios un predio necesario para las obras futuras del IDU."/>
    <x v="6"/>
    <s v="Deterioro de la reputación institucional que afecta su capacidad de gestión."/>
    <s v="Validaciones por parte de articulador del componente de administración de predios"/>
    <n v="3"/>
    <n v="5"/>
    <n v="15"/>
    <s v="MEDIO"/>
    <s v="Programa de Fortalecimiento de la Cultura Ética para Colaboradores del IDU no Directivos (incluyendo protocolos desde el proceso de selección, vinculación, desempeño periódico y retiro)."/>
    <n v="3"/>
  </r>
  <r>
    <x v="1"/>
    <s v="Un ciudadano ofrece o entrega a un Colaborador del IDU una dádiva para que ponga en oferta pública de predios un predio necesario para las obras futuras del IDU."/>
    <x v="5"/>
    <s v="No logro total o parcial de los Objetivos del Instituto por falta de compromiso o apropiación de los Colaboradores del IDU."/>
    <s v="Validaciones por parte de articulador del componente de administración de predios"/>
    <n v="3"/>
    <n v="5"/>
    <n v="15"/>
    <s v="MEDIO"/>
    <s v="Programa de comunicación pública &quot;cero tolerancia al soborno y a la corrupción&quot; hacia la comunidad, los socios de negocios y demás partes interesadas del IDU."/>
    <n v="3"/>
  </r>
  <r>
    <x v="1"/>
    <s v="Un Colaborador del IDU registra un pago inexistente o incompleto, como completo, a cambio de un beneficio que recibe del comprador de un predio."/>
    <x v="6"/>
    <s v="Deterioro de la reputación institucional que afecta su capacidad y gobernanza."/>
    <s v="Validaciones por parte de articulador del componente de administración de predios"/>
    <n v="2"/>
    <n v="5"/>
    <n v="10"/>
    <s v="BAJO"/>
    <s v="El nivel de riesgo es bajo y no se requieren controles adicionales"/>
    <n v="0.1"/>
  </r>
  <r>
    <x v="1"/>
    <s v="Un comprador de predio ofrece o entrega a un Colaborador del IDU una dádiva para registrar un pago inexistente o incompleto, como completo del predio adquirido."/>
    <x v="12"/>
    <s v="No logro total o parcial de los Objetivos del Instituto por falta de compromiso o apropiación de los Colaboradores del IDU."/>
    <s v="Validaciones por parte de articulador del componente de administración de predios"/>
    <n v="2"/>
    <n v="5"/>
    <n v="10"/>
    <s v="BAJO"/>
    <s v="El nivel de riesgo es bajo y no se requieren controles adicionales"/>
    <n v="0.1"/>
  </r>
  <r>
    <x v="2"/>
    <s v="Que el propietario de un predio ofrezca o entregue al topógrafo una dádiva para que altere los registros topográficos"/>
    <x v="0"/>
    <s v="Reducción de la capacidad de innovación por desconfianza en la gestión del IDU."/>
    <s v="Validaciones por parte de articulador del componente  técnico"/>
    <n v="3"/>
    <n v="4"/>
    <n v="12"/>
    <s v="MEDIO"/>
    <s v="Programa de comunicación pública &quot;cero tolerancia al soborno y a la corrupción&quot; hacia la comunidad, los socios de negocios y demás partes interesadas del IDU."/>
    <n v="3"/>
  </r>
  <r>
    <x v="2"/>
    <s v="Que un topógrafo u otro Colaborador del IDU encargado del registro topográfico le solicite o reciba una dádiva a un propietario de predio para alterar la información."/>
    <x v="13"/>
    <s v="Deterioro de la reputación institucional que afecta su capacidad y gobernanza."/>
    <s v="Validaciones por parte de articulador del componente  técnico"/>
    <n v="3"/>
    <n v="4"/>
    <n v="12"/>
    <s v="MEDIO"/>
    <s v="Programa de Fortalecimiento de la Cultura Ética para Colaboradores del IDU no Directivos (incluyendo protocolos desde el proceso de selección, vinculación, desempeño periódico y retiro)."/>
    <n v="3"/>
  </r>
  <r>
    <x v="2"/>
    <s v="Que un topógrafo u otro Colaborador del IDU encargado del registro topográfico le solicite o reciba una dádiva a un propietario de predio para alterar la información."/>
    <x v="14"/>
    <s v="Deterioro de la reputación institucional que afecta su capacidad y gobernanza."/>
    <s v="Equipo de seguimiento que revisa la totalidad de los documentos asociados a predios y la trazabilidad del proceso de adquisición, que son parte del proyecto."/>
    <n v="3"/>
    <n v="4"/>
    <n v="12"/>
    <s v="MEDIO"/>
    <s v="Programa de Fortalecimiento de la Cultura Ética para Colaboradores del IDU no Directivos (incluyendo protocolos desde el proceso de selección, vinculación, desempeño periódico y retiro)."/>
    <n v="3"/>
  </r>
  <r>
    <x v="2"/>
    <s v="Que un Colaborador del IDU ofrezca o entregue una dádiva a un servidor público de Catastro Distrital para que altere la información de cabida y linderos"/>
    <x v="13"/>
    <s v=" - Sobre costos o sub valoración de costos en el proceso indemnizatorio por valor no ajustado a las condiciones físicas del predio. _x000a_"/>
    <s v="Validaciones por parte de articulador del componente  técnico"/>
    <n v="2"/>
    <n v="3"/>
    <n v="6"/>
    <s v="BAJO"/>
    <s v="El nivel de riesgo es bajo y no se requieren controles adicionales"/>
    <n v="0.1"/>
  </r>
  <r>
    <x v="2"/>
    <s v="Que un Colaborador del IDU ofrezca o entregue una dádiva a un servidor público de Catastro Distrital para que altere la información de cabida y linderos"/>
    <x v="14"/>
    <s v=" - Sobre costos o sub valoración de costos en el proceso indemnizatorio por valor no ajustado a las condiciones físicas del predio. _x000a_"/>
    <s v="Equipo de seguimiento que revisa la totalidad de los documentos asociados a predios y la trazabilidad del proceso de adquisición, que son parte del proyecto."/>
    <n v="2"/>
    <n v="3"/>
    <n v="6"/>
    <s v="BAJO"/>
    <s v="El nivel de riesgo es bajo y no se requieren controles adicionales"/>
    <n v="0.1"/>
  </r>
  <r>
    <x v="2"/>
    <s v="Que un Colaborador del IDU ofrezca o entregue una dádiva a un funcionario de la Oficina de Registros Públicos para que altere la cadena de tradición de un predio"/>
    <x v="15"/>
    <s v=" - Información social inexacta que afecta la oferta a terceros y por ende las intervenciones del IDU en el marco de los proyectos. _x000a_"/>
    <s v="Equipo de seguimiento que revisa la totalidad de los documentos asociados a predios y la trazabilidad del proceso de adquisición, que son parte del proyecto."/>
    <n v="2"/>
    <n v="5"/>
    <n v="10"/>
    <s v="BAJO"/>
    <s v="El nivel de riesgo es bajo y no se requieren controles adicionales"/>
    <n v="0.1"/>
  </r>
  <r>
    <x v="2"/>
    <s v="Que un Colaborador del IDU ofrezca o entregue una dádiva a un funcionario de la Oficina de Registros Públicos para que altere la cadena de tradición de un predio"/>
    <x v="16"/>
    <s v=" - Información social inexacta que afecta la oferta a terceros y por ende las intervenciones del IDU en el marco de los proyectos. _x000a_"/>
    <s v="Validaciones por parte de articulador jurídico"/>
    <n v="2"/>
    <n v="5"/>
    <n v="10"/>
    <s v="BAJO"/>
    <s v="El nivel de riesgo es bajo y no se requieren controles adicionales"/>
    <n v="0.1"/>
  </r>
  <r>
    <x v="2"/>
    <s v="Un Colaborador del IDU altera la información de la oferta de compra del predio para solicitar o recibir del propietario una dádiva para supuestamente mejorar la oferta de compra."/>
    <x v="15"/>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3"/>
    <n v="4"/>
    <n v="12"/>
    <s v="MEDIO"/>
    <s v="Programa de Fortalecimiento de la Cultura Ética para Colaboradores del IDU no Directivos (incluyendo protocolos desde el proceso de selección, vinculación, desempeño periódico y retiro)."/>
    <n v="3"/>
  </r>
  <r>
    <x v="2"/>
    <s v="Un Colaborador del IDU altera la información de la oferta de compra del predio para solicitar o recibir del propietario una dádiva para supuestamente mejorar la oferta de compra."/>
    <x v="16"/>
    <s v="No logro total o parcial de los Objetivos del Instituto por falta de compromiso o apropiación de los Colaboradores del IDU."/>
    <s v="Validaciones por parte de articulador jurídico"/>
    <n v="3"/>
    <n v="4"/>
    <n v="12"/>
    <s v="MEDIO"/>
    <s v="Programa de Fortalecimiento de la Cultura Ética para Colaboradores del IDU no Directivos (incluyendo protocolos desde el proceso de selección, vinculación, desempeño periódico y retiro)."/>
    <n v="3"/>
  </r>
  <r>
    <x v="2"/>
    <s v="Un propietario de predio, tenedor o habitante, ofrecen o entregan dádivas a un Colaborador del IDU para que mejora la oferta de compra o indemnización"/>
    <x v="0"/>
    <s v="Deterioro de la reputación institucional que afecta su capacidad y gobernanza."/>
    <s v="Validaciones por parte de articulador jurídico"/>
    <n v="3"/>
    <n v="4"/>
    <n v="12"/>
    <s v="MEDIO"/>
    <s v="Programa de comunicación pública &quot;cero tolerancia al soborno y a la corrupción&quot; hacia la comunidad, los socios de negocios y demás partes interesadas del IDU."/>
    <n v="3"/>
  </r>
  <r>
    <x v="2"/>
    <s v="Un Colaborador del IDU ofrece o entrega dádivas o beneficios a una empresa avaluadora contratada para alterar los avalúos comerciales de los predios."/>
    <x v="15"/>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2"/>
    <n v="4"/>
    <n v="8"/>
    <s v="BAJO"/>
    <s v="El nivel de riesgo es bajo y no se requieren controles adicionales"/>
    <n v="0.1"/>
  </r>
  <r>
    <x v="2"/>
    <s v="Un Colaborador del IDU ofrece o entrega dádivas o beneficios a una empresa avaluadora contratada para alterar los avalúos comerciales de los predios."/>
    <x v="16"/>
    <s v="No logro total o parcial de los Objetivos del Instituto por falta de compromiso o apropiación de los Colaboradores del IDU."/>
    <s v="Validaciones por parte de articulador jurídico"/>
    <n v="2"/>
    <n v="4"/>
    <n v="8"/>
    <s v="BAJO"/>
    <s v="El nivel de riesgo es bajo y no se requieren controles adicionales"/>
    <n v="0.1"/>
  </r>
  <r>
    <x v="2"/>
    <s v="Un Colaborador del IDU ofrece o entrega dádivas o beneficios a una empresa avaluadora contratada para alterar los avalúos comerciales de los predios."/>
    <x v="17"/>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2"/>
    <n v="4"/>
    <n v="8"/>
    <s v="BAJO"/>
    <s v="El nivel de riesgo es bajo y no se requieren controles adicionales"/>
    <n v="0.1"/>
  </r>
  <r>
    <x v="2"/>
    <s v="Un Colaborador del IDU ofrece o entrega dádivas o beneficios a una empresa avaluadora contratada para alterar los avalúos comerciales de los predios."/>
    <x v="18"/>
    <s v="No logro total o parcial de los Objetivos del Instituto por falta de compromiso o apropiación de los Colaboradores del IDU."/>
    <s v="Validaciones por parte de articulador de avaluos"/>
    <n v="2"/>
    <n v="4"/>
    <n v="8"/>
    <s v="BAJO"/>
    <s v="El nivel de riesgo es bajo y no se requieren controles adicionales"/>
    <n v="0.1"/>
  </r>
  <r>
    <x v="2"/>
    <s v="Un tercero ofrece o entrega a un Colaborador del IDU una dádiva o beneficio para que digite el valor de un avalúo con diferencias del valor del informe técnico de avalúo."/>
    <x v="5"/>
    <s v="Deterioro de la reputación institucional que afecta su capacidad y gobernanza."/>
    <s v="Validaciones por parte de articulador de avaluos"/>
    <n v="2"/>
    <n v="5"/>
    <n v="10"/>
    <s v="BAJO"/>
    <s v="El nivel de riesgo es bajo y no se requieren controles adicionales"/>
    <n v="0.1"/>
  </r>
  <r>
    <x v="2"/>
    <s v="Un Colaborador del IDU solciita o recibe dádivas de terceros para digitar erróneamente el avalúo en los sistemas del IDU con respecto a lo reportado en el informe técnico."/>
    <x v="17"/>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2"/>
    <n v="5"/>
    <n v="10"/>
    <s v="BAJO"/>
    <s v="El nivel de riesgo es bajo y no se requieren controles adicionales"/>
    <n v="0.1"/>
  </r>
  <r>
    <x v="2"/>
    <s v="Un Colaborador del IDU solciita o recibe dádivas de terceros para digitar erróneamente el avalúo en los sistemas del IDU con respecto a lo reportado en el informe técnico."/>
    <x v="18"/>
    <s v="No logro total o parcial de los Objetivos del Instituto por falta de compromiso o apropiación de los Colaboradores del IDU."/>
    <s v="Validaciones por parte de articulador de avaluos"/>
    <n v="2"/>
    <n v="5"/>
    <n v="10"/>
    <s v="BAJO"/>
    <s v="El nivel de riesgo es bajo y no se requieren controles adicionales"/>
    <n v="0.1"/>
  </r>
  <r>
    <x v="2"/>
    <s v="Un Colaborador del IDU ofrece dádivas o beneficios al avaluador para que modifique un avalúo luego de pedir corrección del mismo de manera irregular."/>
    <x v="17"/>
    <s v="Deterioro de la reputación institucional que afecta su gobernanza."/>
    <s v="Equipo de seguimiento que revisa la totalidad de los documentos asociados a predios y la trazabilidad del proceso de adquisición, que son parte del proyecto."/>
    <n v="3"/>
    <n v="5"/>
    <n v="15"/>
    <s v="MEDIO"/>
    <s v="Programa de Fortalecimiento de la Cultura Ética para Colaboradores del IDU no Directivos (incluyendo protocolos desde el proceso de selección, vinculación, desempeño periódico y retiro)."/>
    <n v="3"/>
  </r>
  <r>
    <x v="2"/>
    <s v="Un Colaborador del IDU ofrece dádivas o beneficios al avaluador para que modifique un avalúo luego de pedir corrección del mismo de manera irregular."/>
    <x v="18"/>
    <s v="Deterioro de la reputación institucional que afecta su gobernanza."/>
    <s v="Validaciones por parte de articulador de avaluos"/>
    <n v="3"/>
    <n v="5"/>
    <n v="15"/>
    <s v="MEDIO"/>
    <s v="Programa de Fortalecimiento de la Cultura Ética para Colaboradores del IDU no Directivos (incluyendo protocolos desde el proceso de selección, vinculación, desempeño periódico y retiro)."/>
    <n v="3"/>
  </r>
  <r>
    <x v="2"/>
    <s v="Un Colaborador del IDU solicita o recibe dádivas de un propietario de predio para proporcionar información privilegiada para incrementar reconocimientos por lucro cesante o daño emergente."/>
    <x v="19"/>
    <s v="Deterioro de la reputación institucional que afecta su capacidad y gobernanza."/>
    <s v="Equipo de seguimiento que revisa la totalidad de los documentos asociados a predios y la trazabilidad del proceso de adquisición, que son parte del proyecto."/>
    <n v="3"/>
    <n v="4"/>
    <n v="12"/>
    <s v="MEDIO"/>
    <s v="Programa de Fortalecimiento de la Cultura Ética para Colaboradores del IDU no Directivos (incluyendo protocolos desde el proceso de selección, vinculación, desempeño periódico y retiro)."/>
    <n v="3"/>
  </r>
  <r>
    <x v="2"/>
    <s v="Un Colaborador del IDU solicita o recibe dádivas de un propietario de predio para proporcionar información privilegiada para incrementar reconocimientos por lucro cesante o daño emergente."/>
    <x v="20"/>
    <s v="Deterioro de la reputación institucional que afecta su capacidad y gobernanza."/>
    <s v="Validaciones por parte de articulador socio económico"/>
    <n v="3"/>
    <n v="4"/>
    <n v="12"/>
    <s v="MEDIO"/>
    <s v="Programa de Fortalecimiento de la Cultura Ética para Colaboradores del IDU no Directivos (incluyendo protocolos desde el proceso de selección, vinculación, desempeño periódico y retiro)."/>
    <n v="3"/>
  </r>
  <r>
    <x v="2"/>
    <s v="Un propietario de predio, tenedor o habitante, ofrece o entrega dádivas a un Colaborador del IDU para que le entregue información privilegiada que permita incrementar reconocimientos por lucro cesante o daño emergente."/>
    <x v="0"/>
    <s v="Deterioro de la reputación institucional que afecta su capacidad de gestión."/>
    <s v="Validaciones por parte de articulador socio económico"/>
    <n v="3"/>
    <n v="4"/>
    <n v="12"/>
    <s v="MEDIO"/>
    <s v="Programa de comunicación pública &quot;cero tolerancia al soborno y a la corrupción&quot; hacia la comunidad, los socios de negocios y demás partes interesadas del IDU."/>
    <n v="3"/>
  </r>
  <r>
    <x v="2"/>
    <s v="Un Colaborador del IDU solicita o recibe una dádiva para alterar información que permita modificar la tasación por concepto de actividades económicas inexistentes o de menor actividad."/>
    <x v="19"/>
    <s v="Reducción de la capacidad de innovación por desconfianza en la gestión del IDU."/>
    <s v="Equipo de seguimiento que revisa la totalidad de los documentos asociados a predios y la trazabilidad del proceso de adquisición, que son parte del proyecto."/>
    <n v="3"/>
    <n v="5"/>
    <n v="15"/>
    <s v="MEDIO"/>
    <s v="Programa de Fortalecimiento de la Cultura Ética para Colaboradores del IDU no Directivos (incluyendo protocolos desde el proceso de selección, vinculación, desempeño periódico y retiro)."/>
    <n v="3"/>
  </r>
  <r>
    <x v="2"/>
    <s v="Un Colaborador del IDU solicita o recibe una dádiva para alterar información que permita modificar la tasación por concepto de actividades económicas inexistentes o de menor actividad."/>
    <x v="20"/>
    <s v="Reducción de la capacidad de innovación por desconfianza en la gestión del IDU."/>
    <s v="Validaciones por parte de articulador socio económico"/>
    <n v="3"/>
    <n v="5"/>
    <n v="15"/>
    <s v="MEDIO"/>
    <s v="Programa de Fortalecimiento de la Cultura Ética para Colaboradores del IDU no Directivos (incluyendo protocolos desde el proceso de selección, vinculación, desempeño periódico y retiro)."/>
    <n v="3"/>
  </r>
  <r>
    <x v="2"/>
    <s v="Un propietario de predio ofrece o entrega dádivas a un Colaborador del IDU para que incremente el reporte de actividades económicas para incrementar la tasación de indemnizaciones."/>
    <x v="0"/>
    <s v="Deterioro de la reputación institucional que afecta su capacidad y gobernanza."/>
    <s v="Validaciones por parte de articulador socio económico"/>
    <n v="3"/>
    <n v="5"/>
    <n v="15"/>
    <s v="MEDIO"/>
    <s v="Programa de comunicación pública &quot;cero tolerancia al soborno y a la corrupción&quot; hacia la comunidad, los socios de negocios y demás partes interesadas del IDU."/>
    <n v="3"/>
  </r>
  <r>
    <x v="2"/>
    <s v="Un Colaborador del IDU ofrece dádivas o beneficios a un servidor de Catastro Distrital para que altere la información de los avalúos por asuntos relacionados con daño emergente y lucro cesante o por complementación de la indeminización en los casos de expropiación."/>
    <x v="19"/>
    <s v="Deterioro de la reputación institucional que afecta su gobernanza."/>
    <s v="Equipo de seguimiento que revisa la totalidad de los documentos asociados a predios y la trazabilidad del proceso de adquisición, que son parte del proyecto."/>
    <n v="2"/>
    <n v="5"/>
    <n v="10"/>
    <s v="BAJO"/>
    <s v="El nivel de riesgo es bajo y no se requieren controles adicionales"/>
    <n v="0.1"/>
  </r>
  <r>
    <x v="2"/>
    <s v="Un Colaborador del IDU ofrece dádivas o beneficios a un servidor de Catastro Distrital para que altere la información de los avalúos por asuntos relacionados con daño emergente y lucro cesante o por complementación de la indeminización en los casos de expropiación."/>
    <x v="20"/>
    <s v="Deterioro de la reputación institucional que afecta su gobernanza."/>
    <s v="Validaciones por parte de articulador socio económico"/>
    <n v="2"/>
    <n v="5"/>
    <n v="10"/>
    <s v="BAJO"/>
    <s v="El nivel de riesgo es bajo y no se requieren controles adicionales"/>
    <n v="0.1"/>
  </r>
  <r>
    <x v="2"/>
    <s v="Un servidor de Catastro Distrital ofrece o entrega dádivas o beneficios a un Colaborador del IDU para que se haga alteración de condiciones económicas que incrementen el reconocimiento por lucro cesante o daño emergente o la complementación de indeminización por expropiación administrativa."/>
    <x v="21"/>
    <s v="No logro total o parcial de los Objetivos del Instituto por falta de compromiso o apropiación de los Colaboradores del IDU."/>
    <s v="Validaciones por parte de articulador socio económico y articulador de avaluos"/>
    <n v="2"/>
    <n v="5"/>
    <n v="10"/>
    <s v="BAJO"/>
    <s v="El nivel de riesgo es bajo y no se requieren controles adicionales"/>
    <n v="0.1"/>
  </r>
  <r>
    <x v="2"/>
    <s v="Un Colaborador del IDU solicite al propietario de un predio una dádiva para agilizar el proceso de compraventa de su predio."/>
    <x v="15"/>
    <s v="Deterioro de la reputación institucional que afecta su gobernanza."/>
    <s v="Equipo de seguimiento que revisa la totalidad de los documentos asociados a predios y la trazabilidad del proceso de adquisición, que son parte del proyecto."/>
    <n v="3"/>
    <n v="3"/>
    <n v="9"/>
    <s v="BAJO"/>
    <s v="El nivel de riesgo es bajo y no se requieren controles adicionales"/>
    <n v="0.1"/>
  </r>
  <r>
    <x v="2"/>
    <s v="Un Colaborador del IDU solicite al propietario de un predio una dádiva para agilizar el proceso de compraventa de su predio."/>
    <x v="16"/>
    <s v="Deterioro de la reputación institucional que afecta su gobernanza."/>
    <s v="Validaciones por parte de articulador jurídico"/>
    <n v="3"/>
    <n v="3"/>
    <n v="9"/>
    <s v="BAJO"/>
    <s v="El nivel de riesgo es bajo y no se requieren controles adicionales"/>
    <n v="0.1"/>
  </r>
  <r>
    <x v="2"/>
    <s v="Un propietario ofrece o entrega una dádiva a un Colaborador del IDU para que agilice el proceso de compraventa del predio."/>
    <x v="0"/>
    <s v="Deterioro de la reputación institucional que afecta su capacidad de gestión."/>
    <s v="Validaciones por parte de articulador jurídico"/>
    <n v="3"/>
    <n v="3"/>
    <n v="9"/>
    <s v="BAJO"/>
    <s v="El nivel de riesgo es bajo y no se requieren controles adicionales"/>
    <n v="0.1"/>
  </r>
  <r>
    <x v="2"/>
    <s v="Un Colaborador del IDU solicita o recibe dádivas o beneficios para alterar el informe de reconocimiento económico para favorecer a un propietario de un predio vía expropiación."/>
    <x v="15"/>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2"/>
    <n v="5"/>
    <n v="10"/>
    <s v="BAJO"/>
    <s v="El nivel de riesgo es bajo y no se requieren controles adicionales"/>
    <n v="0.1"/>
  </r>
  <r>
    <x v="2"/>
    <s v="Un Colaborador del IDU solicita o recibe dádivas o beneficios para alterar el informe de reconocimiento económico para favorecer a un propietario de un predio vía expropiación."/>
    <x v="16"/>
    <s v="No logro total o parcial de los Objetivos del Instituto por falta de compromiso o apropiación de los Colaboradores del IDU."/>
    <s v="Validaciones por parte de articulador jurídico"/>
    <n v="2"/>
    <n v="5"/>
    <n v="10"/>
    <s v="BAJO"/>
    <s v="El nivel de riesgo es bajo y no se requieren controles adicionales"/>
    <n v="0.1"/>
  </r>
  <r>
    <x v="2"/>
    <s v="Un propietario de un predio ofrece o entrega dádivas a un Colaborador del IDU para que estudie y proyecte irregularmente la respuesta a un recurso de reposición para el proceso de pago vía expropiación."/>
    <x v="0"/>
    <s v="Deterioro de la reputación institucional que afecta su capacidad de gestión."/>
    <s v="Validaciones por parte de articulador jurídico"/>
    <n v="2"/>
    <n v="5"/>
    <n v="10"/>
    <s v="BAJO"/>
    <s v="El nivel de riesgo es bajo y no se requieren controles adicionales"/>
    <n v="0.1"/>
  </r>
</pivotCacheRecords>
</file>

<file path=xl/pivotCache/pivotCacheRecords21.xml><?xml version="1.0" encoding="utf-8"?>
<pivotCacheRecords xmlns="http://schemas.openxmlformats.org/spreadsheetml/2006/main" xmlns:r="http://schemas.openxmlformats.org/officeDocument/2006/relationships" count="107">
  <r>
    <s v="RESPUESTA A EMERGENCIAS NIVEL DISTRITAL"/>
    <s v="Un ciudadano ofrece o entrega dádivas a un Colaborador del IDU para que al elaborar el plan de acción de un incidente, se incluyan acciones que solo pueden ser ejecutadas por una persona específica."/>
    <x v="0"/>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 ciudadano para que al elaborar el plan de acción de un incidente, incluya acciones que solo pueden ser ejecutadas por una persona específica."/>
    <x v="1"/>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 ciudadano para que al elaborar el plan de acción de un incidente, incluya acciones que solo pueden ser ejecutadas por una persona específica."/>
    <x v="2"/>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 ciudadano para que al elaborar el plan de acción de un incidente, incluya acciones que solo pueden ser ejecutadas por una persona específica."/>
    <x v="3"/>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 ciudadano para que al elaborar el plan de acción de un incidente, incluya acciones que solo pueden ser ejecutadas por una persona específica."/>
    <x v="4"/>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tercero (persona jurídica ajena al IDU) ofrece o entrega dádivas a un Colaborador del IDU para que éste, sobrevalore los daños en via, talud u otras áreas del espacio públicoy de esta manera se autorice una intervención de mayor costo y magnitud del requerido."/>
    <x v="5"/>
    <s v="Sobrecostos en los proyectos que reducen la capacidad de alcanzar metas físicas."/>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a persona para que asigne la ejecución de acciones para la atención de la emergencia a un ejecutor específico."/>
    <x v="1"/>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a persona para que asigne la ejecución de acciones para la atención de la emergencia a un ejecutor específico."/>
    <x v="2"/>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a persona para que asigne la ejecución de acciones para la atención de la emergencia a un ejecutor específico."/>
    <x v="3"/>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a persona para que asigne la ejecución de acciones para la atención de la emergencia a un ejecutor específico."/>
    <x v="4"/>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ntratista ofrece o entrega dádivas a un Colaborador del IDU para que le asigne la ejecución de acciones para la atención de la emergencia a un ejecutor específico."/>
    <x v="6"/>
    <s v="Sobrecostos en los proyectos que reducen la capacidad de alcanzar metas físicas."/>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MONITOREO DE PASOS ELEVADOS Y A NIVEL"/>
    <s v="Un tercero ofrece o entrega dádivas a un Colaborador del IDU para que reporte irregularmente el mal estado de una estructura en la actividad de reconocimiento de los principales elementos que componen la estructura y la inspección general."/>
    <x v="5"/>
    <s v="Deterioro de la reputación institucional que afecta su capacidad de gestión."/>
    <s v="1. Procedimiento PR-CI-06 &quot;Monitoreo de pasos elevados y a nivel tanto vehiculares como peatonales&quot; 2. Informe de Inspección aprobado por el Director Técnico, el cual es remitido a la DTE y DTP. _x000a_3. La priorización para el mantenimiento y/o reforzamiento de los puentes es función de la DTE y DTP."/>
    <n v="1"/>
    <n v="4"/>
    <n v="4"/>
    <s v="BAJO"/>
    <s v="El nivel de riesgo bajo no requiere controles adicionales"/>
    <n v="0.1"/>
  </r>
  <r>
    <s v="MONITOREO DE PASOS ELEVADOS Y A NIVEL"/>
    <s v="Un Colaborador del IDU solicita o recibe dádivas de un ciudadano para reportar irregularmente el mal estado de una estructura en la actividad de reconocimiento de los principales elementos que componen la estructura y la inspección general."/>
    <x v="7"/>
    <s v="No logro total o parcial los Objetivos del Instituto por falta de compromiso o apropiación de los Servidores del IDU."/>
    <s v="1. Procedimiento PR-CI-06 &quot;Monitoreo de pasos elevados y a nivel tanto vehiculares como peatonales&quot; 2. Informe de Inspección aprobado por el Director Técnico, el cual es remitido a la DTE y DTP. _x000a_3. La priorización para el mantenimiento y/o reforzamiento de los puentes es función de la DTE y DTP."/>
    <n v="1"/>
    <n v="4"/>
    <n v="4"/>
    <s v="BAJO"/>
    <s v="El nivel de riesgo bajo no requiere controles adicionales"/>
    <n v="0.1"/>
  </r>
  <r>
    <s v="APROVECHAMIENTO ECONÓMICO POR CAMPAMENTOS DE OBRA Y/O OCUPACIONES TEMPORALES DE OBRA"/>
    <s v="Un tercero ofrece o entrega dádivas a Servidores del IDU encargados de la recepción de solicitudes, para que su solicitud sea priorizada o entregada por fuera del orden de llegada."/>
    <x v="5"/>
    <s v="Deterioro de la reputación institucional que afecta su capacidad de gestión."/>
    <s v="1- Toda solicitud recibida en el Instituto debe ser radicada a través del aplicativo Orfeo, lo cual permite tener evidencia de la fecha y hora de radicado._x000a_2- La Guía de tramites y servicios establece los tiempos requeridos por el IDU para otorgar los permisos."/>
    <n v="3"/>
    <n v="2"/>
    <n v="6"/>
    <s v="BAJO"/>
    <s v="El nivel de riesgo bajo no requiere controles adicionales"/>
    <n v="0.1"/>
  </r>
  <r>
    <s v="APROVECHAMIENTO ECONÓMICO POR CAMPAMENTOS DE OBRA Y/O OCUPACIONES TEMPORALES DE OBRA"/>
    <s v="Un Colaborador del IDU encargado de la recepción de solicitudes solicita o recibe dádivas de un ciudadano para que su solicitud sea priorizada o entregada por fuera del orden de llegada."/>
    <x v="7"/>
    <s v="No logro total o parcial de los Objetivos del Instituto por falta de compromiso o apropiación de los Servidores del IDU."/>
    <s v="1- Toda solicitud recibida en el Instituto debe ser radicada a través del aplicativo Orfeo, lo cual permite tener evidencia de la fecha y hora de radicado._x000a_2- La Guía de tramites y servicios establece los tiempos requeridos por el IDU para otorgar los permisos."/>
    <n v="3"/>
    <n v="2"/>
    <n v="6"/>
    <s v="BAJO"/>
    <s v="El nivel de riesgo bajo no requiere controles adicionales"/>
    <n v="0.1"/>
  </r>
  <r>
    <s v="APROVECHAMIENTO ECONÓMICO POR CAMPAMENTOS DE OBRA Y/O OCUPACIONES TEMPORALES DE OBRA"/>
    <s v="Un tercero, ofrece o entrega a un Colaborador del IDU una dádiva para que se altere el concepto o cantidad de aprovechamiento económico de una instalación provisional."/>
    <x v="5"/>
    <s v="Deterioro de la reputación institucional que afecta su gobernanza."/>
    <s v="1- En las Cartillas CA-CI-01 y CA-CI-02 de Campamentos de obra y Ocupaciones temporales de obra se establece la formula de retribución económica, así como los demás requisitos para la autorización de aprovechamiento._x000a_2- En el Acto Administrativo firmado establece para ambas partes la formula de retribución y los requisitos. "/>
    <n v="3"/>
    <n v="3"/>
    <n v="9"/>
    <s v="BAJO"/>
    <s v="El nivel de riesgo bajo no requiere controles adicionales"/>
    <n v="0.1"/>
  </r>
  <r>
    <s v="APROVECHAMIENTO ECONÓMICO POR CAMPAMENTOS DE OBRA Y/O OCUPACIONES TEMPORALES DE OBRA"/>
    <s v="Un Colaborador del IDU recibe o acepta una dádiva de un Tercero para alterar el concepto o cantidad de aprovechamiento económico de una instalación provisional."/>
    <x v="7"/>
    <s v="Sobrecostos, deficiencias en alcance y calidad en la ejecución en los proyectos, que reducen la capacidad de lograr objetivos."/>
    <s v="1- En las Cartillas CA-CI-01 y CA-CI-02 de Campamentos de obra y Ocupaciones temporales de obra se establece la formula de retribución económica, así como los demás requisitos para la autorización de aprovechamiento._x000a_2- En el Acto Administrativo firmado establece para ambas partes la formula de retribución y los requisitos. "/>
    <n v="3"/>
    <n v="3"/>
    <n v="9"/>
    <s v="BAJO"/>
    <s v="El nivel de riesgo bajo no requiere controles adicionales"/>
    <n v="0.1"/>
  </r>
  <r>
    <s v="APROVECHAMIENTO ECONÓMICO POR CAMPAMENTOS DE OBRA Y/O OCUPACIONES TEMPORALES DE OBRA"/>
    <s v="Un tercero, ofrece o entrega a un Colaborador del IDU una dádiva para que se incluyan en el acto administrativo de aprovechamiento de espacio público, requisitos que solo beneficien a quien hace uso temporal de este espacio público."/>
    <x v="5"/>
    <s v="Deterioro de la reputación institucional que afecta su capacidad de gestión."/>
    <s v="1- En las Cartillas CA-CI-01 y CA-CI-02 de Campamentos de obra y Ocupaciones temporales de obra se establece la formula de retribución económica, así como los demás requisitos para la autorización de aprovechamiento._x000a_2- En el Acto Administrativo firmado establece para ambas partes la formula de retribución y los requisitos._x000a_3- La Guía de tramites y servicios establece los requisitos para la ocupación temporal acorde con el Decreto 190 de 2004."/>
    <n v="2"/>
    <n v="3"/>
    <n v="6"/>
    <s v="BAJO"/>
    <s v="El nivel de riesgo bajo no requiere controles adicionales"/>
    <n v="0.1"/>
  </r>
  <r>
    <s v="APROVECHAMIENTO ECONÓMICO POR CAMPAMENTOS DE OBRA Y/O OCUPACIONES TEMPORALES DE OBRA"/>
    <s v="Un Colaborador del IDU solicite o acepte una dádiva de un Tercero, para que se incluyan en el acto administrativo de aprovechamiento de espacio público, requisitos que solo beneficien a quien hace uso temporal de este espacio público."/>
    <x v="7"/>
    <s v="No logro total o parcial de los Objetivos del Instituto por falta de compromiso o apropiación de los Servidores del IDU."/>
    <s v="1- En las Cartillas CA-CI-01 y CA-CI-02 de Campamentos de obra y Ocupaciones temporales de obra se establece la formula de retribución económica, así como los demás requisitos para la autorización de aprovechamiento._x000a_2- En el Acto Administrativo firmado establece para ambas partes la formula de retribución y los requisitos._x000a_3- La Guía de tramites y servicios establece los requisitos para la ocupación temporal acorde con el Decreto 190 de 2004."/>
    <n v="2"/>
    <n v="3"/>
    <n v="6"/>
    <s v="BAJO"/>
    <s v="El nivel de riesgo bajo no requiere controles adicionales"/>
    <n v="0.1"/>
  </r>
  <r>
    <s v="APROVECHAMIENTO ECONÓMICO POR CAMPAMENTOS DE OBRA Y/O OCUPACIONES TEMPORALES DE OBRA"/>
    <s v="Un tercero ofrece o entrega una dádiva a un Colaborador del IDU para que altere el acta de recibo del espacio solicitado, sin verificar o informando datos incorrectos sobre el estado del espacio en iguales o mejores condiciones a las encontradas antes del uso para el aprovechamiento económico de espacio público."/>
    <x v="5"/>
    <s v="Deterioro de la reputación institucional que afecta su gobernanza."/>
    <s v="1- La visita de recibo de espacio público la realiza el Colaborador IDU, sin el titular del permiso._x000a_2- Se da cumplimiento al procedimiento PR-CI-07."/>
    <n v="3"/>
    <n v="3"/>
    <n v="9"/>
    <s v="BAJO"/>
    <s v="El nivel de riesgo bajo no requiere controles adicionales"/>
    <n v="0.1"/>
  </r>
  <r>
    <s v="APROVECHAMIENTO ECONÓMICO POR CAMPAMENTOS DE OBRA Y/O OCUPACIONES TEMPORALES DE OBRA"/>
    <s v="Un Colaborador del IDU solicita o acepta una dádiva de un Tercero para que altere el acta de recibo del espacio solicitado, sin verificar o informando datos incorrectos sobre el estado del espacio en iguales o mejores condiciones a las encontradas antes del uso para el aprovechamiento económico de espacio público."/>
    <x v="7"/>
    <s v="No logro total o parcial de los Objetivos del Instituto por falta de compromiso o apropiación de los Servidores del IDU."/>
    <s v="1- La visita de recibo de espacio público la realiza el Colaborador IDU, sin el titular del permiso._x000a_2- Se da cumplimiento al procedimiento PR-CI-07."/>
    <n v="3"/>
    <n v="3"/>
    <n v="9"/>
    <s v="BAJO"/>
    <s v="El nivel de riesgo bajo no requiere controles adicionales"/>
    <n v="0.1"/>
  </r>
  <r>
    <s v="APROVECHAMIENTO ECONÓMICO POR CAMPAMENTOS DE OBRA Y/O OCUPACIONES TEMPORALES DE OBRA"/>
    <s v="Un Tercero ofrece o entrega una dádiva a un Colaborador del IDU para que no solicite la aplicación del procedimiento sancionatorio para infracciones urbanísticas, por una infracción urbanística o por no entrega del espacio público en las condiciones previstas en el acto administrativo. "/>
    <x v="5"/>
    <s v="Deterioro de la reputación institucional que afecta su gobernanza."/>
    <s v="1- El procedimiento PR-CI-07 establece las gestiones a realizar en caso de incumplimientos._x000a_2- Tanto las Alcaldías Locales, como la Policía Nacional ejerce la función de vigilante del espacio público."/>
    <n v="2"/>
    <n v="4"/>
    <n v="8"/>
    <s v="BAJO"/>
    <s v="Programa de comunicación pública &quot;cero tolerancia al soborno y a la corrupción&quot; hacia la comunidad, los socios de negocios y demás partes interesadas del IDU."/>
    <n v="0.1"/>
  </r>
  <r>
    <s v="APROVECHAMIENTO ECONÓMICO POR CAMPAMENTOS DE OBRA Y/O OCUPACIONES TEMPORALES DE OBRA"/>
    <s v="Un Colaborador del IDU solicita o acepta una dádiva de un Tercero para que no solicite la aplicación del procedimiento sancionatorio para infracciones urbanísticas, por una infracción urbanística o por no entrega del espacio público en las condiciones previstas en el acto administrativo. "/>
    <x v="7"/>
    <s v="No logro total o parcial de los Objetivos del Instituto por falta de compromiso o apropiación de los Servidores del IDU."/>
    <s v="1- El procedimiento PR-CI-07 establece las gestiones a realizar en caso de incumplimientos._x000a_2- Tanto las Alcaldías Locales, como la Policía Nacional ejerce la función de vigilante del espacio público."/>
    <n v="2"/>
    <n v="4"/>
    <n v="8"/>
    <s v="BAJO"/>
    <s v="Programa de Fortalecimiento de la Cultura Ética para Colaboradores del IDU no Directivos (incluyendo protocolos desde el proceso de selección, vinculación, desempeño periódico y retiro)."/>
    <n v="0.1"/>
  </r>
  <r>
    <s v="EXPEDICIÓN Y RECIBO DE LICENCIAS DE EXCAVACIÓN"/>
    <s v="Un tercero solicitante ofrece o entrega dádivas a un Colaborador del IDU para que agilice el trámite de solicitud de licencia."/>
    <x v="5"/>
    <s v="Deterioro de la reputación institucional que afecta su capacidad y gobernanza."/>
    <s v="1- La solicitud de Licencia de Excavación (FO-CI-02) debe radicarse en correspondencia, donde al momento de recibir efectúan un primer filtro de verificación de documentación requerida, dejando por escrito y como parte del expediente las observaciones respecto al cumplimiento de requisitos (formato de revisión de información)._x000a_2- Si en el momento de la revisión se encuentra documentos faltantes o que no tienen validez dentro del proceso, se requiere al solicitante mediante Acta de observaciones y correcciones."/>
    <n v="3"/>
    <n v="4"/>
    <n v="12"/>
    <s v="MEDIO"/>
    <s v="Programa de comunicación pública &quot;cero tolerancia al soborno y a la corrupción&quot; hacia la comunidad, los socios de negocios y demás partes interesadas del IDU."/>
    <n v="3"/>
  </r>
  <r>
    <s v="EXPEDICIÓN Y RECIBO DE LICENCIAS DE EXCAVACIÓN"/>
    <s v="Un Colaborador del IDU solicita o recibe dádivas de un tercero solicitante para que se agilice el trámite de solicitud de licencia."/>
    <x v="7"/>
    <s v="Deterioro de la reputación institucional que afecta su capacidad de gestión."/>
    <s v="1- La solicitud de Licencia de Excavación (FO-CI-02) debe radicarse en correspondencia, donde al momento de recibir efectúan un primer filtro de verificación de documentación requerida, dejando por escrito y como parte del expediente las observaciones respecto al cumplimiento de requisitos (formato de revisión de información)._x000a_2- Si en el momento de la revisión se encuentra documentos faltantes o que no tienen validez dentro del proceso, se requiere al solicitante mediante Acta de observaciones y correcciones."/>
    <n v="2"/>
    <n v="3"/>
    <n v="6"/>
    <s v="BAJO"/>
    <s v="El nivel de riesgo bajo no requiere controles adicionales"/>
    <n v="0.1"/>
  </r>
  <r>
    <s v="EXPEDICIÓN Y RECIBO DE LICENCIAS DE EXCAVACIÓN"/>
    <s v="Un Tercero ofrece o entrega dádivas a un Colaborador del IDU para que apruebe una licencia de excavación sin el lleno de los requisitos exigidos."/>
    <x v="5"/>
    <s v="Deterioro de la reputación institucional que afecta su gobernanza."/>
    <s v="1- La solicitud de Licencia de Excavación (FO-CI-02) debe radicarse en correspondencia, donde al momento de recibir efectúan un primer filtro de verificación de documentación requerida, dejando por escrito y como parte del expediente las observaciones respecto al cumplimiento de requisitos (formato de revisión de información)._x000a_2- Si en el momento de la revisión se encuentra documentos faltantes o que no tienen validez dentro del proceso, se requiere al solicitante mediante Acta de observaciones y correcciones."/>
    <n v="3"/>
    <n v="4"/>
    <n v="12"/>
    <s v="MEDIO"/>
    <s v="Programa de comunicación pública &quot;cero tolerancia al soborno y a la corrupción&quot; hacia la comunidad, los socios de negocios y demás partes interesadas del IDU."/>
    <n v="3"/>
  </r>
  <r>
    <s v="EXPEDICIÓN Y RECIBO DE LICENCIAS DE EXCAVACIÓN"/>
    <s v="Un Colaborador del IDU solicita o recibe una dádiva de un Tercero para que apruebe una licencia de excavación sin el lleno de los requisitos exigidos."/>
    <x v="7"/>
    <s v="Sobrecostos, deficiencias en alcance y calidad en la ejecución en los proyectos, que reducen la capacidad de lograr objetivos."/>
    <s v="1- La solicitud de Licencia de Excavación (FO-CI-02) debe radicarse en correspondencia, donde al momento de recibir efectúan un primer filtro de verificación de documentación requerida, dejando por escrito y como parte del expediente las observaciones respecto al cumplimiento de requisitos (formato de revisión de información)._x000a_2- Si en el momento de la revisión se encuentra documentos faltantes o que no tienen validez dentro del proceso, se requiere al solicitante mediante Acta de observaciones y correcciones."/>
    <n v="3"/>
    <n v="4"/>
    <n v="12"/>
    <s v="MEDIO"/>
    <s v="Programa de Fortalecimiento de la Cultura Ética para Colaboradores del IDU no Directivos (incluyendo protocolos desde el proceso de selección, vinculación, desempeño periódico y retiro)."/>
    <n v="3"/>
  </r>
  <r>
    <s v="EXPEDICIÓN Y RECIBO DE LICENCIAS DE EXCAVACIÓN"/>
    <s v="Un Tercero ofrece o entrega dádivas a un Colaborador del IDU para que altere o incluya asuntos que solo benefician al solicitante, en actos administrativos derivados de la gestión de licencia de excavación."/>
    <x v="5"/>
    <s v="Deterioro de la reputación institucional que afecta su capacidad de gestión."/>
    <s v="1- se da cumplimiento al Decreto Nacional 1469-2010 «...reglamenta las disposiciones relativas a las licencias urbanísticas...» y el Procedimiento PR-CI-09 Expedición y recibo de licencias de excavación V_5.0_x000a_2- El modelo de resolución para otorgar licencias es validado jurídicamente antes de su aprobación."/>
    <n v="3"/>
    <n v="3"/>
    <n v="9"/>
    <s v="BAJO"/>
    <s v="El nivel de riesgo bajo no requiere controles adicionales"/>
    <n v="0.1"/>
  </r>
  <r>
    <s v="EXPEDICIÓN Y RECIBO DE LICENCIAS DE EXCAVACIÓN"/>
    <s v="Un Colaborador del IDU solicita o acepta dádivas de un Tercero para que altere o incluya asuntos que solo benefician al solicitante, en actos administrativos derivados de la gestión de licencia de excavación."/>
    <x v="7"/>
    <s v="No logro total o parcial de los Objetivos del Instituto por falta de compromiso o apropiación de los Servidores del IDU."/>
    <s v="1- se da cumplimiento al Decreto Nacional 1469-2010 «...reglamenta las disposiciones relativas a las licencias urbanísticas...» y el Procedimiento PR-CI-09 Expedición y recibo de licencias de excavación V_5.0_x000a_2- El modelo de resolución para otorgar licencias es validado jurídicamente antes de su aprobación."/>
    <n v="2"/>
    <n v="4"/>
    <n v="8"/>
    <s v="BAJO"/>
    <s v="El nivel de riesgo bajo no requiere controles adicionales"/>
    <n v="0.1"/>
  </r>
  <r>
    <s v="EXPEDICIÓN Y RECIBO DE LICENCIAS DE EXCAVACIÓN"/>
    <s v="Un Tercero que interviene el espacio público ofrece o entrega dádivas a un Colaborador del IDU para que no informe o declare de conocimiento de DTAI la afectación de espacio público por excavaciones sin licencia de excavación."/>
    <x v="5"/>
    <s v="Deterioro de la reputación institucional que afecta su capacidad de gestión."/>
    <s v="1- se da cumplimiento al Decreto Nacional 1469-2010 «...reglamenta las disposiciones relativas a las licencias urbanísticas...» y el Procedimiento PR-CI-09 Expedición y recibo de licencias de excavación V_5.0_x000a_2- Las Alcaldías Locales y la Policía Nacional cumplen función de vigilancia del espacio público."/>
    <n v="2"/>
    <n v="4"/>
    <n v="8"/>
    <s v="BAJO"/>
    <s v="El nivel de riesgo bajo no requiere controles adicionales"/>
    <n v="0.1"/>
  </r>
  <r>
    <s v="EXPEDICIÓN Y RECIBO DE LICENCIAS DE EXCAVACIÓN"/>
    <s v="Un Colaborador del IDU solicita o recibe dádivas de un Tercero que interviene el espacio público para que no se informe o declare de conocimiento de DTAI la afectación de espacio público por excavaciones sin licencia de excavación."/>
    <x v="7"/>
    <s v="Deterioro de la reputación institucional que afecta su capacidad de gestión."/>
    <s v="1- se da cumplimiento al Decreto Nacional 1469-2010 «...reglamenta las disposiciones relativas a las licencias urbanísticas...» y el Procedimiento PR-CI-09 Expedición y recibo de licencias de excavación V_5.0_x000a_2- Las Alcaldías Locales y la Policía Nacional cumplen función de vigilancia del espacio público."/>
    <n v="2"/>
    <n v="4"/>
    <n v="8"/>
    <s v="BAJO"/>
    <s v="El nivel de riesgo bajo no requiere controles adicionales"/>
    <n v="0.1"/>
  </r>
  <r>
    <s v="EXPEDICIÓN Y RECIBO DE LICENCIAS DE EXCAVACIÓN"/>
    <s v="Un Tercero que interviene el espacio público ofrece o entrega una dádiva a un Colaborador del IDU para que no solicite la aplicación del procedimiento sancionatorio para infracciones urbanísticas."/>
    <x v="5"/>
    <s v="Deterioro de la reputación institucional que afecta su gobernanza."/>
    <s v="1- se da cumplimiento al Decreto Nacional 1469-2010 «...reglamenta las disposiciones relativas a las licencias urbanísticas...» y el Procedimiento PR-CI-09 Expedición y recibo de licencias de excavación V_5.0_x000a_2- Las Alcaldías Locales y la Policía Nacional cumplen función de vigilancia del espacio público."/>
    <n v="3"/>
    <n v="4"/>
    <n v="12"/>
    <s v="MEDIO"/>
    <s v="Programa de comunicación pública &quot;cero tolerancia al soborno y a la corrupción&quot; hacia la comunidad, los socios de negocios y demás partes interesadas del IDU."/>
    <n v="3"/>
  </r>
  <r>
    <s v="EXPEDICIÓN Y RECIBO DE LICENCIAS DE EXCAVACIÓN"/>
    <s v="Un Colaborador del IDU solicita o acepta una dádiva de un Tercero que interviene el espacio público para que no solicite la aplicación del procedimiento sancionatorio para infracciones urbanísticas."/>
    <x v="7"/>
    <s v="Deterioro de la reputación institucional que afecta su capacidad de gestión."/>
    <s v="1- se da cumplimiento al Decreto Nacional 1469-2010 «...reglamenta las disposiciones relativas a las licencias urbanísticas...» y el Procedimiento PR-CI-09 Expedición y recibo de licencias de excavación V_5.0_x000a_2- Las Alcaldías Locales y la Policía Nacional cumplen función de vigilancia del espacio público."/>
    <n v="3"/>
    <n v="4"/>
    <n v="12"/>
    <s v="MEDIO"/>
    <s v="Programa de Fortalecimiento de la Cultura Ética para Colaboradores del IDU (incluyendo protocolos desde el proceso de selección, vinculación, desempeño periódico y retiro)."/>
    <n v="3"/>
  </r>
  <r>
    <s v="EXPEDICIÓN Y RECIBO DE LICENCIAS DE EXCAVACIÓN"/>
    <s v="Un Tercero que interviene el espacio público ofrece o entrega una dádiva a un Colaborador del IDU para que emita el certificado de verificación y recibo de obra en trabajos no conformes."/>
    <x v="5"/>
    <s v="Deterioro de la reputación institucional que afecta su gobernanza."/>
    <s v="1- se da cumplimiento al Decreto Nacional 1469-2010 «...reglamenta las disposiciones relativas a las licencias urbanísticas...» y el Procedimiento PR-CI-09 Expedición y recibo de licencias de excavación V_5.0_x000a_2- Los certificados de recibo de obra son validados por el líder de grupo y Director Técnico previo a su publicación."/>
    <n v="3"/>
    <n v="4"/>
    <n v="12"/>
    <s v="MEDIO"/>
    <s v="Programa de comunicación pública &quot;cero tolerancia al soborno y a la corrupción&quot; hacia la comunidad, los socios de negocios y demás partes interesadas del IDU."/>
    <n v="3"/>
  </r>
  <r>
    <s v="EXPEDICIÓN Y RECIBO DE LICENCIAS DE EXCAVACIÓN"/>
    <s v="Un Colaborador del IDU solicita o acepta dádivas de un Tercero que interviene el espacio público para que emita el certificado de verificación y recibo de obra en trabajos no conformes."/>
    <x v="7"/>
    <s v="No logro total o parcial de los Objetivos del Instituto por falta de compromiso o apropiación de los Servidores del IDU."/>
    <s v="1- se da cumplimiento al Decreto Nacional 1469-2010 «...reglamenta las disposiciones relativas a las licencias urbanísticas...» y el Procedimiento PR-CI-09 Expedición y recibo de licencias de excavación V_5.0_x000a_2- Los certificados de recibo de obra son validados por el líder de grupo y Director Técnico previo a su publicación."/>
    <n v="2"/>
    <n v="4"/>
    <n v="8"/>
    <s v="BAJO"/>
    <s v="El nivel de riesgo bajo no requiere controles adicionales"/>
    <n v="0.1"/>
  </r>
  <r>
    <s v="APROVECHAMIENTO ECONÓMICO DE CORTO PLAZO DEL ESPACIO PÚBLICO"/>
    <s v="Un ciudadano ofrece o entrega dádivas a Servidores del IDU encargados de la recepción de solicitudes, para que su solicitud sea priorizada o entregada por fuera del orden de llegada."/>
    <x v="0"/>
    <s v="Deterioro de la reputación institucional que afecta su gobernanza."/>
    <s v="1- Toda solicitud recibida en el Instituto debe ser radicada a través del aplicativo Orfeo, lo cual permite tener evidencia de la fecha y hora de radicado._x000a_2- La Guía de tramites y servicios establece los tiempos requeridos por el IDU para otorgar los permisos."/>
    <n v="4"/>
    <n v="3"/>
    <n v="12"/>
    <s v="MEDIO"/>
    <s v="Programa de comunicación pública &quot;cero tolerancia al soborno y a la corrupción&quot; hacia la comunidad, los socios de negocios y demás partes interesadas del IDU."/>
    <n v="3"/>
  </r>
  <r>
    <s v="APROVECHAMIENTO ECONÓMICO DE CORTO PLAZO DEL ESPACIO PÚBLICO"/>
    <s v="Un Colaborador del IDU encargado de la recepción de solicitudes solicita o recibe dádivas de un ciudadano para que su solicitud sea priorizada o entregada por fuera del orden de llegada."/>
    <x v="7"/>
    <s v="Deterioro de la reputación institucional que afecta su capacidad de gestión."/>
    <s v="1- Toda solicitud recibida en el Instituto debe ser radicada a través del aplicativo Orfeo, lo cual permite tener evidencia de la fecha y hora de radicado._x000a_2- La Guía de tramites y servicios establece los tiempos requeridos por el IDU para otorgar los permisos."/>
    <n v="3"/>
    <n v="3"/>
    <n v="9"/>
    <s v="BAJO"/>
    <s v="El nivel de riesgo bajo no requiere controles adicionales"/>
    <n v="0.1"/>
  </r>
  <r>
    <s v="APROVECHAMIENTO ECONÓMICO DE CORTO PLAZO DEL ESPACIO PÚBLICO"/>
    <s v="Un Tercero, ofrece o entrega a un Colaborador del IDU una dádiva para que se altere el concepto o cantidad de aprovechamiento económico."/>
    <x v="0"/>
    <s v="Deterioro de la reputación institucional que afecta su capacidad de gestión."/>
    <s v="1- En el procedimiento PR-CI-10 de aprovechamiento económico de corto plazo se establece la formula de retribución económica, así como los demás requisitos para la autorización de aprovechamiento._x000a_2- En el Acto Administrativo firmado establece para ambas partes la formula de retribución y los requisitos. "/>
    <n v="3"/>
    <n v="3"/>
    <n v="9"/>
    <s v="BAJO"/>
    <s v="El nivel de riesgo bajo no requiere controles adicionales"/>
    <n v="0.1"/>
  </r>
  <r>
    <s v="APROVECHAMIENTO ECONÓMICO DE CORTO PLAZO DEL ESPACIO PÚBLICO"/>
    <s v="Un Colaborador del IDU recibe o acepta una dádiva de un Tercero para alterar el concepto o cantidad de aprovechamiento económico "/>
    <x v="7"/>
    <s v="No logro total o parcial de los Objetivos del Instituto por falta de compromiso o apropiación de los Servidores del IDU."/>
    <s v="1- En el procedimiento PR-CI-10 de aprovechamiento económico de corto plazo se establece la formula de retribución económica, así como los demás requisitos para la autorización de aprovechamiento._x000a_2- En el Acto Administrativo firmado establece para ambas partes la formula de retribución y los requisitos. "/>
    <n v="2"/>
    <n v="3"/>
    <n v="6"/>
    <s v="BAJO"/>
    <s v="El nivel de riesgo bajo no requiere controles adicionales"/>
    <n v="0.1"/>
  </r>
  <r>
    <s v="APROVECHAMIENTO ECONÓMICO DE CORTO PLAZO DEL ESPACIO PÚBLICO"/>
    <s v="Un Tercero, ofrece o entrega a un Colaborador del IDU una dádiva para que se incluyan en el contrato de aprovechamiento de espacio público, cláusulas que solo beneficien a quien hace uso temporal de este espacio público."/>
    <x v="0"/>
    <s v="Deterioro de la reputación institucional que afecta su capacidad y gobernanza."/>
    <s v="1- En el procedimiento PR-CI-10 de aprovechamiento económico de corto plazo se establece la formula de retribución económica, así como los demás requisitos para la autorización de aprovechamiento._x000a_2- En el Acto Administrativo firmado establece para ambas partes la formula de retribución y los requisitos._x000a_3- La Guía de tramites y servicios establece los requisitos para la ocupación temporal acorde con el Decreto 190 de 2004."/>
    <n v="2"/>
    <n v="4"/>
    <n v="8"/>
    <s v="BAJO"/>
    <s v="El nivel de riesgo bajo no requiere controles adicionales"/>
    <n v="0.1"/>
  </r>
  <r>
    <s v="APROVECHAMIENTO ECONÓMICO DE CORTO PLAZO DEL ESPACIO PÚBLICO"/>
    <s v="Un Colaborador del IDU solicite o acepte una dádiva de un Tercero, para que se incluyan en el contrato de aprovechamiento de espacio público, cláusulas que solo beneficien a quien hace uso temporal de este espacio público."/>
    <x v="7"/>
    <s v="Reducción de capacidad institucional para responder a las necesidades de la ciudad en lo relacionado con infraestructura para la movilidad y espacio público."/>
    <s v="1- En el procedimiento PR-CI-10 de aprovechamiento económico de corto plazo se establece la formula de retribución económica, así como los demás requisitos para la autorización de aprovechamiento._x000a_2- En el Acto Administrativo firmado establece para ambas partes la formula de retribución y los requisitos._x000a_3- La Guía de tramites y servicios establece los requisitos para la ocupación temporal acorde con el Decreto 190 de 2004."/>
    <n v="2"/>
    <n v="4"/>
    <n v="8"/>
    <s v="BAJO"/>
    <s v="El nivel de riesgo bajo no requiere controles adicionales"/>
    <n v="0.1"/>
  </r>
  <r>
    <s v="APROVECHAMIENTO ECONÓMICO DE CORTO PLAZO DEL ESPACIO PÚBLICO"/>
    <s v="Un Tercero ofrece o entrega una dádiva a un Colaborador del IDU para que altere el acta de recibo del espacio solicitado, sin verificar o informando datos incorrectos sobre la recuperación del espacio en iguales o mejores condiciones a las encontradas antes del uso para el aprovechamiento económico de espacio público."/>
    <x v="5"/>
    <s v="Deterioro de la reputación institucional que afecta su capacidad y gobernanza."/>
    <s v="1- La visita de recibo de espacio público la realiza el Colaborador IDU, sin el titular del permiso._x000a_2- Se da cumplimiento al procedimiento PR-CI-10."/>
    <n v="3"/>
    <n v="4"/>
    <n v="12"/>
    <s v="MEDIO"/>
    <s v="Programa de comunicación pública &quot;cero tolerancia al soborno y a la corrupción&quot; hacia la comunidad, los socios de negocios y demás partes interesadas del IDU."/>
    <n v="3"/>
  </r>
  <r>
    <s v="APROVECHAMIENTO ECONÓMICO DE CORTO PLAZO DEL ESPACIO PÚBLICO"/>
    <s v="Un Colaborador del IDU solicita o acepta una dádiva de un Tercero para que altere el acta de recibo del espacio solicitado, sin verificar o informando datos incorrectos sobre la recuperación del espacio en iguales o mejores condiciones a las encontradas antes del uso para el aprovechamiento económico de espacio público."/>
    <x v="7"/>
    <s v="Deterioro de la reputación institucional que afecta su capacidad de gestión."/>
    <s v="1- La visita de recibo de espacio público la realiza el Colaborador IDU, sin el titular del permiso._x000a_2- Se da cumplimiento al procedimiento PR-CI-10."/>
    <n v="3"/>
    <n v="4"/>
    <n v="12"/>
    <s v="MEDIO"/>
    <s v="Programa de Fortalecimiento de la Cultura Ética para Colaboradores del IDU (incluyendo protocolos desde el proceso de selección, vinculación, desempeño periódico y retiro)."/>
    <n v="3"/>
  </r>
  <r>
    <s v="APROVECHAMIENTO ECONÓMICO DE CORTO PLAZO DEL ESPACIO PÚBLICO"/>
    <s v="Un Tercero ofrece o entrega una dádiva a un Colaborador del IDU para que no solicite la aplicación del procedimiento sancionatorio para infracciones urbanísticas, por una infracción urbanística o por no entrega del espacio público en las condiciones previstas en el contrato. "/>
    <x v="5"/>
    <s v="Deterioro de la reputación institucional que afecta su capacidad y gobernanza."/>
    <s v="1- El procedimiento PR-CI-10 establece las gestiones a realizar en caso de incumplimientos._x000a_2- Tanto las Alcaldías Locales, como la Policía Nacional ejerce la función de vigilante del espacio público."/>
    <n v="2"/>
    <n v="4"/>
    <n v="8"/>
    <s v="BAJO"/>
    <s v="El nivel de riesgo bajo no requiere controles adicionales"/>
    <n v="0.1"/>
  </r>
  <r>
    <s v="APROVECHAMIENTO ECONÓMICO DE CORTO PLAZO DEL ESPACIO PÚBLICO"/>
    <s v="Un Colaborador del IDU solicita o acepta una dádiva de un Tercero para que no solicite la aplicación del procedimiento sancionatorio para infracciones urbanísticas, por una infracción urbanística o por no entrega del espacio público en las condiciones previstas en el contrato. "/>
    <x v="7"/>
    <s v="No logro total o parcial de los Objetivos del Instituto por falta de compromiso o apropiación de los Servidores del IDU."/>
    <s v="1- El procedimiento PR-CI-10 establece las gestiones a realizar en caso de incumplimientos._x000a_2- Tanto las Alcaldías Locales, como la Policía Nacional ejerce la función de vigilante del espacio público."/>
    <n v="2"/>
    <n v="4"/>
    <n v="8"/>
    <s v="BAJO"/>
    <s v="El nivel de riesgo bajo no requiere controles adicionales"/>
    <n v="0.1"/>
  </r>
  <r>
    <s v="APLICACÓN DE LA GARANTÍA ÚNICA EN SU AMPARO DE ESTABILIDAD Y CALIDAD DE CONTRATOS DE OBRA"/>
    <s v="Un contratista ofrece o entrega dádivas a un Colaborador del IDU para que no reporte la identificación de posibles daños o incumplimientos en las obras ejecutadas."/>
    <x v="6"/>
    <s v="Sobrecostos, deficiencias en alcance y calidad en la ejecución en los proyectos, que reducen la capacidad de lograr objetivos."/>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3"/>
    <n v="5"/>
    <n v="15"/>
    <s v="MEDIO"/>
    <s v="Programa de comunicación pública &quot;cero tolerancia al soborno y a la corrupción&quot; hacia la comunidad, los socios de negocios y demás partes interesadas del IDU."/>
    <n v="3"/>
  </r>
  <r>
    <s v="APLICACÓN DE LA GARANTÍA ÚNICA EN SU AMPARO DE ESTABILIDAD Y CALIDAD DE CONTRATOS DE OBRA"/>
    <s v="Un Colaborador del IDU solicita o recibe dádivas de un contratista para no reportar la identificación de posibles daños o incumplimientos en las obras ejecutadas."/>
    <x v="7"/>
    <s v="Reducción de capacidad institucional para responder a las necesidades de la ciudad en lo relacionado con infraestructura para la movilidad y espacio público."/>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3"/>
    <n v="5"/>
    <n v="15"/>
    <s v="MEDIO"/>
    <s v="Programa de Fortalecimiento de la Cultura Ética para Colaboradores del IDU no Directivos (incluyendo protocolos desde el proceso de selección, vinculación, desempeño periódico y retiro)."/>
    <n v="3"/>
  </r>
  <r>
    <s v="APLICACÓN DE LA GARANTÍA ÚNICA EN SU AMPARO DE ESTABILIDAD Y CALIDAD DE CONTRATOS DE OBRA"/>
    <s v="Un contratista ofrece o entrega dádivas a un Colaborador del IDU para que reporte como aprobada, la reparación de los daños."/>
    <x v="6"/>
    <s v="Deterioro de la reputación institucional que afecta su capacidad de gestión."/>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2"/>
    <n v="3"/>
    <n v="6"/>
    <s v="BAJO"/>
    <s v="El nivel de riesgo bajo no requiere controles adicionales"/>
    <n v="0.1"/>
  </r>
  <r>
    <s v="APLICACÓN DE LA GARANTÍA ÚNICA EN SU AMPARO DE ESTABILIDAD Y CALIDAD DE CONTRATOS DE OBRA"/>
    <s v="Un Colaborador del IDU solicita o acepta dádivas de un contratista para que reporte como aprobada, la reparación de los daños."/>
    <x v="7"/>
    <s v="No logro total o parcial de los Objetivos del Instituto por falta de compromiso o apropiación de los Servidores del IDU."/>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2"/>
    <n v="3"/>
    <n v="6"/>
    <s v="BAJO"/>
    <s v="El nivel de riesgo bajo no requiere controles adicionales"/>
    <n v="0.1"/>
  </r>
  <r>
    <s v="APLICACÓN DE LA GARANTÍA ÚNICA EN SU AMPARO DE ESTABILIDAD Y CALIDAD DE CONTRATOS DE OBRA"/>
    <s v="Un contratista ofrece o entrega dádivas a un Colaborador del IDU para que entregue argumentos técnicos que lo exoneren de la responsabilidad de un daño o incumplimiento."/>
    <x v="6"/>
    <s v="Deterioro de la reputación institucional que afecta su gobernanza."/>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3"/>
    <n v="3"/>
    <n v="9"/>
    <s v="BAJO"/>
    <s v="El nivel de riesgo bajo no requiere controles adicionales"/>
    <n v="0.1"/>
  </r>
  <r>
    <s v="APLICACÓN DE LA GARANTÍA ÚNICA EN SU AMPARO DE ESTABILIDAD Y CALIDAD DE CONTRATOS DE OBRA"/>
    <s v="Un Colaborador del IDU solicita o recibe dádivas de un contratista para que entregue argumentos técnicos que lo exoneren de la responsabilidad de un daño o incumplimiento."/>
    <x v="7"/>
    <s v="Deterioro de la reputación institucional que afecta su capacidad de gestión."/>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3"/>
    <n v="5"/>
    <n v="15"/>
    <s v="MEDIO"/>
    <s v="Programa de Fortalecimiento de la Cultura Ética para Colaboradores del IDU no Directivos (incluyendo protocolos desde el proceso de selección, vinculación, desempeño periódico y retiro)."/>
    <n v="3"/>
  </r>
  <r>
    <s v="APLICACÓN DE LA GARANTÍA ÚNICA EN SU AMPARO DE ESTABILIDAD Y CALIDAD DE CONTRATOS DE OBRA"/>
    <s v="Un contratista o Trabajador de la aseguradora, ofrece o entrega dádivas a un Colaborador del IDU para que modifique el acto administrativo que obliga al contratista a responder por daños o incumplimientos."/>
    <x v="6"/>
    <s v="Deterioro de la reputación institucional que afecta su capacidad de gestión."/>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2"/>
    <n v="5"/>
    <n v="10"/>
    <s v="BAJO"/>
    <s v="El nivel de riesgo bajo no requiere controles adicionales"/>
    <n v="0.1"/>
  </r>
  <r>
    <s v="APLICACÓN DE LA GARANTÍA ÚNICA EN SU AMPARO DE ESTABILIDAD Y CALIDAD DE CONTRATOS DE OBRA"/>
    <s v="Un Colaborador del IDU solicita o recibe una dádiva de un contratista o Trabajador de la aseguradora, para que modifique el acto administrativo que obliga al contratista a responder por daños o incumplimientos."/>
    <x v="7"/>
    <s v="No logro total o parcial de los Objetivos del Instituto por falta de compromiso o apropiación de los Servidores del IDU."/>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2"/>
    <n v="5"/>
    <n v="10"/>
    <s v="BAJO"/>
    <s v="El nivel de riesgo bajo no requiere controles adicionales"/>
    <n v="0.1"/>
  </r>
  <r>
    <s v="COORDINACIÓN Y CONTROL DE LA EJECUCIÓN DE LOS PROYECTOS DE CONSERVACIÓN"/>
    <s v="Un contratista de obra ofrece o entrega dádivas a un Colaborador del IDU para que permita personas o dedicaciones de tiempos diferentes a los propuestos o lo establecido en el proceso contractual."/>
    <x v="6"/>
    <s v="Deterioro de la reputación institucional que afecta su gobernanza."/>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_x000a_"/>
    <n v="1"/>
    <n v="3"/>
    <n v="3"/>
    <s v="BAJO"/>
    <s v="El nivel de riesgo bajo no requiere controles adicionales"/>
    <n v="0.1"/>
  </r>
  <r>
    <s v="COORDINACIÓN Y CONTROL DE LA EJECUCIÓN DE LOS PROYECTOS DE CONSERVACIÓN"/>
    <s v="Un interventor ofrece o entrega dádivas a un Colaborador del IDU para que permita que las personas tengan dedicaciones de tiempos diferentes a los propuestos en el proceso contractual."/>
    <x v="8"/>
    <m/>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laborador del IDU solicita o recibe dádivas de un contratista (de obra o interventoría) para aceptar personas o dedicaciones de tiempos diferentes a los propuestos o lo establecido en el proceso contractual."/>
    <x v="1"/>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laborador del IDU solicita o recibe dádivas de un contratista (de obra o interventoría) para aceptar personas o dedicaciones de tiempos diferentes a los propuestos o lo establecido en el proceso contractual."/>
    <x v="2"/>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laborador del IDU solicita o recibe dádivas de un contratista (de obra o interventoría) para aceptar personas o dedicaciones de tiempos diferentes a los propuestos o lo establecido en el proceso contractual."/>
    <x v="3"/>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laborador del IDU solicita o recibe dádivas de un contratista (de obra o interventoría) para aceptar personas o dedicaciones de tiempos diferentes a los propuestos o lo establecido en el proceso contractual."/>
    <x v="4"/>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ntratista  de obra ofrece o entrega dádivas a un Colaborador del IDU para que suscriba el Acta de inicio del contrato sin el lleno de los requisitos necesarios."/>
    <x v="6"/>
    <s v="Pérdida de capacidad institucional para responder a las necesidades de la ciudad en lo relacionado con infraestructura para la movilidad y espacio público."/>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comunicación pública &quot;cero tolerancia al soborno y a la corrupción&quot; hacia la comunidad, los socios de negocios y demás partes interesadas del IDU."/>
    <n v="0.1"/>
  </r>
  <r>
    <s v="COORDINACIÓN Y CONTROL DE LA EJECUCIÓN DE LOS PROYECTOS DE CONSERVACIÓN"/>
    <s v="Un interventor ofrece o entrega dádivas a un Colaborador del IDU para que suscriba el Acta de inicio del contrato sin el lleno de los requisitos necesarios."/>
    <x v="8"/>
    <s v="Pérdida de capacidad institucional para responder a las necesidades de la ciudad en lo relacionado con infraestructura para la movilidad y espacio público."/>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comunicación pública &quot;cero tolerancia al soborno y a la corrupción&quot; hacia la comunidad, los socios de negocios y demás partes interesadas del IDU."/>
    <n v="0.1"/>
  </r>
  <r>
    <s v="COORDINACIÓN Y CONTROL DE LA EJECUCIÓN DE LOS PROYECTOS DE CONSERVACIÓN"/>
    <s v="Un Colaborador del IDU solicita o recibe dádivas de un Contratista (obra o interventoría) para que suscriba el Acta de inicio del contrato sin el lleno de los requisitos necesarios."/>
    <x v="1"/>
    <s v="Sobrecostos en los proyectos que reducen la capacidad de alcanzar metas físicas."/>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Fortalecimiento de la Cultura Ética para Colaboradores del IDU no Directivos (incluyendo protocolos desde el proceso de selección, vinculación, desempeño periódico y retiro)."/>
    <n v="0.1"/>
  </r>
  <r>
    <s v="COORDINACIÓN Y CONTROL DE LA EJECUCIÓN DE LOS PROYECTOS DE CONSERVACIÓN"/>
    <s v="Un Colaborador del IDU solicita o recibe dádivas de un Contratista (obra o interventoría) para que suscriba el Acta de inicio del contrato sin el lleno de los requisitos necesarios."/>
    <x v="2"/>
    <s v="Sobrecostos en los proyectos que reducen la capacidad de alcanzar metas físicas."/>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Fortalecimiento de la Cultura Ética para Colaboradores del IDU no Directivos (incluyendo protocolos desde el proceso de selección, vinculación, desempeño periódico y retiro)."/>
    <n v="0.1"/>
  </r>
  <r>
    <s v="COORDINACIÓN Y CONTROL DE LA EJECUCIÓN DE LOS PROYECTOS DE CONSERVACIÓN"/>
    <s v="Un Colaborador del IDU solicita o recibe dádivas de un Contratista (obra o interventoría) para que suscriba el Acta de inicio del contrato sin el lleno de los requisitos necesarios."/>
    <x v="3"/>
    <s v="Sobrecostos en los proyectos que reducen la capacidad de alcanzar metas físicas."/>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Fortalecimiento de la Cultura Ética para Colaboradores del IDU no Directivos (incluyendo protocolos desde el proceso de selección, vinculación, desempeño periódico y retiro)."/>
    <n v="0.1"/>
  </r>
  <r>
    <s v="COORDINACIÓN Y CONTROL DE LA EJECUCIÓN DE LOS PROYECTOS DE CONSERVACIÓN"/>
    <s v="Un Colaborador del IDU solicita o recibe dádivas de un Contratista (obra o interventoría) para que suscriba el Acta de inicio del contrato sin el lleno de los requisitos necesarios."/>
    <x v="4"/>
    <s v="Sobrecostos en los proyectos que reducen la capacidad de alcanzar metas físicas."/>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Fortalecimiento de la Cultura Ética para Colaboradores del IDU no Directivos (incluyendo protocolos desde el proceso de selección, vinculación, desempeño periódico y retiro)."/>
    <n v="0.1"/>
  </r>
  <r>
    <s v="COORDINACIÓN Y CONTROL DE LA EJECUCIÓN DE LOS PROYECTOS DE CONSERVACIÓN"/>
    <s v="Un contratista ofrece o entrega dádivas a un Colaborador del IDU para que acepte, sin el cumplimiento de los requisitos, la contratación del personal para la ejecución del contrato."/>
    <x v="6"/>
    <s v="Deterioro de la reputación institucional que afecta su gobernanza."/>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interventor ofrece o entrega dádivas a un Colaborador del IDU para que acepte, sin el cumplimiento de los requisitos, la contratación del personal para la ejecución del contrato"/>
    <x v="8"/>
    <m/>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Colaborador del IDU solicita o acepta dádivas de un contratista  (obra e interventoría) para que acepte, sin el cumplimiento de los requisitos, la contratación del personal para la ejecución del contrato."/>
    <x v="1"/>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Colaborador del IDU solicita o acepta dádivas de un contratista  (obra e interventoría) para que acepte, sin el cumplimiento de los requisitos, la contratación del personal para la ejecución del contrato."/>
    <x v="2"/>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Colaborador del IDU solicita o acepta dádivas de un contratista  (obra e interventoría) para que acepte, sin el cumplimiento de los requisitos, la contratación del personal para la ejecución del contrato."/>
    <x v="3"/>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_x000a_"/>
    <n v="2"/>
    <n v="3"/>
    <n v="6"/>
    <s v="BAJO"/>
    <s v="El nivel de riesgo bajo no requiere controles adicionales"/>
    <n v="0.1"/>
  </r>
  <r>
    <s v="COORDINACIÓN Y CONTROL DE LA EJECUCIÓN DE LOS PROYECTOS DE CONSERVACIÓN"/>
    <s v="Un Colaborador del IDU solicita o acepta dádivas de un contratista  (obra e interventoría) para que acepte, sin el cumplimiento de los requisitos, la contratación del personal para la ejecución del contrato."/>
    <x v="4"/>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contratista  ofrece o entrega dádivas a un Colaborador del IDU para que acepte productos del contrato  de las fases preliminar, ejecución o liquidación  sin el cumplimiento de los requisitos y/o especificaciones establecidas para ello."/>
    <x v="6"/>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inteventor  ofrece o entrega dádivas a un Colaborador del IDU para que acepte productos del contrato  de las fases preliminar, ejecución o liquidación  sin el cumplimiento de los requisitos y/o especificaciones establecidas para ello."/>
    <x v="8"/>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Colaborador del IDU solicita o recibe dádivas de un contratista (obra o interventoria) para aceptar productos del contrato de las fases preliminar, ejecución o liquidación sin el cumplimiento de los requisitos y especificaciones establecidas para ello."/>
    <x v="1"/>
    <s v="Sobrecostos en los proyectos que reducen la capacidad de alcanzar metas físicas."/>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Fortalecimiento de la Cultura Ética para Colaboradores del IDU no Directivos (incluyendo protocolos desde el proceso de selección, vinculación, desempeño periódico y retiro)."/>
    <n v="3"/>
  </r>
  <r>
    <s v="COORDINACIÓN Y CONTROL DE LA EJECUCIÓN DE LOS PROYECTOS DE CONSERVACIÓN"/>
    <s v="Un Colaborador del IDU solicita o recibe dádivas de un contratista (obra o interventoria) para aceptar productos del contrato de las fases preliminar, ejecución o liquidación sin el cumplimiento de los requisitos y especificaciones establecidas para ello."/>
    <x v="2"/>
    <m/>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obra o interventoria) para aceptar productos del contrato de las fases preliminar, ejecución o liquidación sin el cumplimiento de los requisitos y especificaciones establecidas para ello."/>
    <x v="3"/>
    <m/>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obra o interventoria) para aceptar productos del contrato de las fases preliminar, ejecución o liquidación sin el cumplimiento de los requisitos y especificaciones establecidas para ello."/>
    <x v="4"/>
    <m/>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ntratista de obra ofrece o  entrega dádivas a un Colaborador del IDU para que acepte  precios no previstos (PNP) sin la debida justificación  u omitiendo los requisitos y condiciones exigidos para los mismos."/>
    <x v="6"/>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_x000a__x000a__x000a_"/>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interventor  ofrece o  entrega dádivas a un Colaborador del IDU para que acepte  precios no previstos (PNP) sin la debida justificación  u omitiendo los requisitos y condiciones exigidos para los mismos."/>
    <x v="8"/>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Colaborador del IDU solicita o recibe  dádivas de un contratista de obra o un interventor para aceptar precios no previstos (PNP) sin la debida justificación  u omitiendo los requisitos y condiciones exigidos para los mismos."/>
    <x v="1"/>
    <s v="Sobrecostos en los proyectos que reducen la capacidad de alcanzar metas físicas."/>
    <s v="_x000a_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
    <n v="3"/>
    <n v="4"/>
    <n v="12"/>
    <s v="MEDIO"/>
    <s v="Programa de Fortalecimiento de la Cultura Ética para Colaboradores del IDU no Directivos (incluyendo protocolos desde el proceso de selección, vinculación, desempeño periódico y retiro)."/>
    <n v="3"/>
  </r>
  <r>
    <s v="COORDINACIÓN Y CONTROL DE LA EJECUCIÓN DE LOS PROYECTOS DE CONSERVACIÓN"/>
    <s v="Un Colaborador del IDU solicita o recibe  dádivas de un contratista de obra o un interventor para aceptar precios no previstos (PNP) sin la debida justificación  u omitiendo los requisitos y condiciones exigidos para los mismos."/>
    <x v="2"/>
    <m/>
    <s v="_x000a_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_x000a_"/>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de obra o un interventor para aceptar precios no previstos (PNP) sin la debida justificación  u omitiendo los requisitos y condiciones exigidos para los mismos."/>
    <x v="3"/>
    <m/>
    <s v="_x000a_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_x000a__x000a__x000a_"/>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de obra o un interventor para aceptar precios no previstos (PNP) sin la debida justificación  u omitiendo los requisitos y condiciones exigidos para los mismos."/>
    <x v="4"/>
    <m/>
    <s v="_x000a_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_x000a_"/>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ntratista ofrece o  entrega dádivas a un Colaborador del IDU para que acepte  actas de recibo de obra para pago, con cantidades mayores a las realmente ejecutadas o incumpliendo los requisitos especificados para su recibo a satisfacción "/>
    <x v="6"/>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interventor ofrece o  entrega dádivas a un Colaboraador del IDU para que acepte  actas de recibo de obra para pago, con cantidades mayores a las realmente ejecutadas o incumpliendo los requisitos especificados para su recibo a satisfacción "/>
    <x v="8"/>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Colaborador del IDU solicita o recibe  dádivas de un contratista (de obra o interventor) para que acepte  Actas de Recibo de Obra para pago, con mayores cantidades a las realmente ejecutadas  o incumpliendo los requisitos especificados para dicho recibo"/>
    <x v="1"/>
    <s v="Sobrecostos en los proyectos que reducen la capacidad de alcanzar metas físicas."/>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Fortalecimiento de la Cultura Ética para Colaboradores del IDU no Directivos (incluyendo protocolos desde el proceso de selección, vinculación, desempeño periódico y retiro)."/>
    <n v="3"/>
  </r>
  <r>
    <s v="COORDINACIÓN Y CONTROL DE LA EJECUCIÓN DE LOS PROYECTOS DE CONSERVACIÓN"/>
    <s v="Un Colaborador del IDU solicita o recibe  dádivas de un contratista (de obra o interventor) para que acepte  Actas de Recibo de Obra para pago, con mayores cantidades a las realmente ejecutadas  o incumpliendo los requisitos especificados para dicho recibo"/>
    <x v="2"/>
    <m/>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de obra o interventor) para que acepte  Actas de Recibo de Obra para pago, con mayores cantidades a las realmente ejecutadas  o incumpliendo los requisitos especificados para dicho recibo"/>
    <x v="3"/>
    <m/>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de obra o interventor) para que acepte  Actas de Recibo de Obra para pago, con mayores cantidades a las realmente ejecutadas  o incumpliendo los requisitos especificados para dicho recibo"/>
    <x v="4"/>
    <m/>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ntratista de obra ofrece o entrega dádivas a un Colaborador del IDU para que acepte un acta de liquidación de anticipo sin soporte claro de su utilización."/>
    <x v="6"/>
    <s v="Pérdida de capacidad institucional para responder a las necesidades de la ciudad en lo relacionado con infraestructura para la movilidad y espacio público."/>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comunicación pública &quot;cero tolerancia al soborno y a la corrupción&quot; hacia la comunidad, los socios de negocios y demás partes interesadas del IDU."/>
    <n v="3"/>
  </r>
  <r>
    <s v="COORDINACIÓN Y CONTROL DE LA EJECUCIÓN DE LOS PROYECTOS DE CONSERVACIÓN"/>
    <s v="Un interventor ofrece o entrega dádivas a un Colaborador del IDU para que acepte un acta de liquidación de anticipo sin soporte claro de su utilización."/>
    <x v="8"/>
    <m/>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comunicación pública &quot;cero tolerancia al soborno y a la corrupción&quot; hacia la comunidad, los socios de negocios y demás partes interesadas del IDU."/>
    <n v="3"/>
  </r>
  <r>
    <s v="COORDINACIÓN Y CONTROL DE LA EJECUCIÓN DE LOS PROYECTOS DE CONSERVACIÓN"/>
    <s v="Un Colaborador del IDU solicita o acepta dádivas de un contratista de obra para que acepte un acta de liquidación de anticipo sin soporte claro de su utilización."/>
    <x v="1"/>
    <s v="Sobrecostos en los proyectos que reducen la capacidad de alcanzar metas físicas."/>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monitoreo de situación patrimonial de Colaboradores del IDU con alta exposición al soborno, incluyendo familiares en primero y segundo grado de consanguinidad y afinidad."/>
    <n v="3"/>
  </r>
  <r>
    <s v="COORDINACIÓN Y CONTROL DE LA EJECUCIÓN DE LOS PROYECTOS DE CONSERVACIÓN"/>
    <s v="Un Colaborador del IDU solicita o acepta dádivas de un contratista de obra para que acepte un acta de liquidación de anticipo sin soporte claro de su utilización."/>
    <x v="2"/>
    <m/>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acepta dádivas de un contratista de obra para que acepte un acta de liquidación de anticipo sin soporte claro de su utilización."/>
    <x v="3"/>
    <m/>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acepta dádivas de un contratista de obra para que acepte un acta de liquidación de anticipo sin soporte claro de su utilización."/>
    <x v="4"/>
    <m/>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ntratista de obra  ofrece o entrega a un Colaborador del IDU dádivas para agilizar el trámite de pago ante la Entidad."/>
    <x v="6"/>
    <s v="Deterioro de la reputación institucional que afecta su gobernanza."/>
    <s v=" Los pagos de las actas de contratistas de obra e interventorías no dependen de las acciones a cargo del proceso de conservac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interventor ofrecen o entrega a un Colaborador del IDU dádivas para agilizar el trámite de pago ante la Entidad."/>
    <x v="8"/>
    <s v="Deterioro de la reputación institucional que afecta su gobernanza."/>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laborador del IDU solicita o acepta de un contratista de obra o interventor dádivas para agilizar el trámite de pago ante la Entidad."/>
    <x v="1"/>
    <s v="No logro total o parcial de los Objetivos del Instituto por falta de compromiso o apropiación de los Colaboradores del IDU."/>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laborador del IDU solicita o acepta de un contratista de obra o interventor dádivas para agilizar el trámite de pago ante la Entidad."/>
    <x v="2"/>
    <m/>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laborador del IDU solicita o acepta de un contratista de obra o interventor dádivas para agilizar el trámite de pago ante la Entidad."/>
    <x v="3"/>
    <m/>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laborador del IDU solicita o acepta de un contratista de obra o interventor dádivas para agilizar el trámite de pago ante la Entidad."/>
    <x v="4"/>
    <m/>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ntratista de obra ofrece o entrega a un Colaborador del IDU dádivas para suscribir el acta de liquidación sin el lleno de los requisitos."/>
    <x v="6"/>
    <s v="Pérdida de capacidad institucional para responder a las necesidades de la ciudad en lo relacionado con infraestructura para la movilidad y espacio público."/>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interventor ofrecen o entrega a un Colaborador del IDU dádivas para suscribir el acta de liquidación sin el lleno de los requisitos."/>
    <x v="8"/>
    <s v="Pérdida de capacidad institucional para responder a las necesidades de la ciudad en lo relacionado con infraestructura para la movilidad y espacio público."/>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Colaborador del IDU solicita o acepta de un contratista de obra o interventor dádivas para suscribir el acta de liquidación sin el lleno de los requisitos."/>
    <x v="1"/>
    <s v="Pérdida de capacidad institucional para responder a las necesidades de la ciudad en lo relacionado con infraestructura para la movilidad y espacio público."/>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Colaborador del IDU solicita o acepta de un contratista de obra o interventor dádivas para suscribir el acta de liquidación sin el lleno de los requisitos."/>
    <x v="2"/>
    <m/>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Colaborador del IDU solicita o acepta de un contratista de obra o interventor dádivas para suscribir el acta de liquidación sin el lleno de los requisitos."/>
    <x v="3"/>
    <m/>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Colaborador del IDU solicita o acepta de un contratista de obra o interventor dádivas para suscribir el acta de liquidación sin el lleno de los requisitos."/>
    <x v="4"/>
    <s v="Pérdida de capacidad institucional para responder a las necesidades de la ciudad en lo relacionado con infraestructura para la movilidad y espacio público."/>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pivotCacheRecords>
</file>

<file path=xl/pivotCache/pivotCacheRecords3.xml><?xml version="1.0" encoding="utf-8"?>
<pivotCacheRecords xmlns="http://schemas.openxmlformats.org/spreadsheetml/2006/main" xmlns:r="http://schemas.openxmlformats.org/officeDocument/2006/relationships" count="28">
  <r>
    <s v="Administración de Canales de Servicio a la Ciudadania"/>
    <s v="Que el funcionario IDU que recepciona el requerimiento ciudadano solicite o reciba dádivas a un ciudadano, para agiizar la respuesta de su requerimiento o para que este salga a favor del solicitante."/>
    <x v="0"/>
    <s v="Afectar la credibilidad y el buen nombre del IDU frente a la ciudadania"/>
    <s v="Ubicación de cámaras en lugares de atención presencial. _x000a_Información de gratuidad de los trámites y servicios en el SUIT."/>
    <n v="1"/>
    <n v="4"/>
    <n v="4"/>
    <s v="BAJO"/>
    <s v="El nivel de riesgo bajo no requiere controles adicionales"/>
    <n v="0.1"/>
  </r>
  <r>
    <s v="Administración de Canales de Servicio a la Ciudadania"/>
    <s v="Que el ciudadano que genera el requerimiento ante la entidad, ofrezca o entregue dádivas al Colaborador del IDU a cargo de la recepción de requerimientos, para agilizar su proceso o para que la rta al requerimiento salga a favor del solicitante"/>
    <x v="1"/>
    <s v="Afectar la credibilidad y el buen nombre del IDU frente a la ciudadania"/>
    <s v="Ubicación de cámaras en lugares de atención presencial. _x000a_Información de gratuidad de los trámites y servicios en el SUIT."/>
    <n v="2"/>
    <n v="4"/>
    <n v="8"/>
    <s v="BAJO"/>
    <s v="El nivel de riesgo bajo no requiere controles adicionales"/>
    <n v="0.1"/>
  </r>
  <r>
    <s v="Administración de Canales de Servicio a la Ciudadania"/>
    <s v="El administrador de la plataforma Bogotá te escucha que se encarga del direccionamiento a la entidad competente del requerimiento solicite o reciba dádivas del solicitante, con el pretexto de poder agilizar o recibir una respuesta positiva de la entidad encargada. "/>
    <x v="2"/>
    <s v="No logro total o parcial de los Objetivosdel Instituto por falta de compromiso o apropiación de los Servidores del IDU."/>
    <s v="Información de gratuidad de los trámites y servicios en el SUIT."/>
    <n v="2"/>
    <n v="3"/>
    <n v="6"/>
    <s v="BAJO"/>
    <s v="El nivel de riesgo bajo no requiere controles adicionales"/>
    <n v="0.1"/>
  </r>
  <r>
    <s v="Administración de Canales de Servicio a la Ciudadania"/>
    <s v="Un ciudadano ofrece dádivas a un Colaborador del IDU para pedirle agilizar o recibir una respuesta positiva de la entidad encargada de su requerimiento."/>
    <x v="1"/>
    <s v="Reducción de la capacidad de innovaciónpor desconfianza en la gestión del IDU."/>
    <s v="Información de gratuidad de los trámites y servicios en el SUIT."/>
    <n v="2"/>
    <n v="4"/>
    <n v="8"/>
    <s v="BAJO"/>
    <s v="El nivel de riesgo bajo no requiere controles adicionales"/>
    <n v="0.1"/>
  </r>
  <r>
    <s v="Recepción y Atención de_x000a_Requerimientos del Defensor del_x000a_Ciudadano "/>
    <s v="El colaborador del IDU que provee al Defensor de la Ciudadanía la_x000a_información necesaria para la resolución de los requerimientos, solicite o reciba dádivas del solicitante con el falso pretexto de garantizar una respuesta favorable o agilizar dicho proceso."/>
    <x v="3"/>
    <s v="Afectar la credibilidad y el buen nombre del IDU frente a la ciudadania"/>
    <s v="Procedimiento de Recepción y Atención requerimientos del Defensor del Ciudadano."/>
    <n v="2"/>
    <n v="4"/>
    <n v="8"/>
    <s v="BAJO"/>
    <s v="El nivel de riesgo bajo no requiere controles adicionales"/>
    <n v="0.1"/>
  </r>
  <r>
    <s v="Recepción y Atención de_x000a_Requerimientos del Defensor del_x000a_Ciudadano "/>
    <s v="Un Colaborador del IDU, ofrezca o entregue dádivas al ciudadano que presento el requerimiento, para revocar dicha solicitud. "/>
    <x v="3"/>
    <s v="Afectar la credibilidad y el buen nombre del IDU frente a la ciudadania"/>
    <s v="Procedimiento de Recepción y Atención requerimientos del Defensor del Ciudadano."/>
    <n v="2"/>
    <n v="4"/>
    <n v="8"/>
    <s v="BAJO"/>
    <s v="El nivel de riesgo bajo no requiere controles adicionales"/>
    <n v="0.1"/>
  </r>
  <r>
    <s v="Recepción y Atención de_x000a_Requerimientos del Defensor del_x000a_Ciudadano "/>
    <s v="Que el ciudadano que presento el requerimiento reciba dádivas de un Colaborador del IDU, para desistir de la continuidad del proceso."/>
    <x v="1"/>
    <s v="Afectar la credibilidad y el buen nombre del IDU frente a la ciudadania"/>
    <s v="Procedimiento de Recepción y Atención requerimientos del Defensor del Ciudadano._x000a_Información de gratuidad de los trámites y servicios en el SUIT."/>
    <n v="2"/>
    <n v="4"/>
    <n v="8"/>
    <s v="BAJO"/>
    <s v="El nivel de riesgo bajo no requiere controles adicionales"/>
    <n v="0.1"/>
  </r>
  <r>
    <s v="Recepción y Atención de_x000a_Requerimientos del Defensor del_x000a_Ciudadano "/>
    <s v="Un Colaborador del IDU, ofrezca o entregue dádivas al ciudadano que presento el requerimiento, para no enviar información adicional al Defensor de la ciudadania la cual es priomordial para darle continuidad al caso y asi dar por entendido que el solicitante desistio del requerimiento . "/>
    <x v="3"/>
    <s v="Afectar la credibilidad y el buen nombre del IDU frente a la ciudadania"/>
    <s v="Procedimiento de Recepción y Atención requerimientos del Defensor del Ciudadano."/>
    <n v="2"/>
    <n v="4"/>
    <n v="8"/>
    <s v="BAJO"/>
    <s v="El nivel de riesgo bajo no requiere controles adicionales"/>
    <n v="0.1"/>
  </r>
  <r>
    <s v="Recepción y Atención de_x000a_Requerimientos del Defensor del_x000a_Ciudadano "/>
    <s v="Que el ciudadano que presento el requerimiento reciba dádivas de un Colaborador del IDU, para no realizar el envio de información adicional al Defensor de la Ciudadania, desistiendo así de la continuidad del requerimiento."/>
    <x v="1"/>
    <s v="No logro total o parcial de los Objetivos del Instituto por falta de compromiso oa propiación de los Servidores del IDU"/>
    <s v="Procedimiento de Recepción y Atención requerimientos del Defensor del Ciudadano._x000a_Información de gratuidad de los trámites y servicios en el SUIT."/>
    <n v="2"/>
    <n v="4"/>
    <n v="8"/>
    <s v="BAJO"/>
    <s v="El nivel de riesgo bajo no requiere controles adicionales"/>
    <n v="0.1"/>
  </r>
  <r>
    <s v="Gestión y Participación"/>
    <s v="Un Colaborador del IDU solicite o reciba dádivas de un ciudadano con el falso pretexto de poder hacer parte de los Grupos de interes del IDU. (partes interesadas y usuarios, ciudadanía, entre otros)."/>
    <x v="3"/>
    <s v="Alteración y ruptura de los acuerdos, apoyos e información que se construya de manera conjunta con la ciudadanía. "/>
    <s v="Control ciudadano durante los Comités IDU."/>
    <n v="1"/>
    <n v="2"/>
    <n v="2"/>
    <s v="BAJO"/>
    <s v="El nivel de riesgo bajo no requiere controles adicionales"/>
    <n v="0.1"/>
  </r>
  <r>
    <s v="Gestión y Participación"/>
    <s v="Un ciudadano ofrece o entrega dádivas a un Colaborador del IDU, para pedirle poder hacer parte de los Grupos de interes del IDU. "/>
    <x v="1"/>
    <s v="Filtración de información que compente a grupos de interes específico."/>
    <s v="Control y seguimiento ciudadano durante los Comités IDU. Listados de asistencia y carné de inscripción al Comité"/>
    <n v="1"/>
    <n v="2"/>
    <n v="2"/>
    <s v="BAJO"/>
    <s v="El nivel de riesgo bajo no requiere controles adicionales"/>
    <n v="0.1"/>
  </r>
  <r>
    <s v="Gestión y Participación"/>
    <s v="Los responsables del IDU de ejecutar el plan de participación ciudadana ofrezcan o entreguen dadivas a un grupo de personas para, tener supuesta evidencia de la ejecución y cumplimiento del plan. "/>
    <x v="3"/>
    <s v="Afectación en la ejecución de la obra por no haber recibido participación de la ciudadanía afectada."/>
    <s v="Control y seguimiento ciudadano durante la ejecución del Plan. Así mismo existen los estados de aprobaciones y verificaciones por parte de la interventoría y contratista."/>
    <n v="1"/>
    <n v="4"/>
    <n v="4"/>
    <s v="BAJO"/>
    <s v="El nivel de riesgo bajo no requiere controles adicionales"/>
    <n v="0.1"/>
  </r>
  <r>
    <s v="Gestión y Participación"/>
    <s v="Un grupo de personas reciban dádivas de los respondables del IDU de ejecutar el plan de participación ciudadana, para tener supuesta evidencia de la aplicación y total cumplimiento del plan de participción ciudadana. "/>
    <x v="4"/>
    <s v="Perdida de credibilidad y respaldo en los procesos de participación ciudadana. "/>
    <s v="Control y seguimiento ciudadano durante las reuniones y Comités IDU."/>
    <n v="1"/>
    <n v="4"/>
    <n v="4"/>
    <s v="BAJO"/>
    <s v="El nivel de riesgo bajo no requiere controles adicionales"/>
    <n v="0.1"/>
  </r>
  <r>
    <s v="Implementación de Estrategias de Articulación, Fortalecimiento de la Gestión Social y Formación Ciudadana"/>
    <s v="Que el Colaborador del IDU altere los resultados de las Encuestas de los grupos externos participantes,  a cambio de una satisfacción personal."/>
    <x v="3"/>
    <s v="Información erronea, que no permite mejorar el servicio."/>
    <s v="Recontacto Aleatorio con los encuestados para establecer respuestas"/>
    <n v="3"/>
    <n v="4"/>
    <n v="12"/>
    <s v="MEDIO"/>
    <s v="Programa de Fortalecimiento de la Cultura Ética para Colaboradores del IDU no Directivos (incluyendo protocolos desde el proceso de selección, vinculación, desempeño periódico y retiro)."/>
    <n v="3"/>
  </r>
  <r>
    <s v="Implementación de Estrategias de Articulación, Fortalecimiento de la Gestión Social y Formación Ciudadana"/>
    <s v="Que los grupos encuestados externamente reciban o soliciten dádivas del Colaborador del IDU, para no responder con crietrio o veracidad dichas encuestas."/>
    <x v="4"/>
    <s v="Información erronea, que no permite mejorar el servicio."/>
    <s v="Recontacto Aleatorio con los encuestados para establecer respuestas"/>
    <n v="1"/>
    <n v="2"/>
    <n v="2"/>
    <s v="BAJO"/>
    <s v="El nivel de riesgo bajo no requiere controles adicionales"/>
    <n v="0.1"/>
  </r>
  <r>
    <s v="Gestión Social en Etapa de Factibilidad y/o Estudios y Diseños. "/>
    <s v="Un integrante del comité social solicite o reciba dádivas de un Colaborador del IDU, para obtener cierto reconocimiento o beneficio en el proyecto a ejecutar.  "/>
    <x v="1"/>
    <s v="Perdida de legitimidad de los procesos de participación ciudadana."/>
    <s v="Control y seguimiento ciudadano durante las reuniones y Comités IDU."/>
    <n v="1"/>
    <n v="3"/>
    <n v="3"/>
    <s v="BAJO"/>
    <s v="El nivel de riesgo bajo no requiere controles adicionales"/>
    <n v="0.1"/>
  </r>
  <r>
    <s v="Gestión Social en Etapa de Factibilidad y/o Estudios y Diseños. "/>
    <s v="Un Colaborador del IDU solicita dádivas a un integrante del comité social con el falso pretexto de obtener algún reconocimiento o beneficio en el proyecto a ejecutar"/>
    <x v="3"/>
    <s v="No logro total o parcial de los Objetivos del Instituto por falta de compromiso o apropiación de los Servidores del IDU."/>
    <s v="Control ciudadano durante los Comités IDU. Listados de asistencia y carné de inscripción al Comité"/>
    <n v="1"/>
    <n v="2"/>
    <n v="2"/>
    <s v="BAJO"/>
    <s v="El nivel de riesgo bajo no requiere controles adicionales"/>
    <n v="0.1"/>
  </r>
  <r>
    <s v="Gestión Social en Etapa de Factibilidad y/o Estudios y Diseños. "/>
    <s v="Un colaborador del IDU solicita dádivas a un ciudadano para apoyar el proyecto y no oponerse o mostrar resistencia en su ejecución. "/>
    <x v="3"/>
    <s v="Se responde en el item 16"/>
    <s v="Control y seguimiento ciudadano durante las reuniones y Comités IDU."/>
    <n v="1"/>
    <n v="3"/>
    <n v="3"/>
    <s v="BAJO"/>
    <s v="El nivel de riesgo bajo no requiere controles adicionales"/>
    <n v="0.1"/>
  </r>
  <r>
    <s v="Gestión Social en Etapa de Factibilidad y/o Estudios y Diseños. "/>
    <s v="Que el profesional social de la OTC, altere u omita información de los informes sobre la gestión social ejecutada en los proyectos, a cambio de un reconocimiento o satisfacción personal.  "/>
    <x v="5"/>
    <s v="Ilegalidad en los documentos e informes técnicos de seguimiento. "/>
    <s v="La interventoría funge como actor de aprovación y revisión a cada uno de los informes y documentos a aprobar "/>
    <n v="2"/>
    <n v="3"/>
    <n v="6"/>
    <s v="BAJO"/>
    <s v="El nivel de riesgo bajo no requiere controles adicionales"/>
    <n v="0.1"/>
  </r>
  <r>
    <s v="Gestión Social en las Etapas de Construcción y_x000a_ Mantenimiento "/>
    <s v="Que un trabajador de la Interventoría ofrezca o entregue a un Colaborador del IDU, una dádiva para que acepte profesionales sociales del proyecto sin que éstos cumplan los requisitos mínimos o que acepte la suplantación de un profesional."/>
    <x v="6"/>
    <s v="Ilegalidad en los documentos e informes técnicos de seguimiento. Suplantación en documentos"/>
    <s v="Responsabilidad del gestor social en la aprobación de hojas de vida. _x000a_Lista de chequeo y verificación de los requerimientos de personal mínimo"/>
    <n v="1"/>
    <n v="4"/>
    <n v="4"/>
    <s v="BAJO"/>
    <s v="El nivel de riesgo bajo no requiere controles adicionales"/>
    <n v="0.1"/>
  </r>
  <r>
    <s v="Gestión Social en las Etapas de Construcción y_x000a_ Mantenimiento "/>
    <s v="Que un Colaborador del IDU solicite o reciba una dádiva de un contratista de obra para aceptarle que no vincule a todo el personal previsto o sin los requisitos mínimos"/>
    <x v="3"/>
    <s v="Perdida de transparencia en los procesos de selección. "/>
    <s v="Cada área especializada del IDU está encargada de revisar y aprobar a los profesionales de su competencia"/>
    <n v="1"/>
    <n v="4"/>
    <n v="4"/>
    <s v="BAJO"/>
    <s v="El nivel de riesgo bajo no requiere controles adicionales"/>
    <n v="0.1"/>
  </r>
  <r>
    <s v="Gestión Social en las Etapas de Construcción y_x000a_ Mantenimiento "/>
    <s v="Que un Colaborador del IDU acepte o solicite una dádiva por parte de un contratista de obra para que se dé por cumplido el Plan de Gestión Social por parte del contratista."/>
    <x v="3"/>
    <s v="Incumplimiento en los procesos de participación ciudadana, socialización e información. "/>
    <s v="La interventoría funge como actor de aprovación y revisión a cada uno de los informes y documentos a aprobar "/>
    <n v="2"/>
    <n v="4"/>
    <n v="8"/>
    <s v="BAJO"/>
    <s v="El nivel de riesgo bajo no requiere controles adicionales"/>
    <n v="0.1"/>
  </r>
  <r>
    <s v="Gestión Social en las Etapas de Construcción y_x000a_ Mantenimiento "/>
    <s v="Que un contratista o interventor de obra ofrezcan o entregue una dádiva a un Colaborador del IDU para que se acepten los documentos e informes que hacen parte de la gestión social a los proyectos (Plan de Acción, cronograma, Plan de Gestión Social, Actas de vecindad, entre otros) sin las respectivas revisiones y aprobaciones."/>
    <x v="7"/>
    <s v="Incumplimiento en las actividades de obra, retrasando la ejecución de la misma."/>
    <s v="La interventoría funge como actor de aprovación y revisión a cada uno de los informes y documentos. _x000a__x000a_Seguimiento periódico adelantado por la Dirección General frente a los componentes del proyecto. "/>
    <n v="2"/>
    <n v="4"/>
    <n v="8"/>
    <s v="BAJO"/>
    <s v="El nivel de riesgo bajo no requiere controles adicionales"/>
    <n v="0.1"/>
  </r>
  <r>
    <s v="Gestión Social en las Etapas de Construcción y_x000a_ Mantenimiento "/>
    <s v="Que un contratista o interventor de obra ofrezcan o entregue una dádiva a un Colaborador del IDU para que se acepten los documentos e informes que hacen parte de la gestión social a los proyectos (Plan de Acción, cronograma, Plan de Gestión Social, Actas de vecindad, entre otros) sin las respectivas revisiones y aprobaciones."/>
    <x v="6"/>
    <s v="Incumplimiento en las actividades de obra, retrasando la ejecución de la misma."/>
    <s v="La interventoría funge como actor de aprovación y revisión a cada uno de los informes y documentos. Seguimiento periódico adelantado por la Dirección General frente a los componentes del proyecto. "/>
    <n v="2"/>
    <n v="4"/>
    <n v="8"/>
    <s v="BAJO"/>
    <s v="El nivel de riesgo bajo no requiere controles adicionales"/>
    <n v="0.1"/>
  </r>
  <r>
    <s v="Gestión Social en las Etapas de Construcción y_x000a_ Mantenimiento "/>
    <s v="Que la Interventoría ofrezca o entregue a un servidor de la OTC, dádivas para que acepte los informes presentados sin el cumplimiento de los requisitos y se emita el concepto de aprobación."/>
    <x v="6"/>
    <s v="Reducción de la capacidad de innovaciónpor desconfianza en la gestión del IDU."/>
    <s v="Control de tiempos de emisión de los conceptos y los consecutivos de acuerdo a la ejecución del proyecto."/>
    <n v="3"/>
    <n v="4"/>
    <n v="12"/>
    <s v="MEDIO"/>
    <s v="Programa de comunicación pública &quot;cero tolerancia al soborno y a la corrupción&quot; hacia la comunidad, los socios de negocios y demás partes interesadas del IDU."/>
    <n v="3"/>
  </r>
  <r>
    <s v="Gestión Social en las Etapas de Construcción y_x000a_ Mantenimiento "/>
    <s v="Que un Colaborador de la OTC solicite o reciba dádivas de un interventor para que acepte los informes presentados por la interventoria, sin el cumplimiento de los requisitos y se emita el concepto de aprobación."/>
    <x v="3"/>
    <s v="Afectaciones en la ejecución de la obra donde se verifiquen incumplimiento de las acciones.  "/>
    <s v="Control de tiempos de emisión de los conceptos y los consecutivos de acuerdo a la ejecución del proyecto._x000a_Comites de Seguimiento del Grupo de Gestión y Prticipación"/>
    <n v="3"/>
    <n v="4"/>
    <n v="12"/>
    <s v="MEDIO"/>
    <s v="Programa de Fortalecimiento de la Cultura Ética para Colaboradores del IDU no Directivos (incluyendo protocolos desde el proceso de selección, vinculación, desempeño periódico y retiro)."/>
    <n v="3"/>
  </r>
  <r>
    <s v="Gestión Social en las Etapas de Construcción y_x000a_ Mantenimiento "/>
    <s v="Que el profesional social de la OTC, altere u omita información de los informes  sobre el proyecto, a cambio de un reconocimiento o satisfacción personal.  "/>
    <x v="5"/>
    <s v="Alteraciones y falta de veracidad en la información de carácter público. "/>
    <s v="La interventoría funge como actor de aprovación y revisión a cada uno de los informes y documentos. "/>
    <n v="1"/>
    <n v="4"/>
    <n v="4"/>
    <s v="BAJO"/>
    <s v="El nivel de riesgo bajo no requiere controles adicionales"/>
    <n v="0.1"/>
  </r>
  <r>
    <s v="Gestión Social en las Etapas de Construcción y_x000a_ Mantenimiento "/>
    <s v="Que un Colaborador del IDU solicite o acepte dadivas de representantes políticos para acceder a información pública reservada o pública clasificada de la Entidad"/>
    <x v="3"/>
    <s v="Tergiversación de los estados reales y actuales de los proyectos. "/>
    <s v="Solicitud de formalizar los requerimientos de información._x000a_Trazabilidad de las solcitudes de información y respuesta a los actores políticos._x000a_"/>
    <n v="2"/>
    <n v="4"/>
    <n v="8"/>
    <s v="BAJO"/>
    <s v="El nivel de riesgo bajo no requiere controles adicionales"/>
    <n v="0.1"/>
  </r>
</pivotCacheRecords>
</file>

<file path=xl/pivotCache/pivotCacheRecords4.xml><?xml version="1.0" encoding="utf-8"?>
<pivotCacheRecords xmlns="http://schemas.openxmlformats.org/spreadsheetml/2006/main" xmlns:r="http://schemas.openxmlformats.org/officeDocument/2006/relationships" count="8">
  <r>
    <s v="AHORRO Y USO EFICIENTE DEL AGUA Y DE LA ENERGÍA_x000a_PRAC.03-MANEJO DE RESIDUOS SÓLIDOS CONVENCIONALES_x000a_PRAC11_MANEJO_RESIDUOS_SOLIDOS_NO_CONVENCIONALES_V_3.8"/>
    <s v="Un contratista ofrece y entrega a un Colaborador del IDU una dadiva o comisión para que en la inspección previa de la obra, se avale sin llenar los requisitos, o que puede afectar los intereses del IDU"/>
    <x v="0"/>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1"/>
    <n v="4"/>
    <n v="4"/>
    <s v="BAJO"/>
    <s v="El nivel de riesgo es bajo y no se requieren controles adicionales"/>
    <n v="0.1"/>
  </r>
  <r>
    <s v="AHORRO Y USO EFICIENTE DEL AGUA Y DE LA ENERGÍA_x000a_PRAC.03-MANEJO DE RESIDUOS SÓLIDOS CONVENCIONALES_x000a_PRAC11_MANEJO_RESIDUOS_SOLIDOS_NO_CONVENCIONALES_V_3.9"/>
    <s v="Un Colaborador del IDU solicita una dádiva o una comisión para en la inspección previa de la obra, se avale sin llenar los requisitos, o que puede afectar los intereses del IDU"/>
    <x v="1"/>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1"/>
    <n v="4"/>
    <n v="4"/>
    <s v="BAJO"/>
    <s v="El nivel de riesgo es bajo y no se requieren controles adicionales"/>
    <n v="0.1"/>
  </r>
  <r>
    <s v="AHORRO Y USO EFICIENTE DEL AGUA Y DE LA ENERGÍA_x000a_PRAC.03-MANEJO DE RESIDUOS SÓLIDOS CONVENCIONALES_x000a_PRAC11_MANEJO_RESIDUOS_SOLIDOS_NO_CONVENCIONALES_V_3.10"/>
    <s v="Un contratista ofrece y entrega a un Colaborador del IDU una dadiva o comisión para Realizar las inspecciones durante el desarrollo del proyecto En caso de encontrar sumideros en mal estado informar a la entidad competente de su mantenimiento, sin llenar los requisitos, o que puede afectar los intereses del IDU"/>
    <x v="0"/>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1"/>
    <n v="3"/>
    <n v="3"/>
    <s v="BAJO"/>
    <s v="El nivel de riesgo es bajo y no se requieren controles adicionales"/>
    <n v="0.1"/>
  </r>
  <r>
    <s v="AHORRO Y USO EFICIENTE DEL AGUA Y DE LA ENERGÍA_x000a_PRAC.03-MANEJO DE RESIDUOS SÓLIDOS CONVENCIONALES_x000a_PRAC11_MANEJO_RESIDUOS_SOLIDOS_NO_CONVENCIONALES_V_3.11"/>
    <s v="Un Colaborador del IDU solicita una dádiva o una comisión paraRealizar las inspecciones durante el desarrollo del proyecto En caso de encontrar sumideros en mal estado informar a la entidad competente de su mantenimiento, sin llenar los requisitos, o que puede afectar los intereses del IDU"/>
    <x v="1"/>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1"/>
    <n v="3"/>
    <n v="3"/>
    <s v="BAJO"/>
    <s v="El nivel de riesgo es bajo y no se requieren controles adicionales"/>
    <n v="0.1"/>
  </r>
  <r>
    <s v="AHORRO Y USO EFICIENTE DEL AGUA Y DE LA ENERGÍA_x000a_PRAC.03-MANEJO DE RESIDUOS SÓLIDOS CONVENCIONALES_x000a_PRAC11_MANEJO_RESIDUOS_SOLIDOS_NO_CONVENCIONALES_V_3.12"/>
    <s v="Un interventor ofrece y entrega a un Colaborador del IDU una dadiva o comisión para Evaluar favorablemente el desempeño ambiental, sin llenar los requisitos, o que puede afectar los intereses del IDU"/>
    <x v="2"/>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3"/>
    <n v="5"/>
    <n v="15"/>
    <s v="MEDIO"/>
    <s v="Programa de comunicación pública &quot;cero tolerancia al soborno y a la corrupción&quot; hacia comunidad y agentes externos al IDU."/>
    <n v="3"/>
  </r>
  <r>
    <s v="AHORRO Y USO EFICIENTE DEL AGUA Y DE LA ENERGÍA_x000a_PRAC.03-MANEJO DE RESIDUOS SÓLIDOS CONVENCIONALES_x000a_PRAC11_MANEJO_RESIDUOS_SOLIDOS_NO_CONVENCIONALES_V_3.13"/>
    <s v="Un Colaborador del IDU solicita una dádiva o una comisión para modificar la evaluación del desempeño ambiental, sin llenar los requisitos, o que puede afectar los intereses del IDU"/>
    <x v="1"/>
    <s v="Deterioro de la imagen institucional y desmejoramiento de la calidad ambiental de las obras"/>
    <s v="Primera linea de defensa: Informes y soportes del supervisor y su equipo de apoyo y del interventor._x000a_Segunda linea de defensa: Aprobación de los informes._x000a_Tercera linea de defensa: Auditorias de control interno, de tercera parte y de la Contraloria al proceso"/>
    <n v="3"/>
    <n v="5"/>
    <n v="15"/>
    <s v="MEDIO"/>
    <s v="Programa de Fortalecimiento de la Cultura Ética para Colaboradores del IDU no Directivos (incluyendo protocolos desde el proceso de selección, vinculación, desempeño periódico y retiro)."/>
    <n v="3"/>
  </r>
  <r>
    <s v="AHORRO Y USO EFICIENTE DEL AGUA Y DE LA ENERGÍA_x000a_PRAC.03-MANEJO DE RESIDUOS SÓLIDOS CONVENCIONALES_x000a_PRAC11_MANEJO_RESIDUOS_SOLIDOS_NO_CONVENCIONALES_V_3.14"/>
    <s v="Un interventor ofrece y entrega a un Colaborador del IDU una dadiva o comisión para aprobar Informe de interventoría, sin llenar los requisitos, o que puede afectar los intereses del IDU"/>
    <x v="2"/>
    <s v="Deterioro de la imagen institucional y desmejoramiento de la calidad ambiental de las obras"/>
    <s v="Primera linea de defensa: Informes y soportes del supervisor y su equipo de apoyo y del interventor._x000a_Segunda linea de defensa: Aprobación de los informes._x000a_Tercera linea de defensa: Auditorias de control interno, de tercera parte y de la Contraloria al proceso"/>
    <n v="3"/>
    <n v="4"/>
    <n v="12"/>
    <s v="MEDIO"/>
    <s v="Programa de comunicación pública &quot;cero tolerancia al soborno y a la corrupción&quot; hacia comunidad y agentes externos al IDU."/>
    <n v="3"/>
  </r>
  <r>
    <s v="AHORRO Y USO EFICIENTE DEL AGUA Y DE LA ENERGÍA_x000a_PRAC.03-MANEJO DE RESIDUOS SÓLIDOS CONVENCIONALES_x000a_PRAC11_MANEJO_RESIDUOS_SOLIDOS_NO_CONVENCIONALES_V_3.15"/>
    <s v="Un Colaborador del IDU solicita una dádiva o una comisión para aprobar Informe de interventoría, sin llenar los requisitos, o que puede afectar los intereses del IDU"/>
    <x v="1"/>
    <s v="Deterioro de la imagen institucional y desmejoramiento de la calidad ambiental de las obras"/>
    <s v="Primera linea de defensa: Informes y soportes del supervisor y su equipo de apoyo y del interventor._x000a_Segunda linea de defensa: Aprobación de los informes._x000a_Tercera linea de defensa: Auditorias de control interno, de tercera parte y de la Contraloria al proceso"/>
    <n v="3"/>
    <n v="4"/>
    <n v="12"/>
    <s v="MEDIO"/>
    <s v="Programa de Fortalecimiento de la Cultura Ética para Colaboradores del IDU no Directivos (incluyendo protocolos desde el proceso de selección, vinculación, desempeño periódico y retiro)."/>
    <n v="3"/>
  </r>
</pivotCacheRecords>
</file>

<file path=xl/pivotCache/pivotCacheRecords5.xml><?xml version="1.0" encoding="utf-8"?>
<pivotCacheRecords xmlns="http://schemas.openxmlformats.org/spreadsheetml/2006/main" xmlns:r="http://schemas.openxmlformats.org/officeDocument/2006/relationships" count="57">
  <r>
    <s v="CARACTERIZACIÓN"/>
    <s v="Un funcionario de una ESP ofrece o entrega dádivas o beneficios a un Colaborador del IDU para que se incorporen cláusulas o condiciones en los convenios, contratos y/o actos administrativos asociados beneficiosas para un tercero o para una ESP."/>
    <x v="0"/>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ARACTERIZACIÓN"/>
    <s v="Un colaborador del IDU solicita o acepta dádivas para incorporar cláusulas o condiciones en los convenios, contratos y/o actos administrativos asociados beneficiosas para un tercero o para una ESP."/>
    <x v="0"/>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ARACTERIZACIÓN"/>
    <s v="Que un Colaborador del IDU reciba o solicite dádivas de un funcionario de la Secretaría Distrital de Movilidad, Alcaldia Mayor de Bogotá, del Sector Público, Privado, Empresas de Servicios Públicos, Entidades del Orden Nacional, Departamental o Distrital, para alterar los informes periódicos de seguimiento y evaluación de  acuerdos o convenios."/>
    <x v="1"/>
    <s v="Reducción de capacidad institucional para responder a las necesidades de la ciudad en lo relacionado con infraestructura para la movilidad y espacio público."/>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ARACTERIZACIÓN"/>
    <s v="Que un funcionario de la Secretaría Distrital de Movilidad, Alcaldia Mayor de Bogotá del Sector Público, Privado, Empresas de Servicios Públicos, Entidades del Orden Nacional, Departamental o Distrital entregue o ofrezca dádivas a un servisdor del IDU, para alterar los informes periódicos de seguimiento y evaluación de  acuerdos  o convenios."/>
    <x v="2"/>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ARACTERIZACIÓN"/>
    <s v="Que un funcionario de la Secretaría Distrital de Movilidad, Alcaldia Mayor de Bogotá del Sector Público, Privado, Empresas de Servicios Públicos, Entidades del Orden Nacional, Departamental o Distrital entregue o ofrezca beneficios a un alto Colaborador del IDU, para modificar o alterar las propuestas de convenios, acuerdos y/o actos administrativos."/>
    <x v="2"/>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5"/>
    <n v="15"/>
    <s v="MEDIO"/>
    <s v="Programa de comunicación pública &quot;cero tolerancia al soborno y a la corrupción&quot; hacia la comunidad, los socios de negocios y demás partes interesadas del IDU."/>
    <n v="3"/>
  </r>
  <r>
    <s v="CARACTERIZACIÓN"/>
    <s v="Que un Colaborador del IDU reciba o solicite beneficios de un funcionario de la Secretaría Distrital de Movilidad, Alcaldia Mayor de Bogotá, del Sector Público, Privado, Empresas de Servicios Públicos, Entidades del Orden Nacional, Departamental o Distrital, para modificar o alterar las propuestas de convenios, acuerdos y/o actos administrativos."/>
    <x v="1"/>
    <s v="No logro total o parcial de los Objetivos del Instituto por falta de compromiso o apropiación de los Servidores del IDU."/>
    <s v="Informes Entes de Control_x000a_Informes Auditorias _x000a_Informe de Veeduría_x000a_Convenios Suscritos_x000a_GUIN02_Guía Coordinación IDU-ESP y TIC en proyectos de infraestructura de transporte vigente"/>
    <n v="2"/>
    <n v="5"/>
    <n v="10"/>
    <s v="BAJO"/>
    <s v="El nivel de riesgo es bajo y no se requieren controles adicionales"/>
    <n v="0.1"/>
  </r>
  <r>
    <s v="CARACTERIZACIÓN"/>
    <s v="Que un funcionario de la Secretaría Distrital de Movilidad, del Sector Público, Privado, Empresas de Servicios Públicos, Entidades del Orden Nacional, Departamental o Distrital entregue o ofrezca beneficios a un alto Colaborador del IDU, para aprobar y llevar a cabo la propuesta de proyectos que una de las posibles entidades han solicitado. "/>
    <x v="2"/>
    <s v="Sobrecostos, deficiencias en alcance y calidad en la ejecución en los proyectos, que reducen la capacidad de lograr objetivos."/>
    <s v="Informes Entes de Control_x000a_Informes Auditorias _x000a_Informe de Veeduría_x000a_Convenios Suscritos_x000a_GUIN02_Guía Coordinación IDU-ESP y TIC en proyectos de infraestructura de transporte vigente"/>
    <n v="3"/>
    <n v="5"/>
    <n v="15"/>
    <s v="MEDIO"/>
    <s v="Programa de comunicación pública &quot;cero tolerancia al soborno y a la corrupción&quot; hacia la comunidad, los socios de negocios y demás partes interesadas del IDU."/>
    <n v="3"/>
  </r>
  <r>
    <s v="CARACTERIZACIÓN"/>
    <s v="Que un alto Colaborador del IDU reciba o solicite beneficios de un funcionario de la Secretaría Distrital de Movilidad, del Sector Público, Privado, Empresas de Servicios Públicos, Entidades del Orden Nacional, Departamental o Distrital, para aprobar y llevar a cabo la propuesta de proyectos que una de las posibles entidades han solicitado."/>
    <x v="3"/>
    <s v="No logro total o parcial de los Objetivos del Instituto por falta de compromiso o apropiación de los Servidores del IDU."/>
    <s v="Informes Entes de Control_x000a_Informes Auditorias _x000a_Informe de Veeduría_x000a_Convenios Suscritos_x000a_GUIN02_Guía Coordinación IDU-ESP y TIC en proyectos de infraestructura de transporte vigente"/>
    <n v="3"/>
    <n v="5"/>
    <n v="15"/>
    <s v="MEDIO"/>
    <s v="Programa de Fortalecimiento de la Cultura Ética para Directivos en el IDU (incluyendo protocolos desde el proceso de selección, vinculación, desempeño periódico y retiro)."/>
    <n v="3"/>
  </r>
  <r>
    <s v="COORDINACIÓN IDU, ESP Y TIC EN PROYECTOS DE INFRAESTRUCTURA DE TRANSPORTE"/>
    <s v="Un funcionario de las  empresas de servicios públicos, TIC ó Entidades Distritales solicite o reciba dádivas de un colaborador IDU, para alterar la solicitud de los costos originados por protección y traslados de redes, necesario para el proyecto."/>
    <x v="2"/>
    <s v="Sobrecostos, deficiencias en alcance y calidad en la ejecución en los proyectos, que reducen la capacidad de lograr objetivos."/>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Colaborador del IDU entregue o ofrezca dádivas a un funcionario de las   empresas de servicios públicos, TIC ó Entidades Distritales, para alterar la solicitud de los costos originados por protección y traslados de redes, necesario para el proyecto."/>
    <x v="1"/>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funcionario de las  empresas de servicios públicos, TIC ó Entidades Distritales entregue o ofrezca dádivas al colaborador del IDU, para incluir en el proyecto algún tipo de solicitud especial, que no se pueda o no haya sido contemplada en la planeación del proyecto."/>
    <x v="2"/>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Colaborador del IDU reciba o solicite dádivas a un funcionario de las empresas de servicios públicos, TIC ó Entidades Distritales, para incluir en el proyecto algún tipo de solicitud especial, que no se pueda o no haya sido contemplada en la planeación del proyecto."/>
    <x v="1"/>
    <s v="Sobrecostos, deficiencias en alcance y calidad en la ejecución en los proyectos, que reducen la capacidad de lograr objetivos."/>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Colaborador del IDU entregue o ofrezca dádivas a un funcionario de las  empresas de servicios públicos, TIC ó Entidades Distritales, para acordar a beneficio de las partes el costo, construcción, tiempos y demás condiciones."/>
    <x v="1"/>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funcionario de las empresas de servicios públicos, TIC ó Entidades Distritales reciba o solicite dádivas al colaborador del IDU, para acordar a beneficio de las partes el costo, construcción, tiempos y demás condiciones."/>
    <x v="2"/>
    <s v="No logro total o parcial de los Objetivos del Instituto por falta de compromiso o apropiación de los Servidores del IDU."/>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funcionario de las empresas de servicios públicos, TIC ó Entidades Distritales, modifique o altere la información que debe ser entregada al IDU, por reconocimiento, beneficio o satisfacción personal."/>
    <x v="2"/>
    <s v="Deterioro de la reputación institucional que afecta su capacidad y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El Colaborador del IDU solicite o reciba dádivas de un funcionario de las empresas de Servicios Públicos o cualquier otra entidad, para aprobar sin plena justificación solicitudes extemporáneas que modifique el presupuesto y/o el cronograma del proyecto (o contrato)."/>
    <x v="1"/>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2"/>
    <n v="3"/>
    <n v="6"/>
    <s v="BAJO"/>
    <s v="El nivel de riesgo es bajo y no se requieren controles adicionales"/>
    <n v="0.1"/>
  </r>
  <r>
    <s v="COORDINACIÓN IDU, ESP Y TIC EN PROYECTOS DE INFRAESTRUCTURA DE TRANSPORTE"/>
    <s v="Que un funcionario de las empresas de Servicios Públicos o cualquier otra entidad, entregue o ofrezca dádivas a un Colaborador del IDU, para que apruebe sin plena justificación solicitudes extemporáneas que modifique el presupuesto y/o el cronograma del proyecto (o contrato)."/>
    <x v="0"/>
    <s v="Deterioro de la reputación institucional que afecta su capacidad y gobernanza."/>
    <s v="Informes Entes de Control_x000a_Informes Auditorias _x000a_Informe de Veeduría_x000a_Convenios Suscritos_x000a_GUIN02_Guía Coordinación IDU-ESP y TIC en proyectos de infraestructura de transporte vigente"/>
    <n v="2"/>
    <n v="3"/>
    <n v="6"/>
    <s v="BAJO"/>
    <s v="El nivel de riesgo es bajo y no se requieren controles adicionales"/>
    <n v="0.1"/>
  </r>
  <r>
    <s v="COORDINACIÓN IDU, ESP Y TIC EN PROYECTOS DE INFRAESTRUCTURA DE TRANSPORTE"/>
    <s v="Que un funcionario de las ESP, Interventoría, TIC o IDU reciba o solicite dádivas de un servidor contratista constructor, para que aprueben y firmen el Acta de recorrido de verificación de obra construida para redes de servicios públicos, sin está cumplir con los parametros establecidos.   "/>
    <x v="0"/>
    <s v="Deterioro de la reputación institucional que afecta su capacidad y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Que un Colaborador del IDU ofrezca o entregue beneficios a un funcionario de la ESP ó TIC para que se de la aprobación o aceptación del oficio emitido, sin cumplir con toda la documentación pertinente o la gestión del proceso."/>
    <x v="1"/>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Que un funcionario de la ESP ó TIC reciba o solicite algún beneficio de un Colaborador del IDU, para que se de la aprobación o aceptación del oficio emitido, sin cumplir con toda la documentación pertinente o la gestión del proceso. "/>
    <x v="0"/>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2"/>
    <n v="3"/>
    <n v="6"/>
    <s v="BAJO"/>
    <s v="El nivel de riesgo es bajo y no se requieren controles adicionales"/>
    <n v="0.1"/>
  </r>
  <r>
    <s v="COORDINACIÓN IDU, ESP Y TIC EN PROYECTOS DE INFRAESTRUCTURA DE TRANSPORTE"/>
    <s v="Que un Colaborador del IDU solicite o reciba dádivas de un funcionario de la ESP ó TIC, con el falso pretexto de poder agilizar o alterar la liquidación y demás tramites."/>
    <x v="1"/>
    <s v="No logro total o parcial de los Objetivos del Instituto por falta de compromiso o apropiación de los Servidores del IDU."/>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Que un funcionario de la ESP ó TIC ofrezca o entregue dádivas a un Colaborador del IDU, para agilizar o alterar la liquidación y demás tramites."/>
    <x v="0"/>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INSTRUCTIVO SOLICITUD DE CDP, CRP, Y AUTORIZACIÓN DE PAGO A TRANSMILENIO"/>
    <s v="Un funcionario de Transmilenio solicita o recibe dádivas de un Colaborador del IDU, para aprobar la solicitud del CDP y asignar la fuente de financiación, sin contar con los parametros requeridos o de cumolimiento.  "/>
    <x v="4"/>
    <s v="Deterioro de la reputación institucional que afecta su capacidad de gestión."/>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Un Colaborador del IDU ofrece o entregue dádivas al funcionario de Transmilenio, para que apruebe la solicitud del CDP y asignar la fuente de financiación, sin contar con los parametros requeridos o de cumplimiento.  "/>
    <x v="1"/>
    <s v="No logro total o parcial de los Objetivos del Instituto por falta de compromiso o apropiación de los Servidores del IDU."/>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Un funcionario de Transmilenio solicita o recibe dádivas de un Colaborador del IDU, para aprobar el CRP. "/>
    <x v="4"/>
    <s v="Deterioro de la reputación institucional que afecta su gobernanza."/>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Un Colaborador del IDU ofrece o entrega dádivas al funcionario de Transmilenio, para que apruebe el CRP."/>
    <x v="1"/>
    <s v="No logro total o parcial de los Objetivos del Instituto por falta de compromiso o apropiación de los Servidores del IDU."/>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Que un Colaborador del IDU ofrezca o entregue beneficios a un funcionario de Transmilenio, para alterar el contrato, sea aprobado y se firmen los soportes como (factura, acta que autoriza el pago, cuadro de control financiero, transferencia electronica de fondo, certificación bancaria, certificado de pago de parafiscales, copia de los CRP) sin la transparencia de los mismos."/>
    <x v="1"/>
    <s v="Deterioro de la reputación institucional que afecta su gobernanza."/>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Que un funcionario de Transmilenio, reciba o solicite alguna clase de beneficio, para aprobar el contrato alterado y se firmen los soportes como (factura, acta que autoriza el pago, cuadro de control financiero, transferencia electronica de fondo, certificación bancaria, certificado de pago de parafiscales, copia de los CRP) sin la transparencia de los mismos."/>
    <x v="4"/>
    <s v="Deterioro de la reputación institucional que afecta su capacidad de gestión."/>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Un funcionario de Transmilenio solicite o reciba dádivas de un Colaborador del IDU, para modificar o alterar el convenio, el pago respectivo o el reporte semanal de giros."/>
    <x v="4"/>
    <s v="Deterioro de la reputación institucional que afecta su gobernanza."/>
    <s v="Informes Entes de Control_x000a_Informes Auditorias _x000a_Informe de Veeduría_x000a_ININ02_Solicitud de CDP-CRP y autorización de  pago a transmileno vigente"/>
    <n v="2"/>
    <n v="3"/>
    <n v="6"/>
    <s v="BAJO"/>
    <s v="El nivel de riesgo es bajo y no se requieren controles adicionales"/>
    <n v="0.1"/>
  </r>
  <r>
    <s v="INSTRUCTIVO SOLICITUD DE CDP, CRP, Y AUTORIZACIÓN DE PAGO A TRANSMILENIO"/>
    <s v="Que un Colaborador del IDU entregue o ofrezca dádivas a un funcionario de Transmilenio, para poder modificar o alterar el convenio, el pago respectivo o el reporte semanal de giros."/>
    <x v="1"/>
    <s v="No logro total o parcial de los Objetivos del Instituto por falta de compromiso o apropiación de los Servidores del IDU."/>
    <s v="Informes Entes de Control_x000a_Informes Auditorias _x000a_Informe de Veeduría_x000a_ININ02_Solicitud de CDP-CRP y autorización de  pago a transmileno vigente"/>
    <n v="2"/>
    <n v="3"/>
    <n v="6"/>
    <s v="BAJO"/>
    <s v="El nivel de riesgo es bajo y no se requieren controles adicionales"/>
    <n v="0.1"/>
  </r>
  <r>
    <s v="Permisos para la intervención de infraestructura de transporte por terceros"/>
    <s v="Un ciudadano interesado en solicitar un concepto técnico de la zona de intervención, ofrezca o entregue una dádiva a un Colaborador del IDU para que altere el alcance o los costos de la intervención de la zona objeto de consulta."/>
    <x v="5"/>
    <s v="Deterioro de la reputación institucional que afecta su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olaborador del IDU solicita o acepta una dádiva de un ciudadano interesado en solicitar un concepto técnico de la zona de intervención para alterar el alcance o los costos de la intervención de la zona objeto de consulta."/>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iudadano interesado en intervenir infraestructura de transporte ofrezca o entregue una dádiva a un Colaborador del IDU para que al dar respuesta al interesado altere información sobre su incorporación como espacio público o sobre su reserva en un plan, programa o proyecto, o negar algún impedimento técnico, legal o ambiental para la ejecución."/>
    <x v="5"/>
    <s v="Deterioro de la reputación institucional que afecta su capacidad y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olaborador del IDU solicite o reciba una dádiva de un ciudadano interesado en intervenir infraestructura de transporte, para que al dar respuesta al interesado altere información sobre su incorporación como espacio público o sobre su reserva en un plan, programa o proyecto, o negar algún impedimento técnico, legal o ambiental para la ejecución."/>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iudadano interesado en intervenir infraestructura de transporte ofrezca o entregue una dádiva a un Colaborador del IDU para que acepte con la solicitud del permiso algunos estudios y diseños que no cumplan con lo definido en el artículo 3 del Decreto 942 de 2014."/>
    <x v="5"/>
    <s v="Deterioro de la reputación institucional que afecta su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olaborador del IDU solicite o acepte una dádiva de un ciudadano interesado en intervenir infraestructura de transporte para aceptar con la solicitud del permiso algunos estudios y diseños que no cumplan con lo definido en el artículo 3 del Decreto 942 de 2014."/>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iudadano interesado en intervenir infraestructura de transporte ofrezca o entregue una dádiva a un Colaborador del IDU para que no se le solicite presentar una propuesta de cómo se garantizará a los demás ciudadanos en igualdad de condiciones, el acceso a la infraestructura de transporte por construirse."/>
    <x v="5"/>
    <s v="Deterioro de la reputación institucional que afecta su capacidad y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olaborador del IDU solicite o acepte una dádiva de ciudadano interesado en intervenir infraestructura de transporte, para que no solicitar la presentación de una propuesta de cómo se garantizará a los demás ciudadanos en igualdad de condiciones, el acceso a la infraestructura de transporte por construirse."/>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iudadano interesado en intervenir infraestructura de transporte ofrezca o entregue una dádiva a un Colaborador del IDU para que, con la información entregada por el solicitante y la que tenga disponible, evalúe la solicitud del permiso y dé un concepto de aprobación sin que estén acorde con los planes, programas y proyectos del sector o de alguna otra manera no sea conveniente el proyecto propuesto por el interesado."/>
    <x v="5"/>
    <s v="Deterioro de la reputación institucional que afecta su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olaborador del IDU solicita o recibe una dádiva de un ciudadano interesado en intervenir infraestructura de transporte para que, con la información entregada por el solicitante y la que tenga disponible, evalúe la solicitud del permiso y emita un concepto de aprobación sin que estén acorde con los planes, programas y proyectos del sector o de alguna otra manera no sea conveniente el proyecto propuesto por el interesado."/>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iudadano con intereses particulares y conocedor de un trámite de solicitud de intervención de infraestructura de transporte por otro ciudadano, ofrezca o entregue a un Colaborador del IDU una dádiva para que le facilite constituirse como parte y hacer valer unos derechos inexistentes."/>
    <x v="5"/>
    <s v="Deterioro de la reputación institucional que afecta su capacidad y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olaborador del IDU solicita o recibe una dádiva de un ciudadano con intereses particulares y conocedor de un trámite de solicitud de intervención de infraestructura de transporte por otro ciudadano para  facilitarle que se constituya como parte y hacer valer unos derechos inexistentes."/>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iudadano que interviene infraestructura de transporte ofrezca o entregue una dádiva a un Colaborador del IDU para que en el proceso de ejecución de la obra autorizada en el permiso se acepte la terminación y recibo de las obras ejecutadas sin cumplir con lo establecido en el artículo 3 del decreto 582 de 2016."/>
    <x v="5"/>
    <s v="Deterioro de la reputación institucional que afecta su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olaborador del IDU solicita o recibe una dádiva de un ciudadano que interviene infraestructura de transporte para que en el proceso de ejecución de la obra autorizada en el permiso acepte la terminación y recibo de las obras ejecutadas sin cumplir con lo establecido en el artículo 3 del decreto 582 de 2016."/>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Manual de Intervención de Urbanizadores y/o Terceros y el Documento Técnico de Intervención de Infraestructura Vial y Espacio Público"/>
    <s v="Un alto directivo del orden Distrital, un concejal o altos funcionarios de las ramas de los poderes ejecutivo, judicial o legislativo de orden nacional, ofrezcan beneficios a un Alto Colaborador del IDU para que elabore un concepto técnico alterado en la etapa de formulación de los instrumentos de planeación, a partir de la información_x000a_asociada a los proyectos a cargo de la entidad en sus diferentes fases."/>
    <x v="6"/>
    <s v="Deterioro de la reputación institucional que afecta su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m/>
    <x v="7"/>
    <s v="Deterioro de la reputación institucional que afecta su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alto Colaborador del IDU solicita o recibe un beneficio de un alto directivo del orden Distrital, un concejal o altos funcionarios de las ramas de los poderes ejecutivo, judicial o legislativo de orden nacional, para elaborar un concepto técnico alterado en la etapa de formulación de los instrumentos de planeación, a partir de la información_x000a_asociada a los proyectos a cargo de la entidad en sus diferentes fases."/>
    <x v="3"/>
    <s v="No logro total o parcial de los Objetivos del Instituto por falta de compromiso o apropiación de los Servidores del IDU."/>
    <s v="Informes Entes de Control_x000a_Informes Auditorias _x000a_Informe de Veeduría_x000a_MGGI01_Manual de Intervención de Urbanizadores y/o Terceros vigente"/>
    <n v="3"/>
    <n v="4"/>
    <n v="12"/>
    <s v="MEDIO"/>
    <s v="Programa de Fortalecimiento de la Cultura Ética para Directivos en el IDU (incluyendo protocolos desde el proceso de selección, vinculación, desempeño periódico y retiro)."/>
    <n v="3"/>
  </r>
  <r>
    <s v="Manual de Intervención de Urbanizadores y/o Terceros y el Documento Técnico de Intervención de Infraestructura Vial y Espacio Público"/>
    <s v="Un ciudadano ofrezca o entregue dádivas a un Colaborador del IDU para que le entregue información relacionada con los predios adquiridos y/o en proceso de adquisición por parte el Instituto en el área de influencia del instrumento de planeación y otros datos del proceso de gestión predial a cargo del IDU."/>
    <x v="5"/>
    <s v="Deterioro de la reputación institucional que afecta su capacidad de gestión."/>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e o reciba dádivas de un ciudadano para entregarle información relacionada con los predios adquiridos y/o en proceso de adquisición por parte el Instituto en el área de influencia del instrumento de planeación y otros datos del proceso de gestión predial a cargo del IDU."/>
    <x v="1"/>
    <s v="No logro total o parcial de los Objetivos del Instituto por falta de compromiso o apropiación de los Servidores del IDU."/>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urbanizador ofrece o entrega dadivas a un Colaborador del IDU para que resuelva sus consultas en relación con la situación de los elementos de la infraestructura a intervenir en el marco de sus obligaciones urbanísticas y de movilidad, eliminando o reduciendo sus obligaciones."/>
    <x v="5"/>
    <s v="Deterioro de la reputación institucional que afecta su capacidad de gestión."/>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a o recibe dádivas de un urbanizador para que resuelva sus consultas en relación con la situación de los elementos de la infraestructura a intervenir en el marco de sus obligaciones urbanísticas y de movilidad, eliminando o reduciendo sus obligaciones."/>
    <x v="1"/>
    <s v="Deterioro de la reputación institucional que afecta su gobernanza."/>
    <s v="Informes Entes de Control_x000a_Informes Auditorias _x000a_Informe de Veeduría_x000a_MGGI01_Manual de Intervención de Urbanizadores y/o Terceros vigente"/>
    <n v="2"/>
    <n v="3"/>
    <n v="6"/>
    <s v="BAJO"/>
    <s v="El nivel de riesgo es bajo y no se requieren controles adicionales"/>
    <n v="0.1"/>
  </r>
  <r>
    <s v="Manual de Intervención de Urbanizadores y/o Terceros y el Documento Técnico de Intervención de Infraestructura Vial y Espacio Público"/>
    <s v="Un urbanizador ofrece o entrega dádivas a un Colaborador del IDU para que conceptúe y acepte estudios y diseños, realice el seguimiento a la ejecución y recibo de las obras, sin que éstos demuestren cumplimiento de las obligaciones urbanísticas establecidas en los instrumentos de planeación o de movilidad y licencias urbanísticas, de conformidad con los aspectos técnicos y reglamentarios definidos por el IDU."/>
    <x v="5"/>
    <s v="Deterioro de la reputación institucional que afecta su capacidad y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a o recibe una dádiva de un urbanizador para que conceptúe y acepte estudios y diseños, realice el seguimiento a la ejecución y recibo de las obras, sin que éstos demuestren cumplimiento de las obligaciones urbanísticas establecidas en los instrumentos de planeación o de movilidad y licencias urbanísticas, de conformidad con los aspectos técnicos y reglamentarios definidos por el IDU."/>
    <x v="1"/>
    <s v="No logro total o parcial de los Objetivos del Instituto por falta de compromiso o apropiación de los Servidores del IDU."/>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urbanizador ofrece o entrega dádivas a un Colaborador del IDU para que realice el recibo de los predios que le corresponda entregar al Urbanizador sin dar cumplimiento a las obligaciones urbanísticas o de movilidad, siempre y cuando estén dentro del inventario de obras a realizar por la Entidad y la ejecución de la misma sea competencia del IDU ."/>
    <x v="5"/>
    <s v="Deterioro de la reputación institucional que afecta su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a o acepta dádivas de un urbanizador para que realice el recibo de los predios que le corresponda entregar al Urbanizador sin dar cumplimiento a las obligaciones urbanísticas o de movilidad, siempre y cuando estén dentro del inventario de obras a realizar por la Entidad y la ejecución de la misma sea competencia del IDU ."/>
    <x v="1"/>
    <s v="Deterioro de la reputación institucional que afecta su capacidad de gestión."/>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urbanizador ofrezca o entregue dádivas a un Colaborador del IDU para que no solicite o no haga el seguimiento a las pólizas en su amparo de estabilidad, de los proyectos desarrollados por Urbanizadores y/o Terceros (público o privado)."/>
    <x v="5"/>
    <s v="Deterioro de la reputación institucional que afecta su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a o recibe dádivas de un urbanizador para no solicitar o no hacer el seguimiento a las pólizas en su amparo de estabilidad, de los proyectos desarrollados por Urbanizadores y/o Terceros (público o privado)."/>
    <x v="1"/>
    <s v="No logro total o parcial de los Objetivos del Instituto por falta de compromiso o apropiación de los Servidores del IDU"/>
    <s v="Informes Entes de Control_x000a_Informes Auditorias _x000a_Informe de Veeduría_x000a_MGGI01_Manual de Intervención de Urbanizadores y/o Terceros vigente"/>
    <n v="3"/>
    <n v="3"/>
    <n v="9"/>
    <s v="BAJO"/>
    <s v="El nivel de riesgo es bajo y no se requieren controles adicionales"/>
    <n v="0.1"/>
  </r>
</pivotCacheRecords>
</file>

<file path=xl/pivotCache/pivotCacheRecords6.xml><?xml version="1.0" encoding="utf-8"?>
<pivotCacheRecords xmlns="http://schemas.openxmlformats.org/spreadsheetml/2006/main" xmlns:r="http://schemas.openxmlformats.org/officeDocument/2006/relationships" count="10">
  <r>
    <s v="GESTIÓN Y TRÁMITE DE COMUNICACIONES OFICIALES RECIBIDAS"/>
    <s v="Un Colaborador del IDU solicita una dádiva o una comisión para recibir la comunicación fuera del horario establecido en el Manual de Gestión Documental."/>
    <x v="0"/>
    <s v="5. Implementar nuevas prácticas en los procesos internos del IDU y en los proyectos de infraestructura que ejecute."/>
    <s v="Manual de gestión documental_x000a_Resolución horario 4478 de 2017_x000a_Contrato outsourcing mensajeria 1374 2019, horario._x000a_Registro en Orfeo y radicado."/>
    <n v="3"/>
    <n v="4"/>
    <n v="12"/>
    <s v="MEDIO"/>
    <s v="Programa de Fortalecimiento de la Cultura Ética para Colaboradores del IDU no Directivos (incluyendo protocolos desde el proceso de selección, vinculación, desempeño periódico y retiro)."/>
    <n v="3"/>
  </r>
  <r>
    <s v="GESTIÓN Y TRÁMITE DE COMUNICACIONES OFICIALES RECIBIDAS"/>
    <s v="Un Tercero o Proveedor ofrece o entrega una dádiva o una comisión para que le reciban la comunicación fuera del horario establecido en el Manual de Gestión Documental."/>
    <x v="1"/>
    <s v="5. Implementar nuevas prácticas en los procesos internos del IDU y en los proyectos de infraestructura que ejecute."/>
    <s v="Manual de gestión documental_x000a_Resolución horario 4478 de 2017_x000a_Contrato outsourcing mensajeria 1374 2019, horario._x000a_Registro en Orfeo y radicado."/>
    <n v="3"/>
    <n v="4"/>
    <n v="12"/>
    <s v="MEDIO"/>
    <s v="Programa de comunicación pública &quot;cero tolerancia al soborno y a la corrupción&quot; hacia la comunidad, los socios de negocios y demás partes interesadas del IDU."/>
    <n v="3"/>
  </r>
  <r>
    <s v="GESTIÓN Y TRÁMITE DE COMUNICACIONES OFICIALES RECIBIDAS"/>
    <s v="Un Tercero o Proveedor ofrece o entrega una dádiva o una comisión para que le reciban la comunicación fuera del horario establecido en el Manual de Gestión Documental."/>
    <x v="2"/>
    <s v="5. Implementar nuevas prácticas en los procesos internos del IDU y en los proyectos de infraestructura que ejecute."/>
    <s v="Manual de gestión documental_x000a_Resolución horario 4478 de 2017_x000a_Contrato outsourcing mensajeria 1374 2019, horario._x000a_Registro en Orfeo y radicado."/>
    <n v="3"/>
    <n v="4"/>
    <n v="12"/>
    <s v="MEDIO"/>
    <s v="Programa de comunicación pública &quot;cero tolerancia al soborno y a la corrupción&quot; hacia la comunidad, los socios de negocios y demás partes interesadas del IDU."/>
    <n v="3"/>
  </r>
  <r>
    <s v="GESTIÓN Y TRÁMITE DE COMUNICACIONES OFICIALES ENVIADAS EXTERNAS"/>
    <s v="Un contratista ofrece y entrega a un Colaborador del IDU una dádiva o comisión para proyectar una comunicación y/o resolución, sin llenar los requisitos, o que puede afectar los intereses del IDU."/>
    <x v="1"/>
    <s v="5. Implementar nuevas prácticas en los procesos internos del IDU y en los proyectos de infraestructura que ejecute."/>
    <s v="Manual de gestión documental_x000a_Procedimiento PRDO-02 "/>
    <n v="4"/>
    <n v="4"/>
    <n v="16"/>
    <s v="MEDIO"/>
    <s v="Programa de comunicación pública &quot;cero tolerancia al soborno y a la corrupción&quot; hacia la comunidad, los socios de negocios y demás partes interesadas del IDU."/>
    <n v="3"/>
  </r>
  <r>
    <s v="GESTIÓN Y TRÁMITE DE COMUNICACIONES OFICIALES ENVIADAS EXTERNAS"/>
    <s v="Un contratista ofrece y entrega a un Colaborador del IDU una dádiva o comisión para proyectar una comunicación y/o resolución, sin llenar los requisitos, o que puede afectar los intereses del IDU."/>
    <x v="2"/>
    <s v="5. Implementar nuevas prácticas en los procesos internos del IDU y en los proyectos de infraestructura que ejecute."/>
    <s v="Manual de gestión documental_x000a_Procedimiento PRDO-02 "/>
    <n v="4"/>
    <n v="4"/>
    <n v="16"/>
    <s v="MEDIO"/>
    <s v="Programa de comunicación pública &quot;cero tolerancia al soborno y a la corrupción&quot; hacia la comunidad, los socios de negocios y demás partes interesadas del IDU."/>
    <n v="3"/>
  </r>
  <r>
    <s v="GESTIÓN Y TRÁMITE DE COMUNICACIONES OFICIALES ENVIADAS EXTERNAS"/>
    <s v="Un Colaborador del IDU solicita una dádiva o una comisión para remitir una comunicación, sin llenar los requisitos, o que puede afectar los intereses del IDU"/>
    <x v="0"/>
    <s v="5. Implementar nuevas prácticas en los procesos internos del IDU y en los proyectos de infraestructura que ejecute."/>
    <s v="Manual de gestión documental_x000a_Procedimiento PRDO-02._x000a_Verificación en registros de Orfeo."/>
    <n v="4"/>
    <n v="4"/>
    <n v="16"/>
    <s v="MEDIO"/>
    <s v="Programa de Fortalecimiento de la Cultura Ética para Colaboradores del IDU no Directivos (incluyendo protocolos desde el proceso de selección, vinculación, desempeño periódico y retiro)."/>
    <n v="3"/>
  </r>
  <r>
    <s v="ORGANIZACIÓN DE ARCHIVOS DE GESTION"/>
    <s v="Un colaborador del IDU ofrece, promete entrega solicita o recibe para que se divulgue información de aquellos expedientes con nivel de confidencialidad Información Pública Clasificada o Infomación Pública Reservada, en pro de un beneficio propio o que afecte los intereses del IDU"/>
    <x v="0"/>
    <s v="5. Implementar nuevas prácticas en los procesos internos del IDU y en los proyectos de infraestructura que ejecute."/>
    <s v="Cláusula de confidencialidad para el proveedor del servicio de archivo._x000a_Claúsula de confidencialidad en los PSP._x000a_Manual de seguridad de la información._x000a_Circular IDU 6 de 2019."/>
    <n v="4"/>
    <n v="3"/>
    <n v="12"/>
    <s v="MEDIO"/>
    <s v="Programa de Fortalecimiento de la Cultura Ética para Colaboradores del IDU no Directivos (incluyendo protocolos desde el proceso de selección, vinculación, desempeño periódico y retiro)."/>
    <n v="3"/>
  </r>
  <r>
    <s v="CONSULTA Y PRESTAMO DE DOCUMENTOS"/>
    <s v="que un tercero ofrece o entrega dadivas para que se adultere, sustraiga, robe o manipule los archivos y documentos del IDU."/>
    <x v="3"/>
    <s v="5. Implementar nuevas prácticas en los procesos internos del IDU y en los proyectos de infraestructura que ejecute."/>
    <s v="Manual de Gestión Documental._x000a_Procedimiento de consulta y préstamo._x000a_Registros de préstamo, en físico y en Orfeo y Nasa."/>
    <n v="2"/>
    <n v="4"/>
    <n v="8"/>
    <s v="BAJO"/>
    <s v="Los controles actuales son suficientes para mantener el nivel de riesgo bajo y no se requieren controles adicionales"/>
    <n v="0.1"/>
  </r>
  <r>
    <s v="PROCEDIMIENTO RECONSTRUCCIÓN DE ARCHIVOS"/>
    <s v="que un tercero ofrece o entrega dadivas para que se adultere, sustraiga, robe o manipule los archivos y documentos del IDU, en la reconstrucción de un expediente."/>
    <x v="3"/>
    <s v="5. Implementar nuevas prácticas en los procesos internos del IDU y en los proyectos de infraestructura que ejecute."/>
    <s v="Manual de Gestión Documental._x000a_Procedimiento de reconstrucción de archivos._x000a_Registros de préstamo, en físico y en Orfeo y Nasa."/>
    <n v="2"/>
    <n v="4"/>
    <n v="8"/>
    <s v="BAJO"/>
    <s v="Los controles actuales son suficientes para mantener el nivel de riesgo bajo y no se requieren controles adicionales"/>
    <n v="0.1"/>
  </r>
  <r>
    <s v="GESTIÓN Y TRÁMITE DE RESOLUCIONES"/>
    <s v="Un colaborador del IDU ofrece, promete entrega solicita o recibe para que se divulgue información de resoluciones con nivel de confidencialidad Información Pública Clasificada o Infomación Pública Reservada, en pro de un beneficio propio o que afecte los intereses del IDU"/>
    <x v="0"/>
    <s v="5. Implementar nuevas prácticas en los procesos internos del IDU y en los proyectos de infraestructura que ejecute."/>
    <s v="Cláusula de confidencialidad para el proveedor del servicio de archivo._x000a_Claúsula de confidencialidad en los PSP._x000a_Manual de seguridad de la información._x000a_Circular IDU 6 de 2019."/>
    <n v="4"/>
    <n v="3"/>
    <n v="12"/>
    <s v="MEDIO"/>
    <s v="Programa de Fortalecimiento de la Cultura Ética para Colaboradores del IDU no Directivos (incluyendo protocolos desde el proceso de selección, vinculación, desempeño periódico y retiro)."/>
    <n v="3"/>
  </r>
</pivotCacheRecords>
</file>

<file path=xl/pivotCache/pivotCacheRecords7.xml><?xml version="1.0" encoding="utf-8"?>
<pivotCacheRecords xmlns="http://schemas.openxmlformats.org/spreadsheetml/2006/main" xmlns:r="http://schemas.openxmlformats.org/officeDocument/2006/relationships" count="34">
  <r>
    <s v="Ejecución de Compras"/>
    <s v="Un colaborador del IDU recibe o solicita dádivas de un posible contratista o proveedor, para estructurar los documentos de la etapa precontractual y favorecer a un tercero, en relación con la adquisición de bienes y servicios, asociados al proceso"/>
    <x v="0"/>
    <s v="Deterioro de la reputación institucional que afecta su gobernanza."/>
    <s v="Diferentes revisiones legales y técnicas a los estudios y documentos previos._x000a_Publicación de la trazabilidad de los procesos en el portal de contratación SECOP"/>
    <n v="3"/>
    <n v="5"/>
    <n v="15"/>
    <s v="MEDIO"/>
    <s v="Programa de Fortalecimiento de la Cultura Ética para Directivos en el IDU (incluyendo protocolos desde el proceso de selección, vinculación, desempeño periódico y retiro)."/>
    <n v="3"/>
  </r>
  <r>
    <s v="Ejecución de Compras"/>
    <s v="Un colaborador del IDU recibe o solicita dádivas de un posible contratista o proveedor, para estructurar los documentos de la etapa precontractual y favorecer a un tercero, en relación con la adquisición de bienes y servicios, asociados al proceso"/>
    <x v="1"/>
    <s v="Deterioro de la reputación institucional que afecta su gobernanza."/>
    <s v="Diferentes revisiones legales y técnicas a los estudios y documentos previos._x000a_Publicación de la trazabilidad de los procesos en el portal de contratación SECOP"/>
    <n v="3"/>
    <n v="5"/>
    <n v="15"/>
    <s v="MEDIO"/>
    <s v="Programa de Fortalecimiento de la Cultura Ética para Directivos en el IDU (incluyendo protocolos desde el proceso de selección, vinculación, desempeño periódico y retiro)."/>
    <n v="3"/>
  </r>
  <r>
    <s v="Ejecución de Compras"/>
    <s v="Un colaborador del IDU recibe o solicita dádivas de un posible contratista o proveedor, para estructurar los documentos de la etapa precontractual y favorecer a un tercero, en relación con la adquisición de bienes y servicios, asociados al proceso"/>
    <x v="2"/>
    <s v="Deterioro de la reputación institucional que afecta su gobernanza."/>
    <s v="Diferentes revisiones legales y técnicas a los estudios y documentos previos._x000a_Publicación de la trazabilidad de los procesos en el portal de contratación SECOP"/>
    <n v="3"/>
    <n v="5"/>
    <n v="15"/>
    <s v="MEDIO"/>
    <s v="Programa de Fortalecimiento de la Cultura Ética para Directivos en el IDU (incluyendo protocolos desde el proceso de selección, vinculación, desempeño periódico y retiro)."/>
    <n v="3"/>
  </r>
  <r>
    <s v="Ejecución de Compras"/>
    <s v="Un colaborador del IDU recibe o solicita dádivas de un posible contratista o proveedor, para estructurar los documentos de la etapa precontractual y favorecer a un tercero, en relación con la adquisición de bienes y servicios, asociados al proceso"/>
    <x v="3"/>
    <s v="Deterioro de la reputación institucional que afecta su gobernanza."/>
    <s v="Diferentes revisiones legales y técnicas a los estudios y documentos previos._x000a_Publicación de la trazabilidad de los procesos en el portal de contratación SECOP"/>
    <n v="3"/>
    <n v="5"/>
    <n v="15"/>
    <s v="MEDIO"/>
    <s v="Programa de Fortalecimiento de la Cultura Ética para Colaboradores del IDU no Directivos (incluyendo protocolos desde el proceso de selección, vinculación, desempeño periódico y retiro)."/>
    <n v="3"/>
  </r>
  <r>
    <s v="Ejecución de Compras"/>
    <s v="Un posible contratista o proveedor ofrece o entrega dádivas a un colaborador del IDU, para estructurar los documentos de la etapa precontractual que lo favorezcan en relación con la adquisición de bienes y servicios, asociados al proceso"/>
    <x v="4"/>
    <s v="No logro total o parcial de los Objetivos del Instituto por falta de compromiso o apropiación de los Servidores del IDU."/>
    <s v="Diferentes revisiones legales y técnicas a los estudios y documentos previos de parte _x000a_Publicación de la trazabilidad de los procesos en el portal de contratación SECOP"/>
    <n v="3"/>
    <n v="5"/>
    <n v="15"/>
    <s v="MEDIO"/>
    <s v="Programa de comunicación pública &quot;cero tolerancia al soborno y a la corrupción&quot; hacia la comunidad, los socios de negocios y demás partes interesadas del IDU."/>
    <n v="3"/>
  </r>
  <r>
    <s v="Ejecución de Compras"/>
    <s v="El Colaborador del IDU, encargado apoyar a la supervisión, acepte mayores cantidades de B&amp;S a los efectivamente recibidos a cambio de un beneficio o satisfacción personal"/>
    <x v="3"/>
    <s v="Deterioro de la reputación institucional que afecta su capacidad de gestión."/>
    <s v="Arqueos y revisión por parte del Ordenador del gasto, el responsable de la caja menor y la Subdirección Técnica de Presupuesto y Contabilidad."/>
    <n v="3"/>
    <n v="4"/>
    <n v="12"/>
    <s v="MEDIO"/>
    <s v="Programa de Fortalecimiento de la Cultura Ética para Colaboradores del IDU no Directivos (incluyendo protocolos desde el proceso de selección, vinculación, desempeño periódico y retiro)."/>
    <n v="3"/>
  </r>
  <r>
    <s v="Ejecución de Compras"/>
    <s v="Un proveedor ofrezca o entregue una dádiva al supervisor para que acepte mayores cantidades de B&amp;S a los efectivamente recibidos a cambio de un beneficio o satisfacción personal"/>
    <x v="5"/>
    <s v="Deterioro de la reputación institucional que afecta su capacidad de gestión."/>
    <s v="Arqueos y revisión por parte del Ordenador del gasto, el responsable de la caja menor y la Subdirección Técnica de Presupuesto y Contabilidad."/>
    <n v="3"/>
    <n v="4"/>
    <n v="12"/>
    <s v="MEDIO"/>
    <s v="Programa de comunicación pública &quot;cero tolerancia al soborno y a la corrupción&quot; hacia la comunidad, los socios de negocios y demás partes interesadas del IDU."/>
    <n v="3"/>
  </r>
  <r>
    <s v="Ejecución de Compras"/>
    <s v="El técnico del IDU encargado de realizar el estudio de mercado telefónico o solicitar cotizaciones, solicita o recibe dádivas de uno de esos posibles proveedores, para otorgarle dicha negociación.                                                                                                                                             "/>
    <x v="3"/>
    <s v="Reducción de la capacidad de innovación por desconfianza en la gestión del IDU."/>
    <s v="Diferentes revisiones legales y técnicas a los estudios y documentos previos._x000a_Fichas técnicas para la solicitud de cotizaciones"/>
    <n v="3"/>
    <n v="3"/>
    <n v="9"/>
    <s v="BAJO"/>
    <s v="El nivel de riesgo es bajo y no se requieren controles adicionales"/>
    <n v="0.1"/>
  </r>
  <r>
    <s v="Ejecución de Compras"/>
    <s v="Un posible proveedor entregue o ofrezca dádivas al técnico del IDU encargado de realizar el estudio de mercado telefónico o de solicitar cotizaciones, para pedirle el favor le otorgue dicha negociación. "/>
    <x v="4"/>
    <s v="No logro total o parcial de los Objetivos del Instituto por falta de compromiso o apropiación de los Servidores del IDU."/>
    <s v="Diferentes revisiones legales y técnicas a los estudios y documentos previos."/>
    <n v="3"/>
    <n v="3"/>
    <n v="9"/>
    <s v="BAJO"/>
    <s v="El nivel de riesgo es bajo y no se requieren controles adicionales"/>
    <n v="0.1"/>
  </r>
  <r>
    <s v="Ejecución de Compras"/>
    <s v="Que el proveedor entregue o ofrezca dádivas al técnico del IDU encargado de solicitar los reembolsos al proveedor, para poder modificar o alterar el valor de dicha transacción."/>
    <x v="5"/>
    <s v="Deterioro de la reputación institucional que afecta su gobernanza."/>
    <s v="Arqueos_x000a_Revisión por parte del Supervisor de contrato, cuadro de control financiero y acta de recibo a satisfacción._x000a_Comprobantes de ingreso al almacén"/>
    <n v="3"/>
    <n v="3"/>
    <n v="9"/>
    <s v="BAJO"/>
    <s v="El nivel de riesgo es bajo y no se requieren controles adicionales"/>
    <n v="0.1"/>
  </r>
  <r>
    <s v="Ejecución de Compras"/>
    <s v="Que el técnico del IDU encargado de solicitar los reembolsos a proveedores, reciba o solicite dádivas a un proveedor, para aprobar dicha transacción por un valor alterado o modificado. "/>
    <x v="6"/>
    <s v="No logro total o parcial de los Objetivos del Instituto por falta de compromiso o apropiación de los Servidores del IDU."/>
    <s v="Arqueos_x000a_Revisión por parte del Supervisor de contrato, cuadro de control financiero y acta de recibo a satisfacción._x000a_Comprobantes de ingreso al almacén"/>
    <n v="3"/>
    <n v="3"/>
    <n v="9"/>
    <s v="BAJO"/>
    <s v="El nivel de riesgo es bajo y no se requieren controles adicionales"/>
    <n v="0.1"/>
  </r>
  <r>
    <s v="Ejecución de Compras"/>
    <s v="El técnico de pronto pago del IDU, encargado de elaborar la orden de pago altere dicha orden, a cambio de un beneficio, reconocimiento o satisfacción personal. "/>
    <x v="7"/>
    <s v="Sobrecostos, deficiencias en alcance y calidad en la ejecución en los proyectos, que reducen la capacidad de lograr objetivos."/>
    <s v="Arqueos_x000a_Revisión por parte del Supervisor de contrato, cuadro de control financiero y acta de recibo a satisfacción._x000a_Comprobantes de ingreso al almacén"/>
    <n v="3"/>
    <n v="3"/>
    <n v="9"/>
    <s v="BAJO"/>
    <s v="El nivel de riesgo es bajo y no se requieren controles adicionales"/>
    <n v="0.1"/>
  </r>
  <r>
    <s v="Mantenimiento Preventivo y Correctivo"/>
    <s v="Un conductor del IDU solicita o recibe dádivas de un trabajador del taller contratista de mantenimiento de vehículos, con el falso pretexto de recibir algún tipo de beneficio por parte de la entidad, por cada mantenimiento o arreglo realizado al vehículo a cargo.  "/>
    <x v="8"/>
    <s v="Deterioro de la reputación institucional que afecta su capacidad de gestión."/>
    <s v="Presentación de informes detallados de ejecución mensual por parte del apoyo a la supervisión del contrato, los cuales son verificados y aprobados por del Subdirector Técnico de Recursos Físicos._x000a__x000a_Ordenes de servicio de mantenimiento de vehículos avalados por diferentes actores del proceso (Conductor mecánico, coordinador del parque automotor, Subdirector Técnico de Recursos Físicos.)_x000a__x000a_Seguimiento al plan de mantenimiento establecido para el parque automotor."/>
    <n v="3"/>
    <n v="3"/>
    <n v="9"/>
    <s v="BAJO"/>
    <s v="El nivel de riesgo es bajo y no se requieren controles adicionales"/>
    <n v="0.1"/>
  </r>
  <r>
    <s v="Mantenimiento Preventivo y Correctivo"/>
    <s v="Que un trabajador del taller contratista de mantenimiento de vehículos, entregue o ofrezca dádivas al conductor del IDU, para poder recibir algún tipo de beneficio por parte de la entidad por cada mantenimiento o arreglo del vehículo a cargo del conductor IDU"/>
    <x v="9"/>
    <s v="Deterioro de la reputación institucional que afecta su gobernanza."/>
    <s v="Presentación de informes detallados de ejecución mensual por parte del apoyo a la supervisión del contrato, los cuales son verificados y aprobados por del Subdirector Técnico de Recursos Físicos._x000a__x000a_Ordenes de servicio de mantenimiento de vehículos avalados por diferentes actores del proceso (Conductor mecánico, coordinador del parque automotor, Subdirector Técnico de Recursos Físicos.)_x000a__x000a_Seguimiento al plan de mantenimiento establecido para el parque automotor."/>
    <n v="3"/>
    <n v="3"/>
    <n v="9"/>
    <s v="BAJO"/>
    <s v="El nivel de riesgo es bajo y no se requieren controles adicionales"/>
    <n v="0.1"/>
  </r>
  <r>
    <s v="Mantenimiento Preventivo y Correctivo"/>
    <s v="El supervisor del contrato de mantenimiento del IDU, reciba o solicite dádivas de un trabajador del taller contratista de mantenimiento de vehículos, con el falso pretexto de poder renovar el contrato con la entidad o mejorar significativamente la oferta contractual. "/>
    <x v="10"/>
    <s v="No logro total o parcial de los Objetivos del Instituto por falta de compromiso o apropiación de los Servidores del IDU."/>
    <s v="Presentación de informes detallados de ejecución mensual por parte del apoyo a la supervisión del contrato, los cuales son verificados y aprobados por del Subdirector Técnico de Recursos Físicos._x000a__x000a_Ordenes de servicio de mantenimiento de vehículos avalados por diferentes actores del proceso (Conductor mecánico, coordinador del parque automotor, Subdirector Técnico de Recursos Físicos.)_x000a__x000a_Seguimiento al plan de mantenimiento establecido para el parque automotor."/>
    <n v="3"/>
    <n v="3"/>
    <n v="9"/>
    <s v="BAJO"/>
    <s v="El nivel de riesgo es bajo y no se requieren controles adicionales"/>
    <n v="0.1"/>
  </r>
  <r>
    <s v="Mantenimiento Preventivo y Correctivo"/>
    <s v="Que un trabajador del taller contratista de mantenimiento de vehículos, entregue o ofrezca dádivas al supervisor del contrato de mantenimiento del IDU, para solicitar el favor de renovar el contrato con la entidad o mejorar significativamente la oferta contractual."/>
    <x v="9"/>
    <s v="Deterioro de la reputación institucional que afecta su capacidad de gestión."/>
    <s v="Seguimiento y supervisión por parte del Subdirector Técnico de Recursos Físicos a la ejecución del contrato, contrastando lo reportado por el apoyo con los soportes y debidas comunicaciones entre el taller contratista y el IDU."/>
    <n v="3"/>
    <n v="3"/>
    <n v="9"/>
    <s v="BAJO"/>
    <s v="El nivel de riesgo es bajo y no se requieren controles adicionales"/>
    <n v="0.1"/>
  </r>
  <r>
    <s v="Mantenimiento Preventivo y Correctivo"/>
    <s v="Un servidor de la subdirección (STRF) del IDU encargado de solicitar y obtener cotizaciones a diferentes proveedores para atender la necesidad de arreglo de un vehículo, solicite o reciba dádivas de un posible proveedor, para otorgarle como beneficio la negociación de dicho arreglo con la entidad. "/>
    <x v="3"/>
    <s v="Deterioro de la reputación institucional que afecta su capacidad de gestión."/>
    <s v="Diferentes revisiones legales y técnicas a los estudios y documentos previos._x000a_Fichas técnicas para la solicitud de cotizaciones"/>
    <n v="3"/>
    <n v="3"/>
    <n v="9"/>
    <s v="BAJO"/>
    <s v="El nivel de riesgo es bajo y no se requieren controles adicionales"/>
    <n v="0.1"/>
  </r>
  <r>
    <s v="Mantenimiento Preventivo y Correctivo"/>
    <s v="Un posible proveedor entregue o ofrezca dádivas al servidor de la subdirección (STRF) del IDU que se encarga de solicitar y obtener cotizaciones a diferentes proveedores para atender la necesidad de arreglo de un vehículo, pidiendo el favor le otorgue dicha negociación de arreglo con la entidad."/>
    <x v="4"/>
    <s v="Deterioro de la reputación institucional que afecta su gobernanza."/>
    <s v="Diferentes revisiones legales y técnicas a los estudios y documentos previos._x000a_Fichas técnicas para la solicitud de cotizaciones"/>
    <n v="3"/>
    <n v="3"/>
    <n v="9"/>
    <s v="BAJO"/>
    <s v="El nivel de riesgo es bajo y no se requieren controles adicionales"/>
    <n v="0.1"/>
  </r>
  <r>
    <s v="Mantenimiento Preventivo y Correctivo"/>
    <s v="Que un conductor solicite modificar los comprobantes de suministro de combustible al proveedor de combustible a cambio de una dádiva"/>
    <x v="8"/>
    <s v="Sobrecostos, deficiencias en alcance y calidad en la ejecución en los proyectos, que reducen la capacidad de lograr objetivos."/>
    <s v="Reportes de consumo enviados por el contratista y verificación del mismo"/>
    <n v="3"/>
    <n v="3"/>
    <n v="9"/>
    <s v="BAJO"/>
    <s v="El nivel de riesgo es bajo y no se requieren controles adicionales"/>
    <n v="0.1"/>
  </r>
  <r>
    <s v="ADMINISTRACIÓN INVENTARIO DE BIENES MUEBLES"/>
    <s v="Un Colaborador del IDU encargado de revisar y recibir los documentos y elementos entregados por el proveedor y/o contratista modifique u altere la misma a cambio de un reconocimiento, beneficio o satisfacción personal por una supuesta solidaridad."/>
    <x v="11"/>
    <s v="Deterioro de la reputación institucional que afecta su capacidad de gestión."/>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modifique u altere la misma a cambio de un reconocimiento, beneficio o satisfacción personal por una supuesta solidaridad."/>
    <x v="12"/>
    <s v="Deterioro de la reputación institucional que afecta su capacidad de gestión."/>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modifique u altere la misma a cambio de un reconocimiento, beneficio o satisfacción personal por una supuesta solidaridad."/>
    <x v="13"/>
    <s v="Deterioro de la reputación institucional que afecta su capacidad de gestión."/>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solicite o reciba dádivas de los proveedores y/o contratistas, para no devolver los elementos aunque estos presenten inconsistencias."/>
    <x v="11"/>
    <s v="Deterioro de la reputación institucional que afecta su gobernanza."/>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solicite o reciba dádivas de los proveedores y/o contratistas, para no devolver los elementos aunque estos presenten inconsistencias."/>
    <x v="12"/>
    <s v="Deterioro de la reputación institucional que afecta su gobernanza."/>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solicite o reciba dádivas de los proveedores y/o contratistas, para no devolver los elementos aunque estos presenten inconsistencias."/>
    <x v="13"/>
    <s v="Deterioro de la reputación institucional que afecta su gobernanza."/>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Que un proveedor o contratista entregue o ofrezca dádivas a un Colaborador del IDU encargado de revisar y recibir los documentos y elementos entregados por el proveedor y/o contratista, para que no le regresen los elementos ya radicos, aunque estos presenten inconsistencias.  "/>
    <x v="5"/>
    <s v="No logro total o parcial de los Objetivos del Instituto por falta de compromiso o apropiación de los Servidores del IDU."/>
    <s v="Arqueos_x000a_Actas de recibo a satisfacción_x000a_Informes de apoyo a la Supervisión"/>
    <n v="4"/>
    <n v="3"/>
    <n v="12"/>
    <s v="MEDIO"/>
    <s v="Programa de comunicación pública &quot;cero tolerancia al soborno y a la corrupción&quot; hacia la comunidad, los socios de negocios y demás partes interesadas del IDU."/>
    <n v="3"/>
  </r>
  <r>
    <s v="ADMINISTRACIÓN INVENTARIO DE BIENES MUEBLES"/>
    <s v="El Colaborador del IDU encargado de atender a posibles compradores de los biens dados de bajo, solicite o reciba dádivas para entregar los bienes sin el cumplimiento de los requistos."/>
    <x v="11"/>
    <s v="Sobrecostos, deficiencias en alcance y calidad en la ejecución en los proyectos, que reducen la capacidad de lograr objetivos."/>
    <s v="Seguimiento y cumplimiento estricto del procedimiento establecido en la Entidad para el proceso de bajas."/>
    <n v="4"/>
    <n v="4"/>
    <n v="16"/>
    <s v="MEDIO"/>
    <s v="Programa de Fortalecimiento de la Cultura Ética para Colaboradores del IDU no Directivos (incluyendo protocolos desde el proceso de selección, vinculación, desempeño periódico y retiro)."/>
    <n v="3"/>
  </r>
  <r>
    <s v="ADMINISTRACIÓN INVENTARIO DE BIENES MUEBLES"/>
    <s v="El Colaborador del IDU encargado de atender a posibles compradores de los biens dados de bajo, solicite o reciba dádivas para entregar los bienes sin el cumplimiento de los requistos."/>
    <x v="12"/>
    <s v="Sobrecostos, deficiencias en alcance y calidad en la ejecución en los proyectos, que reducen la capacidad de lograr objetivos."/>
    <s v="Seguimiento y cumplimiento estricto del procedimiento establecido en la Entidad para el proceso de bajas."/>
    <n v="4"/>
    <n v="4"/>
    <n v="16"/>
    <s v="MEDIO"/>
    <s v="Programa de Fortalecimiento de la Cultura Ética para Colaboradores del IDU no Directivos (incluyendo protocolos desde el proceso de selección, vinculación, desempeño periódico y retiro)."/>
    <n v="3"/>
  </r>
  <r>
    <s v="ADMINISTRACIÓN INVENTARIO DE BIENES MUEBLES"/>
    <s v="El Colaborador del IDU encargado de atender a posibles compradores de los biens dados de bajo, solicite o reciba dádivas para entregar los bienes sin el cumplimiento de los requistos."/>
    <x v="13"/>
    <s v="Sobrecostos, deficiencias en alcance y calidad en la ejecución en los proyectos, que reducen la capacidad de lograr objetivos."/>
    <s v="Seguimiento y cumplimiento estricto del procedimiento establecido en la Entidad para el proceso de bajas."/>
    <n v="4"/>
    <n v="4"/>
    <n v="16"/>
    <s v="MEDIO"/>
    <s v="Programa de Fortalecimiento de la Cultura Ética para Colaboradores del IDU no Directivos (incluyendo protocolos desde el proceso de selección, vinculación, desempeño periódico y retiro)."/>
    <n v="3"/>
  </r>
  <r>
    <s v="ADMINISTRACIÓN INVENTARIO DE BIENES MUEBLES"/>
    <s v="El posible comporador de los bienes dados de baja, ofrece o entrega dadivas para que le entreguen los bienes dados de baja sin el cumplimiento de los requistos."/>
    <x v="5"/>
    <s v="Deterioro de la reputación institucional que afecta su gobernanza."/>
    <s v="Entrega de bienes dados de baja conforme a lo señalado en al acto administrtivo para tal fin."/>
    <n v="4"/>
    <n v="4"/>
    <n v="16"/>
    <s v="MEDIO"/>
    <s v="Programa de comunicación pública &quot;cero tolerancia al soborno y a la corrupción&quot; hacia la comunidad, los socios de negocios y demás partes interesadas del IDU."/>
    <n v="3"/>
  </r>
  <r>
    <s v="ADMINISTRACIÓN INVENTARIO DE BIENES MUEBLES"/>
    <s v="El profesional del IDU encargado de solicitar y revisar todos los certificados y permisos ambientales vigentes a los compradores solicite o reciba dádivas de un comprador, para no tener que hacer entrega de estos certificados o permisos."/>
    <x v="11"/>
    <s v="Sobrecostos, deficiencias en alcance y calidad en la ejecución en los proyectos, que reducen la capacidad de lograr objetivos."/>
    <s v="Auditoria periódica por parte del profesional ambiental de la OAP, a los soportes y permisos entregados por los distintos proveedores."/>
    <n v="4"/>
    <n v="2"/>
    <n v="8"/>
    <s v="BAJO"/>
    <s v="El nivel de riesgo es bajo y no se requieren controles adicionales"/>
    <n v="0.1"/>
  </r>
  <r>
    <s v="ADMINISTRACIÓN INVENTARIO DE BIENES MUEBLES"/>
    <s v="El profesional del IDU encargado de solicitar y revisar todos los certificados y permisos ambientales vigentes a los compradores solicite o reciba dádivas de un comprador, para no tener que hacer entrega de estos certificados o permisos."/>
    <x v="12"/>
    <s v="Sobrecostos, deficiencias en alcance y calidad en la ejecución en los proyectos, que reducen la capacidad de lograr objetivos."/>
    <s v="Auditoria periódica por parte del profesional ambiental de la OAP, a los soportes y permisos entregados por los distintos proveedores."/>
    <n v="4"/>
    <n v="2"/>
    <n v="8"/>
    <s v="BAJO"/>
    <s v="El nivel de riesgo es bajo y no se requieren controles adicionales"/>
    <n v="0.1"/>
  </r>
  <r>
    <s v="ADMINISTRACIÓN INVENTARIO DE BIENES MUEBLES"/>
    <s v="El profesional del IDU encargado de solicitar y revisar todos los certificados y permisos ambientales vigentes a los compradores solicite o reciba dádivas de un comprador, para no tener que hacer entrega de estos certificados o permisos."/>
    <x v="13"/>
    <s v="Sobrecostos, deficiencias en alcance y calidad en la ejecución en los proyectos, que reducen la capacidad de lograr objetivos."/>
    <s v="Auditoria periódica por parte del profesional ambiental de la OAP, a los soportes y permisos entregados por los distintos proveedores."/>
    <n v="4"/>
    <n v="2"/>
    <n v="8"/>
    <s v="BAJO"/>
    <s v="El nivel de riesgo es bajo y no se requieren controles adicionales"/>
    <n v="0.1"/>
  </r>
  <r>
    <s v="ADMINISTRACIÓN INVENTARIO DE BIENES MUEBLES"/>
    <s v="Un comprador  entregue o ofrezca dádivas al Colaborador del IDU encargado de revisar y recibir todos los certificados y permisos ambientales vigentes, para aprobar la compra sin contar con los certificado o permisos. "/>
    <x v="5"/>
    <s v="No logro total o parcial de los Objetivos del Instituto por falta de compromiso o apropiación de los Servidores del IDU."/>
    <s v="Fijación de obligaciones contractuales en relación con temas ambientales_x000a_Informes de apoyo a la Supervisión"/>
    <n v="4"/>
    <n v="2"/>
    <n v="8"/>
    <s v="BAJO"/>
    <s v="El nivel de riesgo es bajo y no se requieren controles adicionales"/>
    <n v="0.1"/>
  </r>
</pivotCacheRecords>
</file>

<file path=xl/pivotCache/pivotCacheRecords8.xml><?xml version="1.0" encoding="utf-8"?>
<pivotCacheRecords xmlns="http://schemas.openxmlformats.org/spreadsheetml/2006/main" xmlns:r="http://schemas.openxmlformats.org/officeDocument/2006/relationships" count="55">
  <r>
    <s v="ESTRUCTURACIÓN DE PROCESOS SELECTIVOS "/>
    <s v="Un particular puede ofrecer o entregar a un Colaborador del IDU, un beneficio para que altere datos en la solicitud de recursos de financiación de un proyecto."/>
    <x v="0"/>
    <s v="Sobrecostos, deficiencias en alcance y calidad en la ejecución en los proyectos, que reducen la capacidad de lograr objetivos."/>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1"/>
    <s v="Sobrecostos, deficiencias en alcance y calidad en la ejecución en los proyectos, que reducen la capacidad de lograr objetivos."/>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2"/>
    <s v="Sobrecostos, deficiencias en alcance y calidad en la ejecución en los proyectos, que reducen la capacidad de lograr objetivos."/>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0"/>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1"/>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2"/>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ESTRUCTURACIÓN DE PROCESOS SELECTIVOS "/>
    <s v="Un Directivo del IDU recibe o solicita dádivas de un particular, para que altere datos en la solicitud de recursos de financiación de un proyecto."/>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4"/>
    <n v="4"/>
    <s v="BAJO"/>
    <s v="El nivel de riesgo es bajo y no se requieren controles adicionales"/>
    <n v="0.1"/>
  </r>
  <r>
    <s v="PROGRAMACIÓN  DE EJECUCIÓN Y SEGUIMIENTO AL DISEÑO DE PROYECTOS"/>
    <s v="Un Directivo del IDU encargado de la contratación del personal requerido reciba o solicite dádivas de un particular, para hacer la negociación del proyecto y vincularse con la entidad."/>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Fortalecimiento de la Cultura Ética para Directivos en el IDU (incluyendo protocolos desde el proceso de selección, vinculación, desempeño periódico y retiro)."/>
    <n v="3"/>
  </r>
  <r>
    <s v="PROGRAMACIÓN  DE EJECUCIÓN Y SEGUIMIENTO AL DISEÑO DE PROYECTOS"/>
    <s v="Que un particular ofrezca o entregue dádivas a un Colaborador del IDU, para tener la negociación del proyecto y poder vincularse con la entidad."/>
    <x v="4"/>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comunicación pública &quot;cero tolerancia al soborno y a la corrupción&quot; hacia la comunidad, los socios de negocios y demás partes interesadas del IDU."/>
    <n v="3"/>
  </r>
  <r>
    <s v="PROGRAMACIÓN  DE EJECUCIÓN Y SEGUIMIENTO AL DISEÑO DE PROYECTOS"/>
    <s v="Que el alcalde, secretarios de despacho, gerentes de entidades decentralizadas, concejales, senadores, gerentes publicos del orden nacional y lideres de partidos politicos ofrezcan o entreguen dádivas o beneficios a directivos del IDU y a otros colaboradores del IDU para que se ajusten los proyectos por motivos diferentes a la viabilidad técnica, ambiental o social."/>
    <x v="0"/>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5"/>
    <n v="5"/>
    <n v="25"/>
    <s v="ALTO"/>
    <s v="Programa de comunicación pública &quot;cero tolerancia al soborno y a la corrupción&quot; hacia la comunidad, los socios de negocios y demás partes interesadas del IDU."/>
    <n v="5"/>
  </r>
  <r>
    <s v="PROGRAMACIÓN  DE EJECUCIÓN Y SEGUIMIENTO AL DISEÑO DE PROYECTOS"/>
    <s v="Que un Colaborador o directivo del IDU reciba o solicite dádivas del alcalde, secretarios de despacho, gerentes de entidades decentralizadas, concejales, senadores, gerentes publicos del orden nacional y lideres de partidos politicos, para que se ajusten los proyectos por motivos diferentes a la viabilidad técnica, ambiental o social,"/>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5"/>
    <n v="20"/>
    <s v="ALTO"/>
    <s v="Programa de seguimiento poligráfico a Colaboradores del IDU con alta exposición al soborno (plan de seguimiento poligráfico)."/>
    <n v="5"/>
  </r>
  <r>
    <s v="PROGRAMACIÓN  DE EJECUCIÓN Y SEGUIMIENTO AL DISEÑO DE PROYECTOS"/>
    <s v="Que un Colaborador o directivo del IDU reciba o solicite dádivas del alcalde, secretarios de despacho, gerentes de entidades decentralizadas, concejales, senadores, gerentes publicos del orden nacional y lideres de partidos politicos, para que se ajusten los proyectos por motivos diferentes a la viabilidad técnica, ambiental o social,"/>
    <x v="5"/>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5"/>
    <n v="20"/>
    <s v="ALTO"/>
    <s v="Programa de seguimiento poligráfico a Colaboradores del IDU con alta exposición al soborno (plan de seguimiento poligráfico)."/>
    <n v="5"/>
  </r>
  <r>
    <s v="PROGRAMACIÓN  DE EJECUCIÓN Y SEGUIMIENTO AL DISEÑO DE PROYECTOS"/>
    <s v="Que un Colaborador o directivo del IDU reciba o solicite dádivas del alcalde, secretarios de despacho, gerentes de entidades decentralizadas, concejales, senadores, gerentes publicos del orden nacional y lideres de partidos politicos, para que se ajusten los proyectos por motivos diferentes a la viabilidad técnica, ambiental o social,"/>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5"/>
    <n v="20"/>
    <s v="ALTO"/>
    <s v="Programa de seguimiento poligráfico a Colaboradores del IDU con alta exposición al soborno (plan de seguimiento poligráfico)."/>
    <n v="5"/>
  </r>
  <r>
    <s v="PROGRAMACIÓN  DE EJECUCIÓN Y SEGUIMIENTO AL DISEÑO DE PROYECTOS"/>
    <s v="Que un contratista externo (topografo, geotecnico, inspector de redes u otros) entregue o ofrezca dádivas o beneficios a un Colaborador del IDU, para alterar y/o agilizar la liquidación."/>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3"/>
    <n v="12"/>
    <s v="MEDIO"/>
    <s v="Programa de comunicación pública &quot;cero tolerancia al soborno y a la corrupción&quot; hacia la comunidad, los socios de negocios y demás partes interesadas del IDU."/>
    <n v="3"/>
  </r>
  <r>
    <s v="PROGRAMACIÓN  DE EJECUCIÓN Y SEGUIMIENTO AL DISEÑO DE PROYECTOS"/>
    <s v="Que un Colaborador del IDU reciba o solicite dádivas de un contratista externo (topografo, geotecnico, inspector de redes) para alterar y/o agilizar la liquidación."/>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Que un contratista externo (topografo, geotecnico, inspector de redes) entregue o ofrezca dádivas a un Colaborador del IDU, para aprobar los estudios realizado por el contratista sin estos cumplir con las exigencias requeridas.  "/>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comunicación pública &quot;cero tolerancia al soborno y a la corrupción&quot; hacia la comunidad, los socios de negocios y demás partes interesadas del IDU."/>
    <n v="3"/>
  </r>
  <r>
    <s v="PROGRAMACIÓN  DE EJECUCIÓN Y SEGUIMIENTO AL DISEÑO DE PROYECTOS"/>
    <s v="Un Colaborador del IDU reciba o solicite dádivas de un contratista externo (topografo, geotecnico, inspección de redes), Para aprobar los estudios realizados por el contratista sin estos cumplir con las exigencias requerida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consultor entregue u ofrezca dádivas a un Colaborador del IDU, para modificar el personal del contrato sin el lleno de los requisitos. "/>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4"/>
    <n v="8"/>
    <s v="BAJO"/>
    <s v="El nivel de riesgo es bajo y no se requieren controles adicionales"/>
    <n v="0.1"/>
  </r>
  <r>
    <s v="PROGRAMACIÓN  DE EJECUCIÓN Y SEGUIMIENTO AL DISEÑO DE PROYECTOS"/>
    <s v="Que el Colaborador del IDU reciba o solicite dádivas del consultor del proyecto, para aprobar el personal del contrato sin el lleno de los requisito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El interventor entregue o ofrezca dádivas a un Colaborador del IDU, para modificar el recurso humano del contrato de interventoria, sin dar cumplimiento a las exigencias requeridas."/>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Un Colaborador del IDU solicite o reciba dádivas del interventor, para aprobar el recurso humano del contrato de interventoria, sin dar cumplimiento a las exigencias requerida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3"/>
    <n v="6"/>
    <s v="BAJO"/>
    <s v="El nivel de riesgo es bajo y no se requieren controles adicionales"/>
    <n v="0.1"/>
  </r>
  <r>
    <s v="PROGRAMACIÓN  DE EJECUCIÓN Y SEGUIMIENTO AL DISEÑO DE PROYECTOS"/>
    <s v="Que el interventor o consultor ofrezca o entregue dádivas a un servirdor IDU, para aprobar la documentación de su recurso humano sin que se encuentre completa."/>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3"/>
    <n v="6"/>
    <s v="BAJO"/>
    <s v="El nivel de riesgo es bajo y no se requieren controles adicionales"/>
    <n v="0.1"/>
  </r>
  <r>
    <s v="PROGRAMACIÓN  DE EJECUCIÓN Y SEGUIMIENTO AL DISEÑO DE PROYECTOS"/>
    <s v="Un Colaborador del IDU reciba o solicite dádivas del interventor o consultor, para aprobar la documentación de su personal o equipo de trabajo, sin que se encuentre completa."/>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3"/>
    <n v="6"/>
    <s v="BAJO"/>
    <s v="El nivel de riesgo es bajo y no se requieren controles adicionales"/>
    <n v="0.1"/>
  </r>
  <r>
    <s v="PROGRAMACIÓN  DE EJECUCIÓN Y SEGUIMIENTO AL DISEÑO DE PROYECTOS"/>
    <s v="Un contratista del proyecto entregue o ofrezca dádivas a un Colaborador del IDU, para que agilice el proceso y firma del Acta de inicio de los contratos."/>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Un Colaborador del IDU reciba o solicite dádivas de un contratista, para que agilice el proceso y firma del acta de inicio de los contratos"/>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Un Colaborador del IDU reciba o solicite dádivas de un contratista, para que agilice el proceso y firma del acta de inicio de los contrato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El consultor entregue o ofrezca dádivas al supervisor del IDU, para alterar o modificar las propuestas que exponen las entidades distritales y/o empresas de servicios públicos, a cambio de un reconocimiento, beneficios o una satisfacción personal por una supuesta solidaridad"/>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2"/>
    <n v="4"/>
    <s v="BAJO"/>
    <s v="El nivel de riesgo es bajo y no se requieren controles adicionales"/>
    <n v="0.1"/>
  </r>
  <r>
    <s v="PROGRAMACIÓN  DE EJECUCIÓN Y SEGUIMIENTO AL DISEÑO DE PROYECTOS"/>
    <s v="El supervisor de proyectos del IDU reciba o solicite dádiva al consultor, para alterar o modificar las propuestas que exponen las entidades distritales y/o empresas de servicios públicos, a cambio de un reconocimiento, beneficios o una satisfacción personal por una supuesta solidaridad"/>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2"/>
    <n v="4"/>
    <s v="BAJO"/>
    <s v="El nivel de riesgo es bajo y no se requieren controles adicionales"/>
    <n v="0.1"/>
  </r>
  <r>
    <s v="PROGRAMACIÓN  DE EJECUCIÓN Y SEGUIMIENTO AL DISEÑO DE PROYECTOS"/>
    <s v="El Colaborador del IDU recibe o solicita dádivas del consultor o interventor, para aprobar la lista de chequeo y recibo de productos de la etapa de estudios y diseños sin el lleno de requisito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Colaborador del IDU recibe o solicita dádivas del consultor o interventor, para aprobar la lista de chequeo y recibo de productos de la etapa de estudios y diseños sin el lleno de requisitos"/>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interventor o consultor entrega o ofrece dádivas a un funcionario IDU, para que apruebe la lista de chequeo y recibo de productos de la etapa de estudios y diseños sin el lleno de requisitos"/>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PROGRAMACIÓN  DE EJECUCIÓN Y SEGUIMIENTO AL DISEÑO DE PROYECTOS"/>
    <s v="Un Colaborador del IDU altere o modifique el Acta de seguimiento a contratos e informes de seguimiento de consultoría e interventoría, a cambio de un reconocimiento, beneficio o satisfacción personal por una supuesta solidaridad. "/>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2"/>
    <n v="4"/>
    <s v="BAJO"/>
    <s v="El nivel de riesgo es bajo y no se requieren controles adicionales"/>
    <n v="0.1"/>
  </r>
  <r>
    <s v="PROGRAMACIÓN  DE EJECUCIÓN Y SEGUIMIENTO AL DISEÑO DE PROYECTOS"/>
    <s v="El supervisor del IDU a cargo de recibir, revisar y verificar los estudios y diseños solicite o reciba dádivas de un colaborado consultor o interventor, para aprobarlos sin estos dar cumplimiento a las exigencias requeridas.  "/>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supervisor del IDU a cargo de recibir, revisar y verificar los estudios y diseños solicite o reciba dádivas de un colaborado consultor o interventor, para aprobarlos sin estos dar cumplimiento a las exigencias requeridas.  "/>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Un  consultor o interventor entregue o ofrezca dádivas al supervisor del IDU a cargo de recibir, revisar y verificar los estudios y diseños, para que los apruebe sin estos dar cumplimiento a las exigencias requeridas.  "/>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comunicación pública &quot;cero tolerancia al soborno y a la corrupción&quot; hacia la comunidad, los socios de negocios y demás partes interesadas del IDU."/>
    <n v="3"/>
  </r>
  <r>
    <s v="PROGRAMACIÓN  DE EJECUCIÓN Y SEGUIMIENTO AL DISEÑO DE PROYECTOS"/>
    <s v="Un  consultor o interventor entregue o ofrezca dádivas al supervisor del IDU a cargo de recibir, revisar y verificar los estudios y diseños, para que los apruebe sin estos dar cumplimiento a las exigencias requeridas.  "/>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comunicación pública &quot;cero tolerancia al soborno y a la corrupción&quot; hacia la comunidad, los socios de negocios y demás partes interesadas del IDU."/>
    <n v="3"/>
  </r>
  <r>
    <s v="PROGRAMACIÓN  DE EJECUCIÓN Y SEGUIMIENTO AL DISEÑO DE PROYECTOS"/>
    <s v="El Colaborador del IDU reciba o solicite dádivas del consultor o interventor para recibir las aprobaciones, licencias, y permisos realizados por las entidades competentes y empresas de servicios públicos, sin estos estar completos ó se encuentren modificado o alterado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Colaborador del IDU reciba o solicite dádivas del consultor o interventor para recibir las aprobaciones, licencias, y permisos realizados por las entidades competentes y empresas de servicios públicos, sin estos estar completos ó se encuentren modificado o alterados."/>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Que el consultor o interventor entregue o ofrezca dádivas al Colaborador del IDU, para recibir las aprobaciones, licencias, y permisos realizados por las entidades competentes y empresas de servicios públicos, sin estos estar completos ó se encuentren modificado o alterados"/>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PROGRAMACIÓN  DE EJECUCIÓN Y SEGUIMIENTO AL DISEÑO DE PROYECTOS"/>
    <s v="Que el consultor o interventor entregue o ofrezca dádivas al Colaborador del IDU, para recibir las aprobaciones, licencias, y permisos realizados por las entidades competentes y empresas de servicios públicos, sin estos estar completos ó se encuentren modificado o alterados"/>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PROGRAMACIÓN  DE EJECUCIÓN Y SEGUIMIENTO AL DISEÑO DE PROYECTOS"/>
    <s v="El Colaborador del IDU reciba o solicite dádivas del interventor o consultor para alterar las ordenes de pago ó agilizar el proceso."/>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2"/>
    <n v="6"/>
    <s v="BAJO"/>
    <s v="El nivel de riesgo es bajo y no se requieren controles adicionales"/>
    <n v="0.1"/>
  </r>
  <r>
    <s v="PROGRAMACIÓN  DE EJECUCIÓN Y SEGUIMIENTO AL DISEÑO DE PROYECTOS"/>
    <s v="El Colaborador del IDU reciba o solicite dádivas del interventor o consultor para alterar las ordenes de pago ó agilizar el proceso."/>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2"/>
    <n v="6"/>
    <s v="BAJO"/>
    <s v="El nivel de riesgo es bajo y no se requieren controles adicionales"/>
    <n v="0.1"/>
  </r>
  <r>
    <s v="PROGRAMACIÓN  DE EJECUCIÓN Y SEGUIMIENTO AL DISEÑO DE PROYECTOS"/>
    <s v="Que la interventoría o la consultoría ofrezca o entregue dádivas a un Colaborador del IDU, para que altere las ordenes de pago ó para agilizar el proceso. "/>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2"/>
    <n v="6"/>
    <s v="BAJO"/>
    <s v="El nivel de riesgo es bajo y no se requieren controles adicionales"/>
    <n v="0.1"/>
  </r>
  <r>
    <s v="PROGRAMACIÓN  DE EJECUCIÓN Y SEGUIMIENTO AL DISEÑO DE PROYECTOS"/>
    <s v="Que la interventoría o la consultoría ofrezca o entregue dádivas a un Colaborador del IDU, para que altere las ordenes de pago ó para agilizar el proceso. "/>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2"/>
    <n v="6"/>
    <s v="BAJO"/>
    <s v="El nivel de riesgo es bajo y no se requieren controles adicionales"/>
    <n v="0.1"/>
  </r>
  <r>
    <s v="PROGRAMACIÓN  DE EJECUCIÓN Y SEGUIMIENTO AL DISEÑO DE PROYECTOS"/>
    <s v="Que el consultor ofrezca o entregue dádivas al Supervisor IDU, para que no modifique la reserva vial que el ha establecido."/>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PROGRAMACIÓN  DE EJECUCIÓN Y SEGUIMIENTO AL DISEÑO DE PROYECTOS"/>
    <s v="Que el supervisor IDU reciba o solicite dádivas al consultor, para que no modifique la reserva vial que el consultor ha establecido."/>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PROGRAMACIÓN  DE EJECUCIÓN Y SEGUIMIENTO AL DISEÑO DE PROYECTOS"/>
    <s v="El Colaborador del IDU reciba o solicite dádivas del consultor o interventor, para agilizar, modificar o alterar la liquidación del contrato. "/>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PROGRAMACIÓN  DE EJECUCIÓN Y SEGUIMIENTO AL DISEÑO DE PROYECTOS"/>
    <s v="Que el consultor o interventor entregue o ofrezca dádivas al Colaborador del IDU, para agilizar, modificar o alterar la liquidación del contrato."/>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PROGRAMACIÓN  DE EJECUCIÓN Y SEGUIMIENTO AL DISEÑO DE PROYECTOS"/>
    <s v="Que el consultor o interventor entregue o ofrezca dádivas al Colaborador del IDU, para agilizar, modificar o alterar la liquidación del contrato."/>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CAMBIO DE ESTUDIOS Y DISEÑOS APROBADOS_x000a_EN ETAPA DE CONSTRUCCIÓN Y/O CONSERVACIÓN"/>
    <s v="Que el interventor y/o consultor ofrezca o entregue al colaborador del IDU dádivas, para que apruebe o avale las modificaciones de diseño por inviabilidad técnica, sin estar justificadas o sin estas ser verídicas."/>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CAMBIO DE ESTUDIOS Y DISEÑOS APROBADOS_x000a_EN ETAPA DE CONSTRUCCIÓN Y/O CONSERVACIÓN"/>
    <s v="Que el interventor y/o consultor ofrezca o entregue al colaborador del IDU dádivas, para que apruebe o avale las modificaciones de diseño por inviabilidad técnica, sin estar justificadas o sin estas ser verídicas."/>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CAMBIO DE ESTUDIOS Y DISEÑOS APROBADOS_x000a_EN ETAPA DE CONSTRUCCIÓN Y/O CONSERVACIÓN"/>
    <s v="Que el funcionario IDU reciba o solicite dádivas del interventor y/o consultor, para que este apruebe o avale las modificaciones de diseño por inviabilidad técnica, sin estar justificadas o sin estas ser verídica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Fortalecimiento de la Cultura Ética para Colaboradores del IDU no Directivos (incluyendo protocolos desde el proceso de selección, vinculación, desempeño periódico y retiro)."/>
    <n v="3"/>
  </r>
  <r>
    <s v="CAMBIO DE ESTUDIOS Y DISEÑOS APROBADOS_x000a_EN ETAPA DE CONSTRUCCIÓN Y/O CONSERVACIÓN"/>
    <s v="Que el funcionario IDU reciba o solicite dádivas del interventor y/o consultor, para que este apruebe o avale las modificaciones de diseño por inviabilidad técnica, sin estar justificadas o sin estas ser verídicas."/>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Fortalecimiento de la Cultura Ética para Colaboradores del IDU no Directivos (incluyendo protocolos desde el proceso de selección, vinculación, desempeño periódico y retiro)."/>
    <n v="3"/>
  </r>
  <r>
    <s v="CAMBIO DE ESTUDIOS Y DISEÑOS APROBADOS_x000a_EN ETAPA DE CONSTRUCCIÓN Y/O CONSERVACIÓN"/>
    <s v="El interventor o contratista ofrezca o entregue dádivas al Colaborador del IDU, para que al enviar la solicitud de cambios de diseños sean aprobados sin justa causa y se le realicen adiciones al contrato en tiempo y dinero."/>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CAMBIO DE ESTUDIOS Y DISEÑOS APROBADOS_x000a_EN ETAPA DE CONSTRUCCIÓN Y/O CONSERVACIÓN"/>
    <s v="El interventor o contratista ofrezca o entregue dádivas al Colaborador del IDU, para que al enviar la solicitud de cambios de diseños sean aprobados sin justa causa y se le realicen adiciones al contrato en tiempo y dinero."/>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pivotCacheRecords>
</file>

<file path=xl/pivotCache/pivotCacheRecords9.xml><?xml version="1.0" encoding="utf-8"?>
<pivotCacheRecords xmlns="http://schemas.openxmlformats.org/spreadsheetml/2006/main" xmlns:r="http://schemas.openxmlformats.org/officeDocument/2006/relationships" count="206">
  <r>
    <s v="Ejecucion de Obra"/>
    <s v="Un contratista del IDU  ofrece una dádiva para designar al profesional de apoyo a la supervisión o al supervisor del contrato de Interventoría."/>
    <x v="0"/>
    <s v="Sobrecostos, deficiencias en alcance y calidad en la ejecución en los proyectos, que reducen la capacidad de lograr objetivos."/>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para Designar a un profesional de apoyo a la Supervisión o un supervisor, que va a ser el encargado de realizar el seguimiento del contrato de Interventoría."/>
    <x v="1"/>
    <s v="Reducción de capacidad institucional para responder a las necesidades de la ciudad en lo relacionado con infraestructura para la movilidad y espacio público."/>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para Designar a un profesional de apoyo a la Supervisión o un supervisor, que va a ser el encargado de realizar el seguimiento del contrato de Interventoría."/>
    <x v="2"/>
    <s v="Reducción de capacidad institucional para responder a las necesidades de la ciudad en lo relacionado con infraestructura para la movilidad y espacio público."/>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para Designar a un profesional de apoyo a la Supervisión o un supervisor, que va a ser el encargado de realizar el seguimiento del contrato de Interventoría."/>
    <x v="3"/>
    <s v="Reducción de capacidad institucional para responder a las necesidades de la ciudad en lo relacionado con infraestructura para la movilidad y espacio público."/>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para Designar a un profesional de apoyo a la Supervisión o un supervisor, que va a ser el encargado de realizar el seguimiento del contrato de Interventoría."/>
    <x v="4"/>
    <s v="Reducción de capacidad institucional para responder a las necesidades de la ciudad en lo relacionado con infraestructura para la movilidad y espacio público."/>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o una comisión  para elaborar y/o revisar los Estudios previos y demás documentos de un proceso de selección para favorecer a un contratista."/>
    <x v="1"/>
    <s v="Deterioro de la reputación institucional que afecta su capacidad y gobernanza."/>
    <s v="1. Modelo y experiencia tipo según Colombia Compra Eficiente._x000a_2. Comité de Contratación_x000a_3. Manual de Contratación del IDU._x000a_4. Segregación de funciones en la revisión de los estudios previos"/>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elaborar y/o revisar los Estudios previos y demás documentos de un proceso de selección para favorecer a un contratista."/>
    <x v="2"/>
    <s v="Deterioro de la reputación institucional que afecta su capacidad y gobernanza."/>
    <s v="1. Modelo y experiencia tipo según Colombia Compra Eficiente._x000a_2. Comité de Contratación_x000a_3. Manual de Contratación del IDU._x000a_4. Segregación de funciones en la revisión de los estudios previos"/>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elaborar y/o revisar los Estudios previos y demás documentos de un proceso de selección para favorecer a un contratista."/>
    <x v="3"/>
    <s v="Deterioro de la reputación institucional que afecta su capacidad y gobernanza."/>
    <s v="1. Modelo y experiencia tipo según Colombia Compra Eficiente._x000a_2. Comité de Contratación_x000a_3. Manual de Contratación del IDU._x000a_4. Segregación de funciones en la revisión de los estudios previos"/>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elaborar y/o revisar los Estudios previos y demás documentos de un proceso de selección para favorecer a un contratista."/>
    <x v="4"/>
    <s v="Deterioro de la reputación institucional que afecta su capacidad y gobernanza."/>
    <s v="1. Modelo y experiencia tipo según Colombia Compra Eficiente._x000a_2. Comité de Contratación_x000a_3. Manual de Contratación del IDU._x000a_4. Segregación de funciones en la revisión de los estudios previos"/>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de la Interventoría las hojas de vida para la ejecución  del contrato, sin el perfil requerido con los términos de referencia."/>
    <x v="1"/>
    <s v="Sobrecostos, deficiencias en alcance y calidad en la ejecución en los proyectos, que reducen la capacidad de lograr objetivos."/>
    <s v="1. Anexo técnico de personal_x000a_2. Actas de inicio_x000a_3. Manual de Interventoría y supervisión de contratos._x000a_4. Verificacion en el SIAC de las dedicaciones del personal"/>
    <n v="1"/>
    <n v="1"/>
    <n v="1"/>
    <s v="BAJO"/>
    <s v="El nivel de riesgo es bajo y no se requieren controles adicionales"/>
    <n v="0.1"/>
  </r>
  <r>
    <s v="Ejecucion de Obra"/>
    <s v=" Un Colaborador del IDU solicita una dádiva o una comisión para  recibir de la Interventoría las hojas de vida para la ejecución  del contrato, sin el perfil requerido con los términos de referencia."/>
    <x v="2"/>
    <s v="Sobrecostos, deficiencias en alcance y calidad en la ejecución en los proyectos, que reducen la capacidad de lograr objetivos."/>
    <s v="1. Anexo técnico de personal_x000a_2. Actas de inicio_x000a_3. Manual de Interventoría y supervisión de contratos._x000a_4. Verificacion en el SIAC de las dedicaciones del personal"/>
    <n v="1"/>
    <n v="1"/>
    <n v="1"/>
    <s v="BAJO"/>
    <s v="El nivel de riesgo es bajo y no se requieren controles adicionales"/>
    <n v="0.1"/>
  </r>
  <r>
    <s v="Ejecucion de Obra"/>
    <s v=" Un Colaborador del IDU solicita una dádiva o una comisión para  recibir de la Interventoría las hojas de vida para la ejecución  del contrato, sin el perfil requerido con los términos de referencia."/>
    <x v="3"/>
    <s v="Sobrecostos, deficiencias en alcance y calidad en la ejecución en los proyectos, que reducen la capacidad de lograr objetivos."/>
    <s v="1. Anexo técnico de personal_x000a_2. Actas de inicio_x000a_3. Manual de Interventoría y supervisión de contratos._x000a_4. Verificacion en el SIAC de las dedicaciones del personal"/>
    <n v="1"/>
    <n v="1"/>
    <n v="1"/>
    <s v="BAJO"/>
    <s v="El nivel de riesgo es bajo y no se requieren controles adicionales"/>
    <n v="0.1"/>
  </r>
  <r>
    <s v="Ejecucion de Obra"/>
    <s v=" Un Colaborador del IDU solicita una dádiva o una comisión para  recibir de la Interventoría las hojas de vida para la ejecución  del contrato, sin el perfil requerido con los términos de referencia."/>
    <x v="4"/>
    <s v="Sobrecostos, deficiencias en alcance y calidad en la ejecución en los proyectos, que reducen la capacidad de lograr objetivos."/>
    <s v="1. Anexo técnico de personal_x000a_2. Actas de inicio_x000a_3. Manual de Interventoría y supervisión de contratos._x000a_4. Verificacion en el SIAC de las dedicaciones del personal"/>
    <n v="1"/>
    <n v="1"/>
    <n v="1"/>
    <s v="BAJO"/>
    <s v="El nivel de riesgo es bajo y no se requieren controles adicionales"/>
    <n v="0.1"/>
  </r>
  <r>
    <s v="Ejecucion de Obra"/>
    <s v=" Un Colaborador del IDU solicita una dádiva o una comisión para Aprobar las hojas de vida de la Interventoría sin el perfil requerido con los términos de referencia"/>
    <x v="1"/>
    <s v="Incremento del costo de vida de los habitantes de la ciudad."/>
    <s v="1. Anexo técnico de personal_x000a_2. Actas de inicio_x000a_3. Manual de Interventoría y supervisión de contratos._x000a_4. Segregación de funciones en la revisión de las hojas de vida."/>
    <n v="1"/>
    <n v="1"/>
    <n v="1"/>
    <s v="BAJO"/>
    <s v="El nivel de riesgo es bajo y no se requieren controles adicionales"/>
    <n v="0.1"/>
  </r>
  <r>
    <s v="Ejecucion de Obra"/>
    <s v=" Un Colaborador del IDU solicita una dádiva o una comisión para Aprobar las hojas de vida de la Interventoría sin el perfil requerido con los términos de referencia"/>
    <x v="2"/>
    <s v="Incremento del costo de vida de los habitantes de la ciudad."/>
    <s v="1. Anexo técnico de personal_x000a_2. Actas de inicio_x000a_3. Manual de Interventoría y supervisión de contratos._x000a_4. Segregación de funciones en la revisión de las hojas de vida."/>
    <n v="1"/>
    <n v="1"/>
    <n v="1"/>
    <s v="BAJO"/>
    <s v="El nivel de riesgo es bajo y no se requieren controles adicionales"/>
    <n v="0.1"/>
  </r>
  <r>
    <s v="Ejecucion de Obra"/>
    <s v=" Un Colaborador del IDU solicita una dádiva o una comisión para Aprobar las hojas de vida de la Interventoría sin el perfil requerido con los términos de referencia"/>
    <x v="3"/>
    <s v="Incremento del costo de vida de los habitantes de la ciudad."/>
    <s v="1. Anexo técnico de personal_x000a_2. Actas de inicio_x000a_3. Manual de Interventoría y supervisión de contratos._x000a_4. Segregación de funciones en la revisión de las hojas de vida."/>
    <n v="1"/>
    <n v="1"/>
    <n v="1"/>
    <s v="BAJO"/>
    <s v="El nivel de riesgo es bajo y no se requieren controles adicionales"/>
    <n v="0.1"/>
  </r>
  <r>
    <s v="Ejecucion de Obra"/>
    <s v=" Un Colaborador del IDU solicita una dádiva o una comisión para Aprobar las hojas de vida de la Interventoría sin el perfil requerido con los términos de referencia"/>
    <x v="4"/>
    <s v="Incremento del costo de vida de los habitantes de la ciudad."/>
    <s v="1. Anexo técnico de personal_x000a_2. Actas de inicio_x000a_3. Manual de Interventoría y supervisión de contratos._x000a_4. Segregación de funciones en la revisión de las hojas de vida."/>
    <n v="1"/>
    <n v="1"/>
    <n v="1"/>
    <s v="BAJO"/>
    <s v="El nivel de riesgo es bajo y no se requieren controles adicionales"/>
    <n v="0.1"/>
  </r>
  <r>
    <s v="Ejecucion de Obra"/>
    <s v="  Un Colaborador del IDU solicita una dádiva o una comisión  para Suscribir el Acta de Inicio del Contrato de interventoría, SIN EL CUMPLIMIENTO DE LOS REQUISITOS "/>
    <x v="1"/>
    <s v="Menor periodo de vida útil de la infraestructura de la ciudad por falta de apropiación ciudadana."/>
    <s v="1. Manual de Interventoría y supervisión de contratos_x000a_2. Actas de inicio y listas de chequeo 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Suscribir el Acta de Inicio del Contrato de interventoría, SIN EL CUMPLIMIENTO DE LOS REQUISITOS "/>
    <x v="2"/>
    <s v="Menor periodo de vida útil de la infraestructura de la ciudad por falta de apropiación ciudadana."/>
    <s v="1. Manual de Interventoría y supervisión de contratos_x000a_2. Actas de inicio y listas de chequeo 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Suscribir el Acta de Inicio del Contrato de interventoría, SIN EL CUMPLIMIENTO DE LOS REQUISITOS "/>
    <x v="3"/>
    <s v="Menor periodo de vida útil de la infraestructura de la ciudad por falta de apropiación ciudadana."/>
    <s v="1. Manual de Interventoría y supervisión de contratos_x000a_2. Actas de inicio y listas de chequeo 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Suscribir el Acta de Inicio del Contrato de interventoría, SIN EL CUMPLIMIENTO DE LOS REQUISITOS "/>
    <x v="4"/>
    <s v="Menor periodo de vida útil de la infraestructura de la ciudad por falta de apropiación ciudadana."/>
    <s v="1. Manual de Interventoría y supervisión de contratos_x000a_2. Actas de inicio y listas de chequeo 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favorecer al constructor al momento de realizar seguimiento a la gestión adelantada por el contratista, en la fase de preliminares."/>
    <x v="1"/>
    <s v="Deterioro de la reputación institucional que afecta su capacidad de gestión."/>
    <s v="1. Diseños entregados por el IDU, aprobados por terceros._x000a_2. Lista de chequeo para el Inicio de la Fase de Construcción y terminación de la fase de  Preliminares_x000a_3. Manual de Interventoría y supervisión de contratos."/>
    <n v="2"/>
    <n v="3"/>
    <n v="6"/>
    <s v="BAJO"/>
    <s v="El nivel de riesgo es bajo y no se requieren controles adicionales"/>
    <n v="0.1"/>
  </r>
  <r>
    <s v="Ejecucion de Obra"/>
    <s v=" Un Colaborador del IDU solicita una dádiva o una comisión  para favorecer al constructor al momento de realizar seguimiento a la gestión adelantada por el contratista, en la fase de preliminares."/>
    <x v="2"/>
    <s v="Deterioro de la reputación institucional que afecta su capacidad de gestión."/>
    <s v="1. Diseños entregados por el IDU, aprobados por terceros._x000a_2. Lista de chequeo para el Inicio de la Fase de Construcción y terminación de la fase de  Preliminares_x000a_3. Manual de Interventoría y supervisión de contratos."/>
    <n v="2"/>
    <n v="3"/>
    <n v="6"/>
    <s v="BAJO"/>
    <s v="El nivel de riesgo es bajo y no se requieren controles adicionales"/>
    <n v="0.1"/>
  </r>
  <r>
    <s v="Ejecucion de Obra"/>
    <s v=" Un Colaborador del IDU solicita una dádiva o una comisión  para favorecer al constructor al momento de realizar seguimiento a la gestión adelantada por el contratista, en la fase de preliminares."/>
    <x v="3"/>
    <s v="Deterioro de la reputación institucional que afecta su capacidad de gestión."/>
    <s v="1. Diseños entregados por el IDU, aprobados por terceros._x000a_2. Lista de chequeo para el Inicio de la Fase de Construcción y terminación de la fase de  Preliminares_x000a_3. Manual de Interventoría y supervisión de contratos."/>
    <n v="2"/>
    <n v="3"/>
    <n v="6"/>
    <s v="BAJO"/>
    <s v="El nivel de riesgo es bajo y no se requieren controles adicionales"/>
    <n v="0.1"/>
  </r>
  <r>
    <s v="Ejecucion de Obra"/>
    <s v=" Un Colaborador del IDU solicita una dádiva o una comisión  para favorecer al constructor al momento de realizar seguimiento a la gestión adelantada por el contratista, en la fase de preliminares."/>
    <x v="4"/>
    <s v="Deterioro de la reputación institucional que afecta su capacidad de gestión."/>
    <s v="1. Diseños entregados por el IDU, aprobados por terceros._x000a_2. Lista de chequeo para el Inicio de la Fase de Construcción y terminación de la fase de  Preliminares_x000a_3. Manual de Interventoría y supervisión de contratos."/>
    <n v="2"/>
    <n v="3"/>
    <n v="6"/>
    <s v="BAJO"/>
    <s v="El nivel de riesgo es bajo y no se requieren controles adicionales"/>
    <n v="0.1"/>
  </r>
  <r>
    <s v="Ejecucion de Obra"/>
    <s v="Un Colaborador del IDU solicita una dádiva o una comisión  para recibir del Interventor el Plan de Calidad del contrato de Construcción previa revisión de la Interventoría, sin llenar los requisitos "/>
    <x v="1"/>
    <s v="Reducción de la capacidad de innovación por desconfianza en la gestión del IDU."/>
    <s v="1. Plan de Calidad deber estar revisado por la Interventoría_x000a_2. Manual de Interventoría y supervisión de contratos_x000a_3. Lista de chequeo para el Inicio de la Fase de Construcción y terminación de la fase de  Preliminares._x000a_4. Segregación de funciones en la revisión del plan de calidad."/>
    <n v="1"/>
    <n v="1"/>
    <n v="1"/>
    <s v="BAJO"/>
    <s v="El nivel de riesgo es bajo y no se requieren controles adicionales"/>
    <n v="0.1"/>
  </r>
  <r>
    <s v="Ejecucion de Obra"/>
    <s v="Un Colaborador del IDU solicita una dádiva o una comisión  para recibir del Interventor el Plan de Calidad del contrato de Construcción previa revisión de la Interventoría, sin llenar los requisitos "/>
    <x v="2"/>
    <s v="Reducción de la capacidad de innovación por desconfianza en la gestión del IDU."/>
    <s v="1. Plan de Calidad deber estar revisado por la Interventoría_x000a_2. Manual de Interventoría y supervisión de contratos_x000a_3. Lista de chequeo para el Inicio de la Fase de Construcción y terminación de la fase de  Preliminares._x000a_4. Segregación de funciones en la revisión del plan de calidad."/>
    <n v="1"/>
    <n v="1"/>
    <n v="1"/>
    <s v="BAJO"/>
    <s v="El nivel de riesgo es bajo y no se requieren controles adicionales"/>
    <n v="0.1"/>
  </r>
  <r>
    <s v="Ejecucion de Obra"/>
    <s v="Un Colaborador del IDU solicita una dádiva o una comisión  para recibir del Interventor el Plan de Calidad del contrato de Construcción previa revisión de la Interventoría, sin llenar los requisitos "/>
    <x v="3"/>
    <s v="Reducción de la capacidad de innovación por desconfianza en la gestión del IDU."/>
    <s v="1. Plan de Calidad deber estar revisado por la Interventoría_x000a_2. Manual de Interventoría y supervisión de contratos_x000a_3. Lista de chequeo para el Inicio de la Fase de Construcción y terminación de la fase de  Preliminares._x000a_4. Segregación de funciones en la revisión del plan de calidad."/>
    <n v="1"/>
    <n v="1"/>
    <n v="1"/>
    <s v="BAJO"/>
    <s v="El nivel de riesgo es bajo y no se requieren controles adicionales"/>
    <n v="0.1"/>
  </r>
  <r>
    <s v="Ejecucion de Obra"/>
    <s v="Un Colaborador del IDU solicita una dádiva o una comisión  para recibir del Interventor el Plan de Calidad del contrato de Construcción previa revisión de la Interventoría, sin llenar los requisitos "/>
    <x v="4"/>
    <s v="Reducción de la capacidad de innovación por desconfianza en la gestión del IDU."/>
    <s v="1. Plan de Calidad deber estar revisado por la Interventoría_x000a_2. Manual de Interventoría y supervisión de contratos_x000a_3. Lista de chequeo para el Inicio de la Fase de Construcción y terminación de la fase de  Preliminares._x000a_4. Segregación de funciones en la revisión del plan de calidad."/>
    <n v="1"/>
    <n v="1"/>
    <n v="1"/>
    <s v="BAJO"/>
    <s v="El nivel de riesgo es bajo y no se requieren controles adicionales"/>
    <n v="0.1"/>
  </r>
  <r>
    <s v="Ejecucion de Obra"/>
    <s v=" Un Colaborador del IDU solicita una dádiva o una comisión para recibir el MAO debidamente aprobado por la Interventoría,  sin llenar los requisitos, o que puede afectar los intereses del IDU"/>
    <x v="1"/>
    <s v="Sobrecostos, deficiencias en alcance y calidad en la ejecución en los proyectos, que reducen la capacidad de lograr objetivos."/>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 Un Colaborador del IDU solicita una dádiva o una comisión para recibir el MAO debidamente aprobado por la Interventoría,  sin llenar los requisitos, o que puede afectar los intereses del IDU"/>
    <x v="2"/>
    <s v="Sobrecostos, deficiencias en alcance y calidad en la ejecución en los proyectos, que reducen la capacidad de lograr objetivos."/>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 Un Colaborador del IDU solicita una dádiva o una comisión para recibir el MAO debidamente aprobado por la Interventoría,  sin llenar los requisitos, o que puede afectar los intereses del IDU"/>
    <x v="3"/>
    <s v="Sobrecostos, deficiencias en alcance y calidad en la ejecución en los proyectos, que reducen la capacidad de lograr objetivos."/>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 Un Colaborador del IDU solicita una dádiva o una comisión para recibir el MAO debidamente aprobado por la Interventoría,  sin llenar los requisitos, o que puede afectar los intereses del IDU"/>
    <x v="4"/>
    <s v="Sobrecostos, deficiencias en alcance y calidad en la ejecución en los proyectos, que reducen la capacidad de lograr objetivos."/>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 Un contratista ofrece y/o entrega a un Colaborador del IDU una comisión o dádiva para Recibir el MAO debidamente aprobado por la Interventoría, sin llenar los requisitos, o que puede afectar los intereses del IDU."/>
    <x v="0"/>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Un contratista ofrece y/o entrega a un Colaborador del IDU una comisión o dádiva para Recibir, revisar y aprobar el producto SST  entregado por la Interventoría en cualquier fase, sin llenar los requisitos, o que puede afectar los intereses del IDU"/>
    <x v="0"/>
    <s v="Deterioro de la reputación institucional que afecta su capacidad y gobernanza."/>
    <s v="1. Manual Único de Control y seguimiento ambiental y de SST del IDU_x000a_2. Manual de Interventoría y supervisión de contratos._x000a_3. Lista de chequeo para el Inicio de la Fase de Construcción y terminación de la fase de  Preliminares._x000a_4. Informe mensual de Interventoría"/>
    <n v="1"/>
    <n v="4"/>
    <n v="4"/>
    <s v="BAJO"/>
    <s v="El nivel de riesgo es bajo y no se requieren controles adicionales"/>
    <n v="0.1"/>
  </r>
  <r>
    <s v="Ejecucion de Obra"/>
    <s v=" Un Colaborador del IDU solicita una dádiva o una comisión para Recibir aprobados por la Interventoría los documentos soporte de las afiliaciones al Sistema General de Seguridad Social integral del Contratista, sin llenar los requisitos, o que puede afectar los intereses del IDU"/>
    <x v="1"/>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
    <n v="3"/>
    <n v="4"/>
    <n v="12"/>
    <s v="MEDIO"/>
    <s v="Programa de Fortalecimiento de la Cultura Ética para Colaboradores del IDU no Directivos (incluyendo protocolos desde el proceso de selección, vinculación, desempeño periódico y retiro)."/>
    <n v="3"/>
  </r>
  <r>
    <s v="Ejecucion de Obra"/>
    <s v=" Un Colaborador del IDU solicita una dádiva o una comisión para Recibir aprobados por la Interventoría los documentos soporte de las afiliaciones al Sistema General de Seguridad Social integral del Contratista, sin llenar los requisitos, o que puede afectar los intereses del IDU"/>
    <x v="2"/>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aprobados por la Interventoría los documentos soporte de las afiliaciones al Sistema General de Seguridad Social integral del Contratista, sin llenar los requisitos, o que puede afectar los intereses del IDU"/>
    <x v="3"/>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aprobados por la Interventoría los documentos soporte de las afiliaciones al Sistema General de Seguridad Social integral del Contratista, sin llenar los requisitos, o que puede afectar los intereses del IDU"/>
    <x v="4"/>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y revisar los documentos soporte de las afiliaciones al Sistema General de Seguridad Social Integral del personal de la Interventoría, sin llenar los requisitos, o que puede afectar los intereses del IDU"/>
    <x v="1"/>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
    <n v="3"/>
    <n v="4"/>
    <n v="12"/>
    <s v="MEDIO"/>
    <s v="Programa de Fortalecimiento de la Cultura Ética para Colaboradores del IDU no Directivos (incluyendo protocolos desde el proceso de selección, vinculación, desempeño periódico y retiro)."/>
    <n v="3"/>
  </r>
  <r>
    <s v="Ejecucion de Obra"/>
    <s v=" Un Colaborador del IDU solicita una dádiva o una comisión para Recibir y revisar los documentos soporte de las afiliaciones al Sistema General de Seguridad Social Integral del personal de la Interventoría, sin llenar los requisitos, o que puede afectar los intereses del IDU"/>
    <x v="2"/>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y revisar los documentos soporte de las afiliaciones al Sistema General de Seguridad Social Integral del personal de la Interventoría, sin llenar los requisitos, o que puede afectar los intereses del IDU"/>
    <x v="3"/>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y revisar los documentos soporte de las afiliaciones al Sistema General de Seguridad Social Integral del personal de la Interventoría, sin llenar los requisitos, o que puede afectar los intereses del IDU"/>
    <x v="4"/>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de la interventoría debidamente aprobados los ajustes a los diseños (si se presentan),  sin llenar los requisitos, o que puede afectar los intereses del IDU."/>
    <x v="1"/>
    <s v="Sobrecostos, deficiencias en alcance y calidad en la ejecución en los proyectos, que reducen la capacidad de lograr objetivos."/>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Recibir de la interventoría debidamente aprobados los ajustes a los diseños (si se presentan),  sin llenar los requisitos, o que puede afectar los intereses del IDU."/>
    <x v="2"/>
    <s v="Sobrecostos, deficiencias en alcance y calidad en la ejecución en los proyectos, que reducen la capacidad de lograr objetivos."/>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de la interventoría debidamente aprobados los ajustes a los diseños (si se presentan),  sin llenar los requisitos, o que puede afectar los intereses del IDU."/>
    <x v="3"/>
    <s v="Sobrecostos, deficiencias en alcance y calidad en la ejecución en los proyectos, que reducen la capacidad de lograr objetivos."/>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de la interventoría debidamente aprobados los ajustes a los diseños (si se presentan),  sin llenar los requisitos, o que puede afectar los intereses del IDU."/>
    <x v="4"/>
    <s v="Sobrecostos, deficiencias en alcance y calidad en la ejecución en los proyectos, que reducen la capacidad de lograr objetivos."/>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Fortalecimiento de la Cultura Ética para Directivos en el IDU (incluyendo protocolos desde el proceso de selección, vinculación, desempeño periódico y retiro)."/>
    <n v="3"/>
  </r>
  <r>
    <s v="Ejecucion de Obra"/>
    <s v=" Un contratista ofrece y entrega a un Colaborador del IDU una comisión o dádiva para recibir de la interventoría debidamente aprobados los ajustes a los diseños (si se presentan), sin llenar los requisitos, o que puede afectar los intereses del IDU"/>
    <x v="0"/>
    <s v="Reducción de capacidad institucional para responder a las necesidades de la ciudad en lo relacionado con infraestructura para la movilidad y espacio público."/>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comunicación pública &quot;cero tolerancia al soborno y a la corrupción&quot; hacia la comunidad, los socios de negocios y demás partes interesadas del IDU."/>
    <n v="3"/>
  </r>
  <r>
    <s v="Ejecucion de Obra"/>
    <s v="Un contratista ofrece y entrega a un Colaborador del IDU una comisión o dádiva para que no se Verifique si se cumple con los requisitos establecidos para iniciar la fase de ejecución de la Obra, o que puede afectar los intereses del IDU"/>
    <x v="0"/>
    <s v="Deterioro de la reputación institucional que afecta su capacidad y gobernanza."/>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3"/>
    <n v="3"/>
    <n v="9"/>
    <s v="BAJO"/>
    <s v="El nivel de riesgo es bajo y no se requieren controles adicionales"/>
    <n v="0.1"/>
  </r>
  <r>
    <s v="Ejecucion de Obra"/>
    <s v=" Un Colaborador del IDU solicita una dádiva o una comisión para que no se verifique si se cumple con los requisitos establecidos para iniciar la fase de ejecución de la Obra, sin llenar los requisitos, o que puede afectar los intereses del IDU"/>
    <x v="1"/>
    <s v="Sobrecostos, deficiencias en alcance y calidad en la ejecución en los proyectos, que reducen la capacidad de lograr objetivos."/>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2"/>
    <n v="3"/>
    <n v="6"/>
    <s v="BAJO"/>
    <s v="El nivel de riesgo es bajo y no se requieren controles adicionales"/>
    <n v="0.1"/>
  </r>
  <r>
    <s v="Ejecucion de Obra"/>
    <s v=" Un Colaborador del IDU solicita una dádiva o una comisión para que no se verifique si se cumple con los requisitos establecidos para iniciar la fase de ejecución de la Obra, sin llenar los requisitos, o que puede afectar los intereses del IDU"/>
    <x v="2"/>
    <s v="Sobrecostos, deficiencias en alcance y calidad en la ejecución en los proyectos, que reducen la capacidad de lograr objetivos."/>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2"/>
    <n v="3"/>
    <n v="6"/>
    <s v="BAJO"/>
    <s v="El nivel de riesgo es bajo y no se requieren controles adicionales"/>
    <n v="0.1"/>
  </r>
  <r>
    <s v="Ejecucion de Obra"/>
    <s v=" Un Colaborador del IDU solicita una dádiva o una comisión para que no se verifique si se cumple con los requisitos establecidos para iniciar la fase de ejecución de la Obra, sin llenar los requisitos, o que puede afectar los intereses del IDU"/>
    <x v="3"/>
    <s v="Sobrecostos, deficiencias en alcance y calidad en la ejecución en los proyectos, que reducen la capacidad de lograr objetivos."/>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2"/>
    <n v="3"/>
    <n v="6"/>
    <s v="BAJO"/>
    <s v="El nivel de riesgo es bajo y no se requieren controles adicionales"/>
    <n v="0.1"/>
  </r>
  <r>
    <s v="Ejecucion de Obra"/>
    <s v=" Un Colaborador del IDU solicita una dádiva o una comisión para que no se verifique si se cumple con los requisitos establecidos para iniciar la fase de ejecución de la Obra, sin llenar los requisitos, o que puede afectar los intereses del IDU"/>
    <x v="4"/>
    <s v="Sobrecostos, deficiencias en alcance y calidad en la ejecución en los proyectos, que reducen la capacidad de lograr objetivos."/>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2"/>
    <n v="3"/>
    <n v="6"/>
    <s v="BAJO"/>
    <s v="El nivel de riesgo es bajo y no se requieren controles adicionales"/>
    <n v="0.1"/>
  </r>
  <r>
    <s v="Ejecucion de Obra"/>
    <s v="Un contratista ofrece y/o entrega a un Colaborador del IDU una comisión o dádiva para No Participar en las reuniones de seguimiento y/o visitas conjuntamente con la Interventoría y el constructor, y Suscribir el Acta de Seguimiento al Contrato, y/o suscribirla con información que pueda afectar los intereses del IDU."/>
    <x v="0"/>
    <s v="Sobrecostos, deficiencias en alcance y calidad en la ejecución en los proyectos, que reducen la capacidad de lograr objetivos."/>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 Un Colaborador del IDU solicita una dádiva o una comisión para no Participar en las reuniones de seguimiento y/o visitas conjuntamente con la Interventoría y el constructor, y Suscribir el Acta de Seguimiento al Contrato."/>
    <x v="1"/>
    <s v="Reducción de capacidad institucional para responder a las necesidades de la ciudad en lo relacionado con infraestructura para la movilidad y espacio público."/>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 Un Colaborador del IDU solicita una dádiva o una comisión para no Participar en las reuniones de seguimiento y/o visitas conjuntamente con la Interventoría y el constructor, y Suscribir el Acta de Seguimiento al Contrato."/>
    <x v="2"/>
    <s v="Reducción de capacidad institucional para responder a las necesidades de la ciudad en lo relacionado con infraestructura para la movilidad y espacio público."/>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 Un Colaborador del IDU solicita una dádiva o una comisión para no Participar en las reuniones de seguimiento y/o visitas conjuntamente con la Interventoría y el constructor, y Suscribir el Acta de Seguimiento al Contrato."/>
    <x v="3"/>
    <s v="Reducción de capacidad institucional para responder a las necesidades de la ciudad en lo relacionado con infraestructura para la movilidad y espacio público."/>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 Un Colaborador del IDU solicita una dádiva o una comisión para no Participar en las reuniones de seguimiento y/o visitas conjuntamente con la Interventoría y el constructor, y Suscribir el Acta de Seguimiento al Contrato."/>
    <x v="4"/>
    <s v="Reducción de capacidad institucional para responder a las necesidades de la ciudad en lo relacionado con infraestructura para la movilidad y espacio público."/>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Un contratista ofrece y/o entrega a un Colaborador del IDU una comisión o dádiva para que no se revise si  la interventoría esta ejecutando o no el plan de acción que presentó para hacer el seguimiento, control y evaluación las actividades de gestión ambiental y SST a desarrollar por parte del constructor."/>
    <x v="0"/>
    <s v="Deterioro de la reputación institucional que afecta su capacidad y gobernanza."/>
    <s v="1. Manual Único de Control y seguimiento ambiental y de SST del IDU_x000a_2. Manual de Interventoría y supervisión de contratos._x000a_3. Informe mensual de Interventoría"/>
    <n v="3"/>
    <n v="2"/>
    <n v="6"/>
    <s v="BAJO"/>
    <s v="El nivel de riesgo es bajo y no se requieren controles adicionales"/>
    <n v="0.1"/>
  </r>
  <r>
    <s v="Ejecucion de Obra"/>
    <s v=" Un Colaborador del IDU solicita una dádiva o una comisión para avalar de la Interventoría el  Informe mensual Ambiental, sin llenar los requisitos, o que puede afectar los intereses del IDU."/>
    <x v="1"/>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Fortalecimiento de la Cultura Ética para Colaboradores del IDU no Directivos (incluyendo protocolos desde el proceso de selección, vinculación, desempeño periódico y retiro)."/>
    <n v="3"/>
  </r>
  <r>
    <s v="Ejecucion de Obra"/>
    <s v=" Un Colaborador del IDU solicita una dádiva o una comisión para avalar de la Interventoría el  Informe mensual Ambiental, sin llenar los requisitos, o que puede afectar los intereses del IDU."/>
    <x v="2"/>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avalar de la Interventoría el  Informe mensual Ambiental, sin llenar los requisitos, o que puede afectar los intereses del IDU."/>
    <x v="3"/>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avalar de la Interventoría el  Informe mensual Ambiental, sin llenar los requisitos, o que puede afectar los intereses del IDU."/>
    <x v="4"/>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Fortalecimiento de la Cultura Ética para Directivos en el IDU (incluyendo protocolos desde el proceso de selección, vinculación, desempeño periódico y retiro)."/>
    <n v="3"/>
  </r>
  <r>
    <s v="Ejecucion de Obra"/>
    <s v=" Un contratista ofrece y entrega a un Colaborador del IDU una comisión o dádiva para  avalar  el  Informe Ambiental, sin llenar los requisitos, o que puede afectar los intereses del IDU."/>
    <x v="0"/>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comunicación pública &quot;cero tolerancia al soborno y a la corrupción&quot; hacia la comunidad, los socios de negocios y demás partes interesadas del IDU."/>
    <n v="3"/>
  </r>
  <r>
    <s v="Ejecucion de Obra"/>
    <s v="Un contratista ofrece y entrega a un Colaborador del IDU una comisión o dádiva para manipular información de las reuniones dé seguimiento e inspecciones de campo programadas conjuntamente con la Interventoría, el Constructor y los delegados de las diferentes ESP sin llenar los requisitos, o que puede afectar los intereses del IDU."/>
    <x v="0"/>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ácora._x000a_4. Segregación de funciones en los requerimientos de las ESP"/>
    <n v="3"/>
    <n v="3"/>
    <n v="9"/>
    <s v="BAJO"/>
    <s v="El nivel de riesgo es bajo y no se requieren controles adicionales"/>
    <n v="0.1"/>
  </r>
  <r>
    <s v="Ejecución de Obra"/>
    <s v="Un Colaborador del IDU solicita una dádiva o una comisión para manipular información de las reuniones dé seguimiento e inspecciones de campo programadas conjuntamente con la Interventoría, el Constructor y los delegados de las diferentes ESP sin llenar los requisitos, o que puede afectar los intereses del IDU."/>
    <x v="1"/>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Colaborador del IDU solicita una dádiva o una comisión para manipular información de las reuniones dé seguimiento e inspecciones de campo programadas conjuntamente con la Interventoría, el Constructor y los delegados de las diferentes ESP sin llenar los requisitos, o que puede afectar los intereses del IDU."/>
    <x v="2"/>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Colaborador del IDU solicita una dádiva o una comisión para manipular información de las reuniones dé seguimiento e inspecciones de campo programadas conjuntamente con la Interventoría, el Constructor y los delegados de las diferentes ESP sin llenar los requisitos, o que puede afectar los intereses del IDU."/>
    <x v="3"/>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Colaborador del IDU solicita una dádiva o una comisión para manipular información de las reuniones dé seguimiento e inspecciones de campo programadas conjuntamente con la Interventoría, el Constructor y los delegados de las diferentes ESP sin llenar los requisitos, o que puede afectar los intereses del IDU."/>
    <x v="4"/>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tercero ofrece y entrega a un Colaborador del IDU una comisión o dádiva para que  la ejecución de maniobras a cargo de la ESP  queden a cargo IDU"/>
    <x v="5"/>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que  la ejecución de maniobras  a cargo de la ESP queden a cargo del IDU"/>
    <x v="1"/>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que  la ejecución de maniobras  a cargo de la ESP queden a cargo del IDU"/>
    <x v="2"/>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que  la ejecución de maniobras  a cargo de la ESP queden a cargo del IDU"/>
    <x v="3"/>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que  la ejecución de maniobras  a cargo de la ESP queden a cargo del IDU"/>
    <x v="4"/>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ntratista ofrece y entrega a un Colaborador del IDU una comisión o dádiva para recibir revisar y suscribir de la Interventoría documento de avance de Obra de redes de Servicios Publicas, sin llenar los requisitos, o que puede afectar los intereses del IDU."/>
    <x v="0"/>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Colaborador del IDU solicita una dádiva o una comisión para recibir revisar y suscribir de la Interventoría documento de avance de Obra de  redes de Servicios Publicos, sin llenar los requisitos, o que puede afectar los intereses del IDU."/>
    <x v="1"/>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recibir revisar y suscribir de la Interventoría documento de avance de Obra de  redes de Servicios Publicos, sin llenar los requisitos, o que puede afectar los intereses del IDU."/>
    <x v="2"/>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recibir revisar y suscribir de la Interventoría documento de avance de Obra de  redes de Servicios Publicos, sin llenar los requisitos, o que puede afectar los intereses del IDU."/>
    <x v="3"/>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recibir revisar y suscribir de la Interventoría documento de avance de Obra de  redes de Servicios Publicos, sin llenar los requisitos, o que puede afectar los intereses del IDU."/>
    <x v="4"/>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ntratista ofrece y entrega a un Colaborador del IDU una comisión o dádiva para recibir de la interventoría los informes presentados sin llenar los requisitos, o que puede afectar los intereses del IDU."/>
    <x v="0"/>
    <s v="Reducción de capacidad institucional para responder a las necesidades de la ciudad en lo relacionado con infraestructura para la movilidad y espacio público."/>
    <s v="1. Manual de Interventoría y supervisión de contratos._x000a_2. Informes mensuales y semanales de interventoría y su cargue en el ZIPA_x000a_3. Reuniones de seguimiento en el Idu y Comités de obra"/>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cibir de la interventoría los informes presentados sin llenar los requisitos, o que puede afectar los intereses del IDU."/>
    <x v="1"/>
    <s v="Deterioro de la reputación institucional que afecta su capacidad y gobernanza."/>
    <s v="1. Manual de Interventoría y supervisión de contratos._x000a_2. Informes mensuales y semanales de interventoría y su cargue en el ZIPA_x000a_3. Reuniones de seguimiento en el Idu y Comités de obra._x000a_4. Segregación de funciones en la revisión de los informes."/>
    <n v="2"/>
    <n v="4"/>
    <n v="8"/>
    <s v="BAJO"/>
    <s v="El nivel de riesgo es bajo y no se requieren controles adicionales"/>
    <n v="0.1"/>
  </r>
  <r>
    <s v="Ejecución de Obra"/>
    <s v="Un Colaborador del IDU solicita una dádiva o una comisión para recibir de la interventoría los informes presentados sin llenar los requisitos, o que puede afectar los intereses del IDU."/>
    <x v="2"/>
    <s v="Deterioro de la reputación institucional que afecta su capacidad y gobernanza."/>
    <s v="1. Manual de Interventoría y supervisión de contratos._x000a_2. Informes mensuales y semanales de interventoría y su cargue en el ZIPA_x000a_3. Reuniones de seguimiento en el Idu y Comités de obra._x000a_4. Segregación de funciones en la revisión de los informes."/>
    <n v="2"/>
    <n v="4"/>
    <n v="8"/>
    <s v="BAJO"/>
    <s v="El nivel de riesgo es bajo y no se requieren controles adicionales"/>
    <n v="0.1"/>
  </r>
  <r>
    <s v="Ejecucion de Obra"/>
    <s v="Un Colaborador del IDU solicita una dádiva o una comisión para recibir de la interventoría los informes presentados sin llenar los requisitos, o que puede afectar los intereses del IDU."/>
    <x v="3"/>
    <s v="Deterioro de la reputación institucional que afecta su capacidad y gobernanza."/>
    <s v="1. Manual de Interventoría y supervisión de contratos._x000a_2. Informes mensuales y semanales de interventoría y su cargue en el ZIPA_x000a_3. Reuniones de seguimiento en el Idu y Comités de obra._x000a_4. Segregación de funciones en la revisión de los informes."/>
    <n v="2"/>
    <n v="4"/>
    <n v="8"/>
    <s v="BAJO"/>
    <s v="El nivel de riesgo es bajo y no se requieren controles adicionales"/>
    <n v="0.1"/>
  </r>
  <r>
    <s v="Ejecucion de Obra"/>
    <s v="Un Colaborador del IDU solicita una dádiva o una comisión para recibir de la interventoría los informes presentados sin llenar los requisitos, o que puede afectar los intereses del IDU."/>
    <x v="4"/>
    <s v="Deterioro de la reputación institucional que afecta su capacidad y gobernanza."/>
    <s v="1. Manual de Interventoría y supervisión de contratos._x000a_2. Informes mensuales y semanales de interventoría y su cargue en el ZIPA_x000a_3. Reuniones de seguimiento en el Idu y Comités de obra._x000a_4. Segregación de funciones y/o obligaciones en la revisión de los informes."/>
    <n v="2"/>
    <n v="4"/>
    <n v="8"/>
    <s v="BAJO"/>
    <s v="El nivel de riesgo es bajo y no se requieren controles adicionales"/>
    <n v="0.1"/>
  </r>
  <r>
    <s v="Ejecucion de Obra"/>
    <s v="Un contratista ofrece y entrega a un Colaborador del IDU una comisión o dádiva para aprobar seguimiento a implementación del Plan Manejo de Tráfico aprobado la SDM, sin llenar los requisitos, o que puede afectar los intereses del IDU."/>
    <x v="0"/>
    <s v="Deterioro de la reputación institucional que afecta su capacidad y gobernanza."/>
    <s v="1. Manual de Interventoría y supervisión de contratos._x000a_2. PMT Aprobado_x000a_3. Reuniones de seguimiento en el Idu y Comités de obra._x000a_4. Actas de pago"/>
    <n v="3"/>
    <n v="3"/>
    <n v="9"/>
    <s v="BAJO"/>
    <s v="El nivel de riesgo es bajo y no se requieren controles adicionales"/>
    <n v="0.1"/>
  </r>
  <r>
    <s v="Ejecucion de Obra"/>
    <s v="Un Colaborador del IDU solicita una dádiva o una comisión para   aprobar el seguimiento a implementación del Plan Manejo de Tráfico aprobado por la SDM, sin llenar los requisitos, o que puede afectar los intereses del IDU."/>
    <x v="1"/>
    <s v="Sobrecostos, deficiencias en alcance y calidad en la ejecución en los proyectos, que reducen la capacidad de lograr objetivos."/>
    <s v="1. Manual de Interventoría y supervisión de contratos._x000a_2. PMT Aprobado_x000a_3. Reuniones de seguimiento en el Idu y Comités de obra._x000a_4. Actas de pago"/>
    <n v="2"/>
    <n v="3"/>
    <n v="6"/>
    <s v="BAJO"/>
    <s v="El nivel de riesgo es bajo y no se requieren controles adicionales"/>
    <n v="0.1"/>
  </r>
  <r>
    <s v="Ejecucion de Obra"/>
    <s v="Un Colaborador del IDU solicita una dádiva o una comisión para   aprobar el seguimiento a implementación del Plan Manejo de Tráfico aprobado por la SDM, sin llenar los requisitos, o que puede afectar los intereses del IDU."/>
    <x v="2"/>
    <s v="Sobrecostos, deficiencias en alcance y calidad en la ejecución en los proyectos, que reducen la capacidad de lograr objetivos."/>
    <s v="1. Manual de Interventoría y supervisión de contratos._x000a_2. PMT Aprobado_x000a_3. Reuniones de seguimiento en el Idu y Comités de obra._x000a_4. Actas de pago"/>
    <n v="2"/>
    <n v="3"/>
    <n v="6"/>
    <s v="BAJO"/>
    <s v="El nivel de riesgo es bajo y no se requieren controles adicionales"/>
    <n v="0.1"/>
  </r>
  <r>
    <s v="Ejecucion de Obra"/>
    <s v="Un Colaborador del IDU solicita una dádiva o una comisión para   aprobar el seguimiento a implementación del Plan Manejo de Tráfico aprobado por la SDM, sin llenar los requisitos, o que puede afectar los intereses del IDU."/>
    <x v="3"/>
    <s v="Sobrecostos, deficiencias en alcance y calidad en la ejecución en los proyectos, que reducen la capacidad de lograr objetivos."/>
    <s v="1. Manual de Interventoría y supervisión de contratos._x000a_2. PMT Aprobado_x000a_3. Reuniones de seguimiento en el Idu y Comités de obra._x000a_4. Actas de pago"/>
    <n v="2"/>
    <n v="3"/>
    <n v="6"/>
    <s v="BAJO"/>
    <s v="El nivel de riesgo es bajo y no se requieren controles adicionales"/>
    <n v="0.1"/>
  </r>
  <r>
    <s v="Ejecucion de Obra"/>
    <s v="Un Colaborador del IDU solicita una dádiva o una comisión para   aprobar el seguimiento a implementación del Plan Manejo de Tráfico aprobado por la SDM, sin llenar los requisitos, o que puede afectar los intereses del IDU."/>
    <x v="4"/>
    <s v="Sobrecostos, deficiencias en alcance y calidad en la ejecución en los proyectos, que reducen la capacidad de lograr objetivos."/>
    <s v="1. Manual de Interventoría y supervisión de contratos._x000a_2. PMT Aprobado_x000a_3. Reuniones de seguimiento en el Idu y Comités de obra._x000a_4. Actas de pago"/>
    <n v="2"/>
    <n v="3"/>
    <n v="6"/>
    <s v="BAJO"/>
    <s v="El nivel de riesgo es bajo y no se requieren controles adicionales"/>
    <n v="0.1"/>
  </r>
  <r>
    <s v="Ejecucion de Obra"/>
    <s v="Un contratista ofrece y entrega a un Colaborador del IDU una comisión o dádiva para recibir de la Interventoría debidamente suscritos y aprobados los formatos Análisis de  precios unitarios no previstos, sin llenar los requisitos, o que puede afectar los intereses del IDU."/>
    <x v="0"/>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1"/>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2"/>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3"/>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4"/>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6"/>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ntratista ofrece y entrega a un Colaborador del IDU una comisión o dádiva para recibir de la Interventoría debidamente suscrita el Acta de fijación de precios no previstos, sin llenar los requisitos, o que puede afectar los intereses del IDU."/>
    <x v="0"/>
    <s v="Sobrecostos, deficiencias en alcance y calidad en la ejecución en los proyectos, que reducen la capacidad de lograr objetivos."/>
    <s v="1. Manual de Interventoría y supervisión de contratos._x000a_2. Listado de precios oficial del IDU_x000a_3. Lista de chequeo para la objeción o no de los APU no previstos en contratos de obra._x000a_4. Segregación de funciones y/o obligaciones en la revisión de los APUS"/>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cibir de la Interventoría debidamente suscrita el Acta de fijación de precios no previstos, sin llenar los requisitos, o que puede afectar los intereses del IDU."/>
    <x v="1"/>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a el Acta de fijación de precios no previstos, sin llenar los requisitos, o que puede afectar los intereses del IDU."/>
    <x v="2"/>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a el Acta de fijación de precios no previstos, sin llenar los requisitos, o que puede afectar los intereses del IDU."/>
    <x v="3"/>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a el Acta de fijación de precios no previstos, sin llenar los requisitos, o que puede afectar los intereses del IDU."/>
    <x v="4"/>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a el Acta de fijación de precios no previstos, sin llenar los requisitos, o que puede afectar los intereses del IDU."/>
    <x v="6"/>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ntratista ofrece y/o entrega a un Colaborador del IDU una comisión o dádiva para recibir y aceptar de la Interventoría los resultados de los ensayos de laboratorio, sin llenar los requisitos, o que puede afectar los intereses del IDU."/>
    <x v="0"/>
    <s v="Deterioro de la reputación institucional que afecta su capacidad y gobernanza."/>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4"/>
    <n v="4"/>
    <n v="16"/>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cibir Y aceptar los resultados de los ensayos de laboratorio, sin llenar los requisitos, o que puede afectar los intereses del IDU."/>
    <x v="1"/>
    <s v="Sobrecostos, deficiencias en alcance y calidad en la ejecución en los proyectos, que reducen la capacidad de lograr objetivos."/>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Recibir Y aceptar los resultados de los ensayos de laboratorio, sin llenar los requisitos, o que puede afectar los intereses del IDU."/>
    <x v="2"/>
    <s v="Sobrecostos, deficiencias en alcance y calidad en la ejecución en los proyectos, que reducen la capacidad de lograr objetivos."/>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Y aceptar los resultados de los ensayos de laboratorio, sin llenar los requisitos, o que puede afectar los intereses del IDU."/>
    <x v="3"/>
    <s v="Sobrecostos, deficiencias en alcance y calidad en la ejecución en los proyectos, que reducen la capacidad de lograr objetivos."/>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Y aceptar los resultados de los ensayos de laboratorio, sin llenar los requisitos, o que puede afectar los intereses del IDU."/>
    <x v="4"/>
    <s v="Sobrecostos, deficiencias en alcance y calidad en la ejecución en los proyectos, que reducen la capacidad de lograr objetivos."/>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3"/>
    <n v="4"/>
    <n v="12"/>
    <s v="MEDIO"/>
    <s v="Programa de Fortalecimiento de la Cultura Ética para Directivos en el IDU (incluyendo protocolos desde el proceso de selección, vinculación, desempeño periódico y retiro)."/>
    <n v="3"/>
  </r>
  <r>
    <s v="Ejecucion de Obra"/>
    <s v=" Un contratista ofrece y entrega a un Colaborador del IDU una comisión o dádiva para Realizar el trámite para los pagos correspondientes, sin llenar los requisitos establecidos, o que puede afectar los intereses del IDU."/>
    <x v="0"/>
    <s v="Reducción de capacidad institucional para responder a las necesidades de la ciudad en lo relacionado con infraestructura para la movilidad y espacio público."/>
    <s v="1. Manual de Interventoría y supervisión de contratos._x000a_2. Guía de pago a terceros_x000a_3. Procedimiento PRC044 -EJECUCION DE PROYECTOS DE CONSTRUCCION DE INFRAESTRUCTURA VIAL Y ESPACIO PUBLICO._x000a_4. Actas de recibo parcial de obra y de pago de interventoría."/>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alizar el trámite para los pagos correspondientes, sin llenar los requisitos, o que puede afectar los intereses del IDU."/>
    <x v="1"/>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Actas de recibo parcial de obra y de pago de interventoría."/>
    <n v="2"/>
    <n v="4"/>
    <n v="8"/>
    <s v="BAJO"/>
    <s v="El nivel de riesgo es bajo y no se requieren controles adicionales"/>
    <n v="0.1"/>
  </r>
  <r>
    <s v="Ejecucion de Obra"/>
    <s v="Un Colaborador del IDU solicita una dádiva o una comisión para Realizar el trámite para los pagos correspondientes, sin llenar los requisitos, o que puede afectar los intereses del IDU."/>
    <x v="2"/>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Actas de recibo parcial de obra y de pago de interventoría."/>
    <n v="2"/>
    <n v="4"/>
    <n v="8"/>
    <s v="BAJO"/>
    <s v="El nivel de riesgo es bajo y no se requieren controles adicionales"/>
    <n v="0.1"/>
  </r>
  <r>
    <s v="Ejecucion de Obra"/>
    <s v="Un Colaborador del IDU solicita una dádiva o una comisión para Realizar el trámite para los pagos correspondientes, sin llenar los requisitos, o que puede afectar los intereses del IDU."/>
    <x v="3"/>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Actas de recibo parcial de obra y de pago de interventoría."/>
    <n v="2"/>
    <n v="4"/>
    <n v="8"/>
    <s v="BAJO"/>
    <s v="El nivel de riesgo es bajo y no se requieren controles adicionales"/>
    <n v="0.1"/>
  </r>
  <r>
    <s v="Ejecucion de Obra"/>
    <s v="Un Colaborador del IDU solicita una dádiva o una comisión para Realizar el trámite para los pagos correspondientes, sin llenar los requisitos, o que puede afectar los intereses del IDU."/>
    <x v="4"/>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Actas de recibo parcial de obra y de pago de interventoría."/>
    <n v="2"/>
    <n v="4"/>
    <n v="8"/>
    <s v="BAJO"/>
    <s v="El nivel de riesgo es bajo y no se requieren controles adicionales"/>
    <n v="0.1"/>
  </r>
  <r>
    <s v="Ejecucion de Obra"/>
    <s v=" Un contratista ofrece y entrega a un Colaborador del IDU una comisión o dádiva para realizar las acciones necesarias para solucionar inconvenientes presentados durante el desarrollo de la obra solicitando adición y/o prórroga del contrato, sin que se requiera o que puede afectar los intereses del IDU."/>
    <x v="0"/>
    <s v="Sobrecostos, deficiencias en alcance y calidad en la ejecución en los proyectos, que reducen la capacidad de lograr objetivos."/>
    <s v="1. Manual de Interventoría y supervisión de contratos._x000a_2. Manual de gestión Contractual_x000a_3. Procedimiento PRC044 -EJECUCION DE PROYECTOS DE CONSTRUCCION DE INFRAESTRUCTURA VIAL Y ESPACIO PUBLICO._x000a_4. Formato FO-GC-27 SOLICITUD DE ADICIÓN Y/O PRORROGA"/>
    <n v="3"/>
    <n v="5"/>
    <n v="15"/>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alizar las acciones necesarias para solucionar los inconvenientes presentados durante el desarrollo de la obra, gestionando adición y/o prórroga del contrato, sin que se requiera o que puede afectar los intereses del IDU."/>
    <x v="1"/>
    <s v="Reducción de capacidad institucional para responder a las necesidades de la ciudad en lo relacionado con infraestructura para la movilidad y espacio público."/>
    <s v="1. Manual de Interventoría y supervisión de contratos._x000a_2. Manual de gestión Contractual_x000a_3. Procedimiento PRC044 -EJECUCION DE PROYECTOS DE CONSTRUCCION DE INFRAESTRUCTURA VIAL Y ESPACIO PUBLICO._x000a_4. Formato FO-GC-27 SOLICITUD DE ADICIÓN Y/O PRORROGA"/>
    <n v="2"/>
    <n v="5"/>
    <n v="10"/>
    <s v="BAJO"/>
    <s v="El nivel de riesgo es bajo y no se requieren controles adicionales"/>
    <n v="0.1"/>
  </r>
  <r>
    <s v="Ejecucion de Obra"/>
    <s v="Un Colaborador del IDU solicita una dádiva o una comisión para  realizar las acciones necesarias para solucionar los inconvenientes presentados durante el desarrollo de la obra, gestionando adición y/o prórroga del contrato, sin que se requiera o que puede afectar los intereses del IDU."/>
    <x v="2"/>
    <s v="Reducción de capacidad institucional para responder a las necesidades de la ciudad en lo relacionado con infraestructura para la movilidad y espacio público."/>
    <s v="1. Manual de Interventoría y supervisión de contratos._x000a_2. Manual de gestión Contractual_x000a_3. Procedimiento PRC044 -EJECUCION DE PROYECTOS DE CONSTRUCCION DE INFRAESTRUCTURA VIAL Y ESPACIO PUBLICO._x000a_4. Formato FO-GC-27 SOLICITUD DE ADICIÓN Y/O PRORROGA"/>
    <n v="2"/>
    <n v="5"/>
    <n v="10"/>
    <s v="BAJO"/>
    <s v="El nivel de riesgo es bajo y no se requieren controles adicionales"/>
    <n v="0.1"/>
  </r>
  <r>
    <s v="Ejecucion de Obra"/>
    <s v="Un Colaborador del IDU solicita una dádiva o una comisión para  realizar las acciones necesarias para solucionar los inconvenientes presentados durante el desarrollo de la obra, gestionando adición y/o prórroga del contrato, sin que se requiera o que puede afectar los intereses del IDU."/>
    <x v="3"/>
    <s v="Reducción de capacidad institucional para responder a las necesidades de la ciudad en lo relacionado con infraestructura para la movilidad y espacio público."/>
    <s v="1. Manual de Interventoría y supervisión de contratos._x000a_2. Manual de gestión Contractual_x000a_3. Procedimiento PRC044 -EJECUCION DE PROYECTOS DE CONSTRUCCION DE INFRAESTRUCTURA VIAL Y ESPACIO PUBLICO._x000a_4. Formato FO-GC-27 SOLICITUD DE ADICIÓN Y/O PRORROGA"/>
    <n v="2"/>
    <n v="5"/>
    <n v="10"/>
    <s v="BAJO"/>
    <s v="El nivel de riesgo es bajo y no se requieren controles adicionales"/>
    <n v="0.1"/>
  </r>
  <r>
    <s v="Ejecucion de Obra"/>
    <s v="Un Colaborador del IDU solicita una dádiva o una comisión para  realizar las acciones necesarias para solucionar los inconvenientes presentados durante el desarrollo de la obra, gestionando adición y/o prórroga del contrato, sin que se requiera o que puede afectar los intereses del IDU."/>
    <x v="4"/>
    <s v="Reducción de capacidad institucional para responder a las necesidades de la ciudad en lo relacionado con infraestructura para la movilidad y espacio público."/>
    <s v="1. Manual de Interventoría y supervisión de contratos._x000a_2. Manual de gestión Contractual_x000a_3. Procedimiento PRC044 -EJECUCION DE PROYECTOS DE CONSTRUCCION DE INFRAESTRUCTURA VIAL Y ESPACIO PUBLICO._x000a_4. Formato FO-GC-27 SOLICITUD DE ADICIÓN Y/O PRORROGA"/>
    <n v="2"/>
    <n v="5"/>
    <n v="10"/>
    <s v="BAJO"/>
    <s v="El nivel de riesgo es bajo y no se requieren controles adicionales"/>
    <n v="0.1"/>
  </r>
  <r>
    <s v="Ejecucion de Obra"/>
    <s v=" Un contratista ofrece y entrega a un Colaborador del IDU una comisión o dádiva para que incida en la interventoria para el recibo de las obras productos de un recorrido de verificación del estado de las obras, sin llenar los requisitos, o que puede afectar los intereses del IDU."/>
    <x v="0"/>
    <s v="Deterioro de la reputación institucional que afecta su capacidad y gobernanza."/>
    <s v="1. Manual de Interventoría y supervisión de contratos._x000a_2. Especificaciones Técnicas del IDU_x000a_3. Cartilla de espacio público."/>
    <n v="3"/>
    <n v="5"/>
    <n v="15"/>
    <s v="MEDIO"/>
    <s v="Programa de comunicación pública &quot;cero tolerancia al soborno y a la corrupción&quot; hacia la comunidad, los socios de negocios y demás partes interesadas del IDU."/>
    <n v="3"/>
  </r>
  <r>
    <s v="Ejecucion de Obra"/>
    <s v=" Un Colaborador del IDU solicita una dádiva o una comisión para incidir en la interventoria para el recibo de las obras productos de un recorrido de verificación del estado de las obras, sin llenar los requisitos, o que puede afectar los intereses del IDU."/>
    <x v="1"/>
    <s v="Sobrecostos, deficiencias en alcance y calidad en la ejecución en los proyectos, que reducen la capacidad de lograr objetivos."/>
    <s v="1. Manual de Interventoría y supervisión de contratos._x000a_2. Especificaciones Técnicas del IDU_x000a_3. Cartilla de espacio público."/>
    <n v="2"/>
    <n v="5"/>
    <n v="10"/>
    <s v="BAJO"/>
    <s v="El nivel de riesgo es bajo y no se requieren controles adicionales"/>
    <n v="0.1"/>
  </r>
  <r>
    <s v="Ejecucion de Obra"/>
    <s v=" Un Colaborador del IDU solicita una dádiva o una comisión para incidir en la interventoria para el recibo de las obras productos de un recorrido de verificación del estado de las obras, sin llenar los requisitos, o que puede afectar los intereses del IDU."/>
    <x v="2"/>
    <s v="Sobrecostos, deficiencias en alcance y calidad en la ejecución en los proyectos, que reducen la capacidad de lograr objetivos."/>
    <s v="1. Manual de Interventoría y supervisión de contratos._x000a_2. Especificaciones Técnicas del IDU_x000a_3. Cartilla de espacio público."/>
    <n v="2"/>
    <n v="5"/>
    <n v="10"/>
    <s v="BAJO"/>
    <s v="El nivel de riesgo es bajo y no se requieren controles adicionales"/>
    <n v="0.1"/>
  </r>
  <r>
    <s v="Ejecucion de Obra"/>
    <s v=" Un Colaborador del IDU solicita una dádiva o una comisión para incidir en la interventoria para el recibo de las obras productos de un recorrido de verificación del estado de las obras, sin llenar los requisitos, o que puede afectar los intereses del IDU."/>
    <x v="3"/>
    <s v="Sobrecostos, deficiencias en alcance y calidad en la ejecución en los proyectos, que reducen la capacidad de lograr objetivos."/>
    <s v="1. Manual de Interventoría y supervisión de contratos._x000a_2. Especificaciones Técnicas del IDU_x000a_3. Cartilla de espacio público."/>
    <n v="2"/>
    <n v="5"/>
    <n v="10"/>
    <s v="BAJO"/>
    <s v="El nivel de riesgo es bajo y no se requieren controles adicionales"/>
    <n v="0.1"/>
  </r>
  <r>
    <s v="Ejecucion de Obra"/>
    <s v=" Un Colaborador del IDU solicita una dádiva o una comisión para incidir en la interventoria para el recibo de las obras productos de un recorrido de verificación del estado de las obras, sin llenar los requisitos, o que puede afectar los intereses del IDU."/>
    <x v="4"/>
    <s v="Sobrecostos, deficiencias en alcance y calidad en la ejecución en los proyectos, que reducen la capacidad de lograr objetivos."/>
    <s v="1. Manual de Interventoría y supervisión de contratos._x000a_2. Especificaciones Técnicas del IDU_x000a_3. Cartilla de espacio público."/>
    <n v="2"/>
    <n v="5"/>
    <n v="10"/>
    <s v="BAJO"/>
    <s v="El nivel de riesgo es bajo y no se requieren controles adicionales"/>
    <n v="0.1"/>
  </r>
  <r>
    <s v="Ejecucion de Obra"/>
    <s v=" Un contratista ofrece y/o entrega a un Colaborador del IDU una comisión o dádiva para incidir en la Interventoría en la aprobación del Informe de los pendientes, ajustes y correcciones, solicitados al Contratista, sin llenar los requisitos, o que puede afectar los intereses del IDU."/>
    <x v="0"/>
    <s v="Reducción de capacidad institucional para responder a las necesidades de la ciudad en lo relacionado con infraestructura para la movilidad y espacio público."/>
    <s v="1. Manual de Interventoría y supervisión de contratos._x000a_2. Especificaciones Técnicas del IDU_x000a_3. Informes mensuales"/>
    <n v="3"/>
    <n v="4"/>
    <n v="12"/>
    <s v="MEDIO"/>
    <s v="Programa de comunicación pública &quot;cero tolerancia al soborno y a la corrupción&quot; hacia la comunidad, los socios de negocios y demás partes interesadas del IDU."/>
    <n v="3"/>
  </r>
  <r>
    <s v="Ejecucion de Obra"/>
    <s v="  Un Colaborador del IDU solicita una dádiva o una comisión para  incidir en la Interventoría en la aprobación del Informe de los pendientes, ajustes y correcciones, solicitados al Contratista, sin llenar los requisitos, o que puede afectar los intereses del IDU."/>
    <x v="1"/>
    <s v="Deterioro de la reputación institucional que afecta su capacidad y gobernanza."/>
    <s v="1. Manual de Interventoría y supervisión de contratos._x000a_2. Especificaciones Técnicas del IDU_x000a_3. Informes mensuales"/>
    <n v="1"/>
    <n v="3"/>
    <n v="3"/>
    <s v="BAJO"/>
    <s v="El nivel de riesgo es bajo y no se requieren controles adicionales"/>
    <n v="0.1"/>
  </r>
  <r>
    <s v="Ejecucion de Obra"/>
    <s v="  Un Colaborador del IDU solicita una dádiva o una comisión para  incidir en la Interventoría en la aprobación del Informe de los pendientes, ajustes y correcciones, solicitados al Contratista, sin llenar los requisitos, o que puede afectar los intereses del IDU."/>
    <x v="2"/>
    <s v="Deterioro de la reputación institucional que afecta su capacidad y gobernanza."/>
    <s v="1. Manual de Interventoría y supervisión de contratos._x000a_2. Especificaciones Técnicas del IDU_x000a_3. Informes mensuales"/>
    <n v="1"/>
    <n v="3"/>
    <n v="3"/>
    <s v="BAJO"/>
    <s v="El nivel de riesgo es bajo y no se requieren controles adicionales"/>
    <n v="0.1"/>
  </r>
  <r>
    <s v="Ejecucion de Obra"/>
    <s v="  Un Colaborador del IDU solicita una dádiva o una comisión para  incidir en la Interventoría en la aprobación del Informe de los pendientes, ajustes y correcciones, solicitados al Contratista, sin llenar los requisitos, o que puede afectar los intereses del IDU."/>
    <x v="3"/>
    <s v="Deterioro de la reputación institucional que afecta su capacidad y gobernanza."/>
    <s v="1. Manual de Interventoría y supervisión de contratos._x000a_2. Especificaciones Técnicas del IDU_x000a_3. Informes mensuales"/>
    <n v="1"/>
    <n v="3"/>
    <n v="3"/>
    <s v="BAJO"/>
    <s v="El nivel de riesgo es bajo y no se requieren controles adicionales"/>
    <n v="0.1"/>
  </r>
  <r>
    <s v="Ejecucion de Obra"/>
    <s v="  Un Colaborador del IDU solicita una dádiva o una comisión para  incidir en la Interventoría en la aprobación del Informe de los pendientes, ajustes y correcciones, solicitados al Contratista, sin llenar los requisitos, o que puede afectar los intereses del IDU."/>
    <x v="4"/>
    <s v="Deterioro de la reputación institucional que afecta su capacidad y gobernanza."/>
    <s v="1. Manual de Interventoría y supervisión de contratos._x000a_2. Especificaciones Técnicas del IDU_x000a_3. Informes mensuales"/>
    <n v="1"/>
    <n v="3"/>
    <n v="3"/>
    <s v="BAJO"/>
    <s v="El nivel de riesgo es bajo y no se requieren controles adicionales"/>
    <n v="0.1"/>
  </r>
  <r>
    <s v="Ejecucion de Obra"/>
    <s v=" Un contratista ofrece y entrega a un Colaborador del IDU una comisión o dádiva para  Recibir y suscribir el acta de recibo final de obra, sin llenar los requisitos, o que puede afectar los intereses del IDU."/>
    <x v="0"/>
    <s v="Sobrecostos, deficiencias en alcance y calidad en la ejecución en los proyectos, que reducen la capacidad de lograr objetivos."/>
    <s v="1. Manual de Interventoría y supervisión de contratos._x000a_2. Especificaciones Técnicas del IDU_x000a_3. Acta de recibo de obra"/>
    <n v="2"/>
    <n v="5"/>
    <n v="10"/>
    <s v="BAJO"/>
    <s v="El nivel de riesgo es bajo y no se requieren controles adicionales"/>
    <n v="0.1"/>
  </r>
  <r>
    <s v="Ejecucion de Obra"/>
    <s v="   Un Colaborador del IDU solicita una dádiva o una comisión para  Recibir y suscribir el acta de recibo final de obra, sin llenar los requisitos, o que puede afectar los intereses del IDU."/>
    <x v="1"/>
    <s v="Reducción de capacidad institucional para responder a las necesidades de la ciudad en lo relacionado con infraestructura para la movilidad y espacio público."/>
    <s v="1. Manual de Interventoría y supervisión de contratos._x000a_2. Especificaciones Técnicas del IDU_x000a_3. Acta de recibo de obra"/>
    <n v="2"/>
    <n v="5"/>
    <n v="10"/>
    <s v="BAJO"/>
    <s v="El nivel de riesgo es bajo y no se requieren controles adicionales"/>
    <n v="0.1"/>
  </r>
  <r>
    <s v="Ejecucion de Obra"/>
    <s v="   Un Colaborador del IDU solicita una dádiva o una comisión para  Recibir y suscribir el acta de recibo final de obra, sin llenar los requisitos, o que puede afectar los intereses del IDU."/>
    <x v="2"/>
    <s v="Reducción de capacidad institucional para responder a las necesidades de la ciudad en lo relacionado con infraestructura para la movilidad y espacio público."/>
    <s v="1. Manual de Interventoría y supervisión de contratos._x000a_2. Especificaciones Técnicas del IDU_x000a_3. Acta de recibo de obra"/>
    <n v="2"/>
    <n v="5"/>
    <n v="10"/>
    <s v="BAJO"/>
    <s v="El nivel de riesgo es bajo y no se requieren controles adicionales"/>
    <n v="0.1"/>
  </r>
  <r>
    <s v="Ejecucion de Obra"/>
    <s v="   Un Colaborador del IDU solicita una dádiva o una comisión para  Recibir y suscribir el acta de recibo final de obra, sin llenar los requisitos, o que puede afectar los intereses del IDU."/>
    <x v="3"/>
    <s v="Reducción de capacidad institucional para responder a las necesidades de la ciudad en lo relacionado con infraestructura para la movilidad y espacio público."/>
    <s v="1. Manual de Interventoría y supervisión de contratos._x000a_2. Especificaciones Técnicas del IDU_x000a_3. Acta de recibo de obra"/>
    <n v="2"/>
    <n v="5"/>
    <n v="10"/>
    <s v="BAJO"/>
    <s v="El nivel de riesgo es bajo y no se requieren controles adicionales"/>
    <n v="0.1"/>
  </r>
  <r>
    <s v="Ejecucion de Obra"/>
    <s v="   Un Colaborador del IDU solicita una dádiva o una comisión para  Recibir y suscribir el acta de recibo final de obra, sin llenar los requisitos, o que puede afectar los intereses del IDU."/>
    <x v="4"/>
    <s v="Reducción de capacidad institucional para responder a las necesidades de la ciudad en lo relacionado con infraestructura para la movilidad y espacio público."/>
    <s v="1. Manual de Interventoría y supervisión de contratos._x000a_2. Especificaciones Técnicas del IDU_x000a_3. Acta de recibo de obra"/>
    <n v="2"/>
    <n v="5"/>
    <n v="10"/>
    <s v="BAJO"/>
    <s v="El nivel de riesgo es bajo y no se requieren controles adicionales"/>
    <n v="0.1"/>
  </r>
  <r>
    <s v="Ejecucion de Obra"/>
    <s v="Un contratista ofrece y/o entrega a un Colaborador del IDU una comisión o dádiva para  Recibir y revisar que los planos récord por unidad funcional de obra construida sin el cumplimiento de lo establecido en el Manual del Usuario SCAD-GIS y sin llenar los requisitos, o que puede afectar los intereses del IDU."/>
    <x v="0"/>
    <s v="Deterioro de la reputación institucional que afecta su capacidad y gobernanza."/>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 Un Colaborador del IDU solicita una dádiva o una comisión para  Recibir los planos récord por unidad funcional de obra construida sin el cumplimiento de lo establecido en el Manual del  Usuario SCAD-GIS y sin llenar los requisitos, o que puede afectar los intereses del IDU."/>
    <x v="1"/>
    <s v="Sobrecostos, deficiencias en alcance y calidad en la ejecución en los proyectos, que reducen la capacidad de lograr objetivos."/>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 Un Colaborador del IDU solicita una dádiva o una comisión para  Recibir los planos récord por unidad funcional de obra construida sin el cumplimiento de lo establecido en el Manual del  Usuario SCAD-GIS y sin llenar los requisitos, o que puede afectar los intereses del IDU."/>
    <x v="2"/>
    <s v="Sobrecostos, deficiencias en alcance y calidad en la ejecución en los proyectos, que reducen la capacidad de lograr objetivos."/>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 Un Colaborador del IDU solicita una dádiva o una comisión para  Recibir los planos récord por unidad funcional de obra construida sin el cumplimiento de lo establecido en el Manual del  Usuario SCAD-GIS y sin llenar los requisitos, o que puede afectar los intereses del IDU."/>
    <x v="3"/>
    <s v="Sobrecostos, deficiencias en alcance y calidad en la ejecución en los proyectos, que reducen la capacidad de lograr objetivos."/>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 Un Colaborador del IDU solicita una dádiva o una comisión para  Recibir los planos récord por unidad funcional de obra construida sin el cumplimiento de lo establecido en el Manual del  Usuario SCAD-GIS y sin llenar los requisitos, o que puede afectar los intereses del IDU."/>
    <x v="4"/>
    <s v="Sobrecostos, deficiencias en alcance y calidad en la ejecución en los proyectos, que reducen la capacidad de lograr objetivos."/>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Un contratista ofrece y/o entrega a un Colaborador del IDU una comisión o dádiva para Informar al interventor y al contratista, para que presenten en medio físico los planos récord firmados y debidamente aprobados por ESP, sin llenar los requisitos, o que puede afectar los intereses del IDU."/>
    <x v="0"/>
    <s v="Sobrecostos, deficiencias en alcance y calidad en la ejecución en los proyectos, que reducen la capacidad de lograr objetivos."/>
    <s v="1. Manual de Interventoría y supervisión de contratos._x000a_2. Convenios vigentes con las ESP_x000a_"/>
    <n v="1"/>
    <n v="1"/>
    <n v="1"/>
    <s v="BAJO"/>
    <s v="El nivel de riesgo es bajo y no se requieren controles adicionales"/>
    <n v="0.1"/>
  </r>
  <r>
    <s v="Ejecucion de Obra"/>
    <s v="Un Colaborador del IDU solicita una dádiva o una comisión para  que permita al interventor y al contratista, la presentación en medio físico los planos récord de las ESP, sin llenar los requisitos, o que puede afectar los intereses del IDU."/>
    <x v="1"/>
    <s v="Reducción de capacidad institucional para responder a las necesidades de la ciudad en lo relacionado con infraestructura para la movilidad y espacio público."/>
    <s v="1. Manual de Interventoría y supervisión de contratos._x000a_2. Convenios vigentes con las ESP_x000a_"/>
    <n v="1"/>
    <n v="1"/>
    <n v="1"/>
    <s v="BAJO"/>
    <s v="El nivel de riesgo es bajo y no se requieren controles adicionales"/>
    <n v="0.1"/>
  </r>
  <r>
    <s v="Ejecucion de Obra"/>
    <s v="Un Colaborador del IDU solicita una dádiva o una comisión para  que permita al interventor y al contratista, la presentación en medio físico los planos récord de las ESP, sin llenar los requisitos, o que puede afectar los intereses del IDU."/>
    <x v="2"/>
    <s v="Reducción de capacidad institucional para responder a las necesidades de la ciudad en lo relacionado con infraestructura para la movilidad y espacio público."/>
    <s v="1. Manual de Interventoría y supervisión de contratos._x000a_2. Convenios vigentes con las ESP_x000a_"/>
    <n v="1"/>
    <n v="1"/>
    <n v="1"/>
    <s v="BAJO"/>
    <s v="El nivel de riesgo es bajo y no se requieren controles adicionales"/>
    <n v="0.1"/>
  </r>
  <r>
    <s v="Ejecucion de Obra"/>
    <s v="Un Colaborador del IDU solicita una dádiva o una comisión para  que permita al interventor y al contratista, la presentación en medio físico los planos récord de las ESP, sin llenar los requisitos, o que puede afectar los intereses del IDU."/>
    <x v="3"/>
    <s v="Reducción de capacidad institucional para responder a las necesidades de la ciudad en lo relacionado con infraestructura para la movilidad y espacio público."/>
    <s v="1. Manual de Interventoría y supervisión de contratos._x000a_2. Convenios vigentes con las ESP_x000a_"/>
    <n v="1"/>
    <n v="1"/>
    <n v="1"/>
    <s v="BAJO"/>
    <s v="El nivel de riesgo es bajo y no se requieren controles adicionales"/>
    <n v="0.1"/>
  </r>
  <r>
    <s v="Ejecucion de Obra"/>
    <s v="Un Colaborador del IDU solicita una dádiva o una comisión para  que permita al interventor y al contratista, la presentación en medio físico los planos récord de las ESP, sin llenar los requisitos, o que puede afectar los intereses del IDU."/>
    <x v="4"/>
    <s v="Reducción de capacidad institucional para responder a las necesidades de la ciudad en lo relacionado con infraestructura para la movilidad y espacio público."/>
    <s v="1. Manual de Interventoría y supervisión de contratos._x000a_2. Convenios vigentes con las ESP_x000a_"/>
    <n v="1"/>
    <n v="1"/>
    <n v="1"/>
    <s v="BAJO"/>
    <s v="El nivel de riesgo es bajo y no se requieren controles adicionales"/>
    <n v="0.1"/>
  </r>
  <r>
    <s v="Ejecucion de Obra"/>
    <s v="Un contratista ofrece y/o entrega a un Colaborador del IDU una comisión o dádiva para permitir que queden pasivos ambientales en los frentes intervenidos."/>
    <x v="0"/>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permitir que queden pasivos ambientales en los frentes intervenidos. "/>
    <x v="1"/>
    <s v="Sobrecostos, deficiencias en alcance y calidad en la ejecución en los proyectos, que reducen la capacidad de lograr objetivos."/>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permitir que queden pasivos ambientales en los frentes intervenidos. "/>
    <x v="2"/>
    <s v="Sobrecostos, deficiencias en alcance y calidad en la ejecución en los proyectos, que reducen la capacidad de lograr objetivos."/>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permitir que queden pasivos ambientales en los frentes intervenidos. "/>
    <x v="3"/>
    <s v="Sobrecostos, deficiencias en alcance y calidad en la ejecución en los proyectos, que reducen la capacidad de lograr objetivos."/>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permitir que queden pasivos ambientales en los frentes intervenidos. "/>
    <x v="4"/>
    <s v="Sobrecostos, deficiencias en alcance y calidad en la ejecución en los proyectos, que reducen la capacidad de lograr objetivos."/>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ntratista ofrece y entrega a un Colaborador del IDU una comisión o dádiva para entrega de los individuos arbóreos al Jardín Botánico de Bogotá o al ente competente, sin llenar los requisitos, o que puede afectar los intereses del IDU. "/>
    <x v="0"/>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realizar la entrega de los individuos arbóreos al Jardín Botánico de Bogotá o al ente competente, sin llenar los requisitos, o que puede afectar los intereses del IDU. "/>
    <x v="1"/>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realizar la entrega de los individuos arbóreos al Jardín Botánico de Bogotá o al ente competente, sin llenar los requisitos, o que puede afectar los intereses del IDU. "/>
    <x v="2"/>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realizar la entrega de los individuos arbóreos al Jardín Botánico de Bogotá o al ente competente, sin llenar los requisitos, o que puede afectar los intereses del IDU. "/>
    <x v="3"/>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realizar la entrega de los individuos arbóreos al Jardín Botánico de Bogotá o al ente competente, sin llenar los requisitos, o que puede afectar los intereses del IDU. "/>
    <x v="4"/>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 Un interventor ofrece y entrega a un Colaborador del IDU una comisión o dádiva para  dar por recibido el Informe final SST, sin llenar los requisitos, o que puede afectar los intereses del IDU. "/>
    <x v="7"/>
    <s v="Sobrecostos, deficiencias en alcance y calidad en la ejecución en los proyectos, que reducen la capacidad de lograr objetivos."/>
    <s v="1. Manual Único de Control y seguimiento ambiental y de SST del IDU_x000a_2. Manual de Interventoría y supervisión de contratos._x000a_3. Apéndices del Proceso"/>
    <n v="3"/>
    <n v="5"/>
    <n v="15"/>
    <s v="MEDIO"/>
    <s v="Programa de comunicación pública &quot;cero tolerancia al soborno y a la corrupción&quot; hacia la comunidad, los socios de negocios y demás partes interesadas del IDU."/>
    <n v="3"/>
  </r>
  <r>
    <s v="Ejecucion de Obra"/>
    <s v="Un Colaborador del IDU solicita una dádiva o una comisión para  dar por recibido el Informe final SSTMA sin llenar los requisitos, o que puede afectar los intereses del IDU. "/>
    <x v="1"/>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Apéndices del Proceso"/>
    <n v="3"/>
    <n v="5"/>
    <n v="15"/>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dar por recibido el Informe final SSTMA sin llenar los requisitos, o que puede afectar los intereses del IDU. "/>
    <x v="2"/>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Apéndices del Proceso"/>
    <n v="3"/>
    <n v="5"/>
    <n v="15"/>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dar por recibido el Informe final SSTMA sin llenar los requisitos, o que puede afectar los intereses del IDU. "/>
    <x v="3"/>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Apéndices del Proceso"/>
    <n v="3"/>
    <n v="5"/>
    <n v="15"/>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dar por recibido el Informe final SSTMA sin llenar los requisitos, o que puede afectar los intereses del IDU. "/>
    <x v="4"/>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Apéndices del Proceso"/>
    <n v="3"/>
    <n v="5"/>
    <n v="15"/>
    <s v="MEDIO"/>
    <s v="Programa de Fortalecimiento de la Cultura Ética para Directivos en el IDU (incluyendo protocolos desde el proceso de selección, vinculación, desempeño periódico y retiro)."/>
    <n v="3"/>
  </r>
  <r>
    <s v="Ejecucion de Obra"/>
    <s v="Un contratista ofrece y/o entrega a un Colaborador del IDU una comisión o dádiva para recibir y suscribir el Acta de Cierre Ambiental de obra, sin llenar los requisitos, o que puede afectar los intereses del IDU. "/>
    <x v="0"/>
    <s v="Deterioro de la reputación institucional que afecta su capacidad y gobernanza."/>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laborador del IDU solicita una dádiva o una comisión para recibir y suscribir el Acta Cierre Ambiental de obra, sin llenar los requisitos, o que puede afectar los intereses del IDU. "/>
    <x v="1"/>
    <s v="Sobrecostos, deficiencias en alcance y calidad en la ejecución en los proyectos, que reducen la capacidad de lograr objetivos."/>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laborador del IDU solicita una dádiva o una comisión para recibir y suscribir el Acta Cierre Ambiental de obra, sin llenar los requisitos, o que puede afectar los intereses del IDU. "/>
    <x v="2"/>
    <s v="Sobrecostos, deficiencias en alcance y calidad en la ejecución en los proyectos, que reducen la capacidad de lograr objetivos."/>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laborador del IDU solicita una dádiva o una comisión para recibir y suscribir el Acta Cierre Ambiental de obra, sin llenar los requisitos, o que puede afectar los intereses del IDU. "/>
    <x v="3"/>
    <s v="Sobrecostos, deficiencias en alcance y calidad en la ejecución en los proyectos, que reducen la capacidad de lograr objetivos."/>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laborador del IDU solicita una dádiva o una comisión para recibir y suscribir el Acta Cierre Ambiental de obra, sin llenar los requisitos, o que puede afectar los intereses del IDU. "/>
    <x v="4"/>
    <s v="Sobrecostos, deficiencias en alcance y calidad en la ejecución en los proyectos, que reducen la capacidad de lograr objetivos."/>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ntratista ofrece y/o entrega a un Colaborador del IDU una comisión o dádiva para  recibir de la Interventoría el Acta de Recibo por parte de la ESP, sin llenar los requisitos, o que puede afectar los intereses del IDU. "/>
    <x v="0"/>
    <s v="Reducción de capacidad institucional para responder a las necesidades de la ciudad en lo relacionado con infraestructura para la movilidad y espacio público."/>
    <s v="1. Manual de Interventoría y supervisión de contratos._x000a_2. Convenios vigentes con las ESP_x000a_3. Recorridos de obra"/>
    <n v="1"/>
    <n v="1"/>
    <n v="1"/>
    <s v="BAJO"/>
    <s v="El nivel de riesgo es bajo y no se requieren controles adicionales"/>
    <n v="0.1"/>
  </r>
  <r>
    <s v="Ejecucion de Obra"/>
    <s v="Un Colaborador del IDU solicita una dádiva o una comisión para   recibir de la Interventoría el Acta de Recibo por parte de la ESP, sin llenar los requisitos, o que puede afectar los intereses del IDU. "/>
    <x v="1"/>
    <s v="Deterioro de la reputación institucional que afecta su capacidad y gobernanza."/>
    <s v="1. Manual de Interventoría y supervisión de contratos._x000a_2. Convenios vigentes con las ESP_x000a_3. Recorridos de obra"/>
    <n v="1"/>
    <n v="1"/>
    <n v="1"/>
    <s v="BAJO"/>
    <s v="El nivel de riesgo es bajo y no se requieren controles adicionales"/>
    <n v="0.1"/>
  </r>
  <r>
    <s v="Ejecucion de Obra"/>
    <s v="Un Colaborador del IDU solicita una dádiva o una comisión para   recibir de la Interventoría el Acta de Recibo por parte de la ESP, sin llenar los requisitos, o que puede afectar los intereses del IDU. "/>
    <x v="2"/>
    <s v="Deterioro de la reputación institucional que afecta su capacidad y gobernanza."/>
    <s v="1. Manual de Interventoría y supervisión de contratos._x000a_2. Convenios vigentes con las ESP_x000a_3. Recorridos de obra"/>
    <n v="1"/>
    <n v="1"/>
    <n v="1"/>
    <s v="BAJO"/>
    <s v="El nivel de riesgo es bajo y no se requieren controles adicionales"/>
    <n v="0.1"/>
  </r>
  <r>
    <s v="Ejecucion de Obra"/>
    <s v="Un Colaborador del IDU solicita una dádiva o una comisión para   recibir de la Interventoría el Acta de Recibo por parte de la ESP, sin llenar los requisitos, o que puede afectar los intereses del IDU. "/>
    <x v="3"/>
    <s v="Deterioro de la reputación institucional que afecta su capacidad y gobernanza."/>
    <s v="1. Manual de Interventoría y supervisión de contratos._x000a_2. Convenios vigentes con las ESP_x000a_3. Recorridos de obra"/>
    <n v="1"/>
    <n v="1"/>
    <n v="1"/>
    <s v="BAJO"/>
    <s v="El nivel de riesgo es bajo y no se requieren controles adicionales"/>
    <n v="0.1"/>
  </r>
  <r>
    <s v="Ejecucion de Obra"/>
    <s v="Un Colaborador del IDU solicita una dádiva o una comisión para   recibir de la Interventoría el Acta de Recibo por parte de la ESP, sin llenar los requisitos, o que puede afectar los intereses del IDU. "/>
    <x v="4"/>
    <s v="Deterioro de la reputación institucional que afecta su capacidad y gobernanza."/>
    <s v="1. Manual de Interventoría y supervisión de contratos._x000a_2. Convenios vigentes con las ESP_x000a_3. Recorridos de obra"/>
    <n v="1"/>
    <n v="1"/>
    <n v="1"/>
    <s v="BAJO"/>
    <s v="El nivel de riesgo es bajo y no se requieren controles adicionales"/>
    <n v="0.1"/>
  </r>
  <r>
    <s v="Ejecucion de Obra"/>
    <s v=" Un contratista ofrece y/o entrega a un Colaborador del IDU una comisión o dádiva para recibir de la Interventoría el Acta de Recibo de Obra por parte de la SDM, sin llenar los requisitos, o que puede afectar los intereses del IDU. "/>
    <x v="0"/>
    <s v="Sobrecostos, deficiencias en alcance y calidad en la ejecución en los proyectos, que reducen la capacidad de lograr objetivos."/>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laborador del IDU solicita una dádiva o una comisión para  recibir de la Interventoría el Acta de Recibo de Obra por parte de la SDM, sin llenar los requisitos, o que puede afectar los intereses del IDU. "/>
    <x v="1"/>
    <s v="Reducción de capacidad institucional para responder a las necesidades de la ciudad en lo relacionado con infraestructura para la movilidad y espacio público."/>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laborador del IDU solicita una dádiva o una comisión para  recibir de la Interventoría el Acta de Recibo de Obra por parte de la SDM, sin llenar los requisitos, o que puede afectar los intereses del IDU. "/>
    <x v="2"/>
    <s v="Reducción de capacidad institucional para responder a las necesidades de la ciudad en lo relacionado con infraestructura para la movilidad y espacio público."/>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laborador del IDU solicita una dádiva o una comisión para  recibir de la Interventoría el Acta de Recibo de Obra por parte de la SDM, sin llenar los requisitos, o que puede afectar los intereses del IDU. "/>
    <x v="3"/>
    <s v="Reducción de capacidad institucional para responder a las necesidades de la ciudad en lo relacionado con infraestructura para la movilidad y espacio público."/>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laborador del IDU solicita una dádiva o una comisión para  recibir de la Interventoría el Acta de Recibo de Obra por parte de la SDM, sin llenar los requisitos, o que puede afectar los intereses del IDU. "/>
    <x v="4"/>
    <s v="Reducción de capacidad institucional para responder a las necesidades de la ciudad en lo relacionado con infraestructura para la movilidad y espacio público."/>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ntratista ofrece y entrega a un Colaborador del IDU una comisión o dádiva para dar por recibido el informe final de Interventoría para seguimiento a la Garantía Única, sin llenar los requisitos, o que puede afectar los intereses del IDU. "/>
    <x v="0"/>
    <s v="Deterioro de la reputación institucional que afecta su capacidad y gobernanza."/>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dar por recibido el informe final de Interventoría para seguimiento a la Garantía Única, sin llenar los requisitos, o que puede afectar los intereses del IDU. "/>
    <x v="1"/>
    <s v="Sobrecostos, deficiencias en alcance y calidad en la ejecución en los proyectos, que reducen la capacidad de lograr objetivos."/>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dar por recibido el informe final de Interventoría para seguimiento a la Garantía Única, sin llenar los requisitos, o que puede afectar los intereses del IDU. "/>
    <x v="2"/>
    <s v="Sobrecostos, deficiencias en alcance y calidad en la ejecución en los proyectos, que reducen la capacidad de lograr objetivos."/>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dar por recibido el informe final de Interventoría para seguimiento a la Garantía Única, sin llenar los requisitos, o que puede afectar los intereses del IDU. "/>
    <x v="3"/>
    <s v="Sobrecostos, deficiencias en alcance y calidad en la ejecución en los proyectos, que reducen la capacidad de lograr objetivos."/>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dar por recibido el informe final de Interventoría para seguimiento a la Garantía Única, sin llenar los requisitos, o que puede afectar los intereses del IDU. "/>
    <x v="4"/>
    <s v="Sobrecostos, deficiencias en alcance y calidad en la ejecución en los proyectos, que reducen la capacidad de lograr objetivos."/>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ntratista ofrece y/o entrega a un Colaborador del IDU una comisión o dádiva para que se den por cumplidas las obligaciones asociadas a la liquidación del contrato que puede afectar los intereses del IDU. "/>
    <x v="0"/>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den por cumplidas las obligaciones asociadas a la liquidación del contrato que puede afectar los intereses del IDU. "/>
    <x v="1"/>
    <s v="Deterioro de la reputación institucional que afecta su capacidad y gobernanza."/>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den por cumplidas las obligaciones asociadas a la liquidación del contrato que puede afectar los intereses del IDU. "/>
    <x v="2"/>
    <s v="Deterioro de la reputación institucional que afecta su capacidad y gobernanza."/>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den por cumplidas las obligaciones asociadas a la liquidación del contrato que puede afectar los intereses del IDU. "/>
    <x v="3"/>
    <s v="Deterioro de la reputación institucional que afecta su capacidad y gobernanza."/>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den por cumplidas las obligaciones asociadas a la liquidación del contrato que puede afectar los intereses del IDU. "/>
    <x v="4"/>
    <s v="Deterioro de la reputación institucional que afecta su capacidad y gobernanza."/>
    <s v="1. Manual de Interventoría y supervisión de contratos._x000a_2. Manual de gestión Contractual_x000a_3. Acta de liquidación de contratos"/>
    <n v="2"/>
    <n v="5"/>
    <n v="10"/>
    <s v="BAJO"/>
    <s v="El nivel de riesgo es bajo y no se requieren controles adicionales"/>
    <n v="0.1"/>
  </r>
  <r>
    <s v="Ejecucion de Obra"/>
    <s v="Un interventor ofrece y entrega a un Colaborador del IDU una comisión o dádiva para suscribir el Acta  de Recibo Final y Liquidación del Contrato de Interventoría, sin llenar los requisitos, o que puede afectar los intereses del IDU. "/>
    <x v="7"/>
    <s v="Sobrecostos, deficiencias en alcance y calidad en la ejecución en los proyectos, que reducen la capacidad de lograr objetivos."/>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suscribir el Acta  de Recibo Final y Liquidación del Contrato de Interventoría, sin llenar los requisitos, o que puede afectar los intereses del IDU. "/>
    <x v="1"/>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suscribir el Acta  de Recibo Final y Liquidación del Contrato de Interventoría, sin llenar los requisitos, o que puede afectar los intereses del IDU. "/>
    <x v="2"/>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suscribir el Acta  de Recibo Final y Liquidación del Contrato de Interventoría, sin llenar los requisitos, o que puede afectar los intereses del IDU. "/>
    <x v="3"/>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suscribir el Acta  de Recibo Final y Liquidación del Contrato de Interventoría, sin llenar los requisitos, o que puede afectar los intereses del IDU. "/>
    <x v="4"/>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Un contratista ofrece y/o entrega a un Colaborador del IDU una comisión o dádiva para suscribir el acta de cambio de etapa, sin llenar los requisitos, o que puede afectar los intereses del IDU. "/>
    <x v="0"/>
    <s v="Sobrecostos, deficiencias en alcance y calidad en la ejecución en los proyectos, que reducen la capacidad de lograr objetivos."/>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 Un Colaborador del IDU solicita una dádiva o una comisión para suscribir el acta de cambio de etapa, sin llenar los requisitos, o que puede afectar los intereses del IDU. "/>
    <x v="1"/>
    <s v="Reducción de capacidad institucional para responder a las necesidades de la ciudad en lo relacionado con infraestructura para la movilidad y espacio público."/>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 Un Colaborador del IDU solicita una dádiva o una comisión para suscribir el acta de cambio de etapa, sin llenar los requisitos, o que puede afectar los intereses del IDU. "/>
    <x v="2"/>
    <s v="Reducción de capacidad institucional para responder a las necesidades de la ciudad en lo relacionado con infraestructura para la movilidad y espacio público."/>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 Un Colaborador del IDU solicita una dádiva o una comisión para suscribir el acta de cambio de etapa, sin llenar los requisitos, o que puede afectar los intereses del IDU. "/>
    <x v="3"/>
    <s v="Reducción de capacidad institucional para responder a las necesidades de la ciudad en lo relacionado con infraestructura para la movilidad y espacio público."/>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 Un Colaborador del IDU solicita una dádiva o una comisión para suscribir el acta de cambio de etapa, sin llenar los requisitos, o que puede afectar los intereses del IDU. "/>
    <x v="4"/>
    <s v="Reducción de capacidad institucional para responder a las necesidades de la ciudad en lo relacionado con infraestructura para la movilidad y espacio público."/>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Un contratista ofrece y/o entrega a un Colaborador del IDU una comisión o dádiva para poder reprogramar la ejecución de la obra, sin llenar los requisitos, o que puede afectar los intereses del IDU."/>
    <x v="0"/>
    <s v="Deterioro de la reputación institucional que afecta su capacidad y gobernanza."/>
    <s v="1. Manual de Interventoría y supervisión de contratos._x000a_2. Seguimiento al contrato ZIPA_x000a_3. PDT"/>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programar la ejecución de la obra, sin llenar los requisitos, o que puede afectar los intereses del IDU."/>
    <x v="1"/>
    <s v="Sobrecostos, deficiencias en alcance y calidad en la ejecución en los proyectos, que reducen la capacidad de lograr objetivos."/>
    <s v="1. Manual de Interventoría y supervisión de contratos._x000a_2. Seguimiento al contrato ZIPA_x000a_3. PDT"/>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reprogramar la ejecución de la obra, sin llenar los requisitos, o que puede afectar los intereses del IDU."/>
    <x v="2"/>
    <s v="Sobrecostos, deficiencias en alcance y calidad en la ejecución en los proyectos, que reducen la capacidad de lograr objetivos."/>
    <s v="1. Manual de Interventoría y supervisión de contratos._x000a_2. Seguimiento al contrato ZIPA_x000a_3. PDT"/>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programar la ejecución de la obra, sin llenar los requisitos, o que puede afectar los intereses del IDU."/>
    <x v="3"/>
    <s v="Sobrecostos, deficiencias en alcance y calidad en la ejecución en los proyectos, que reducen la capacidad de lograr objetivos."/>
    <s v="1. Manual de Interventoría y supervisión de contratos._x000a_2. Seguimiento al contrato ZIPA_x000a_3. PDT"/>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programar la ejecución de la obra, sin llenar los requisitos, o que puede afectar los intereses del IDU."/>
    <x v="4"/>
    <s v="Sobrecostos, deficiencias en alcance y calidad en la ejecución en los proyectos, que reducen la capacidad de lograr objetivos."/>
    <s v="1. Manual de Interventoría y supervisión de contratos._x000a_2. Seguimiento al contrato ZIPA_x000a_3. PDT"/>
    <n v="3"/>
    <n v="4"/>
    <n v="12"/>
    <s v="MEDIO"/>
    <s v="Programa de Fortalecimiento de la Cultura Ética para Directivos en el IDU (incluyendo protocolos desde el proceso de selección, vinculación, desempeño periódico y retiro)."/>
    <n v="3"/>
  </r>
  <r>
    <s v="Ejecucion de Obra"/>
    <s v="Un contratista ofrece y/o entrega a un Colaborador del IDU una comisión o dádiva para que permita cambiar o modificar los diseños aprobados, sin llenar los requisitos, o que puede afectar los intereses del IDU. "/>
    <x v="0"/>
    <s v="Reducción de capacidad institucional para responder a las necesidades de la ciudad en lo relacionado con infraestructura para la movilidad y espacio público."/>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laborador del IDU solicita una dádiva o una comisión para permitir cambios o modificaciones en los diseños aprobados, sin llenar los requisitos, o que puede afectar los intereses del IDU. "/>
    <x v="1"/>
    <s v="Deterioro de la reputación institucional que afecta su capacidad y gobernanza."/>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laborador del IDU solicita una dádiva o una comisión para permitir cambios o modificaciones en los diseños aprobados, sin llenar los requisitos, o que puede afectar los intereses del IDU. "/>
    <x v="2"/>
    <s v="Deterioro de la reputación institucional que afecta su capacidad y gobernanza."/>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laborador del IDU solicita una dádiva o una comisión para permitir cambios o modificaciones en los diseños aprobados, sin llenar los requisitos, o que puede afectar los intereses del IDU. "/>
    <x v="3"/>
    <s v="Deterioro de la reputación institucional que afecta su capacidad y gobernanza."/>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laborador del IDU solicita una dádiva o una comisión para permitir cambios o modificaciones en los diseños aprobados, sin llenar los requisitos, o que puede afectar los intereses del IDU. "/>
    <x v="4"/>
    <s v="Deterioro de la reputación institucional que afecta su capacidad y gobernanza."/>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ntratista ofrece y entrega a un Colaborador del IDU una comisión o dádiva para gestionar las actas de pago sin llenar los requisitos, o que puede afectar los intereses del IDU. "/>
    <x v="0"/>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gestionar las actas de pago, sin llenar los requisitos, o que puede afectar los intereses del IDU. "/>
    <x v="1"/>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gestionar las actas de pago, sin llenar los requisitos, o que puede afectar los intereses del IDU. "/>
    <x v="2"/>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gestionar las actas de pago, sin llenar los requisitos, o que puede afectar los intereses del IDU. "/>
    <x v="3"/>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gestionar las actas de pago, sin llenar los requisitos, o que puede afectar los intereses del IDU. "/>
    <x v="4"/>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Fortalecimiento de la Cultura Ética para Directivos en el IDU (incluyendo protocolos desde el proceso de selección, vinculación, desempeño periódico y retiro)."/>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name="Tabla dinámica23" cacheId="19"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PREDIAL">
  <location ref="D2:E25" firstHeaderRow="1" firstDataRow="1" firstDataCol="1"/>
  <pivotFields count="11">
    <pivotField showAll="0"/>
    <pivotField showAll="0"/>
    <pivotField axis="axisRow" showAll="0" sortType="descending">
      <items count="25">
        <item x="6"/>
        <item x="17"/>
        <item x="15"/>
        <item x="2"/>
        <item x="19"/>
        <item x="14"/>
        <item m="1" x="22"/>
        <item x="7"/>
        <item x="12"/>
        <item x="8"/>
        <item x="9"/>
        <item x="10"/>
        <item x="18"/>
        <item x="16"/>
        <item x="20"/>
        <item x="13"/>
        <item x="1"/>
        <item x="3"/>
        <item x="4"/>
        <item x="0"/>
        <item x="21"/>
        <item m="1" x="23"/>
        <item x="11"/>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23">
    <i>
      <x v="19"/>
    </i>
    <i>
      <x v="23"/>
    </i>
    <i>
      <x v="18"/>
    </i>
    <i>
      <x v="17"/>
    </i>
    <i>
      <x/>
    </i>
    <i>
      <x v="11"/>
    </i>
    <i>
      <x v="16"/>
    </i>
    <i>
      <x v="4"/>
    </i>
    <i>
      <x v="14"/>
    </i>
    <i>
      <x v="10"/>
    </i>
    <i>
      <x v="22"/>
    </i>
    <i>
      <x v="2"/>
    </i>
    <i>
      <x v="13"/>
    </i>
    <i>
      <x v="1"/>
    </i>
    <i>
      <x v="12"/>
    </i>
    <i>
      <x v="3"/>
    </i>
    <i>
      <x v="5"/>
    </i>
    <i>
      <x v="15"/>
    </i>
    <i>
      <x v="9"/>
    </i>
    <i>
      <x v="7"/>
    </i>
    <i>
      <x v="20"/>
    </i>
    <i>
      <x v="8"/>
    </i>
    <i t="grand">
      <x/>
    </i>
  </rowItems>
  <colItems count="1">
    <i/>
  </colItems>
  <dataFields count="1">
    <dataField name="Suma de ÍNDICE" fld="10" baseField="2" baseItem="0"/>
  </dataFields>
  <formats count="1">
    <format dxfId="213">
      <pivotArea field="2" type="button" dataOnly="0" labelOnly="1" outline="0" axis="axisRow" fieldPosition="0"/>
    </format>
  </formats>
  <conditionalFormats count="1">
    <conditionalFormat priority="8">
      <pivotAreas count="1">
        <pivotArea type="data" collapsedLevelsAreSubtotals="1" fieldPosition="0">
          <references count="2">
            <reference field="4294967294" count="1" selected="0">
              <x v="0"/>
            </reference>
            <reference field="2" count="22">
              <x v="0"/>
              <x v="1"/>
              <x v="2"/>
              <x v="4"/>
              <x v="5"/>
              <x v="6"/>
              <x v="7"/>
              <x v="8"/>
              <x v="9"/>
              <x v="10"/>
              <x v="11"/>
              <x v="12"/>
              <x v="13"/>
              <x v="14"/>
              <x v="15"/>
              <x v="16"/>
              <x v="17"/>
              <x v="18"/>
              <x v="19"/>
              <x v="20"/>
              <x v="21"/>
              <x v="2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name="Tabla dinámica12" cacheId="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SOCIAL">
  <location ref="J44:K53" firstHeaderRow="1" firstDataRow="1" firstDataCol="1"/>
  <pivotFields count="11">
    <pivotField showAll="0"/>
    <pivotField showAll="0"/>
    <pivotField axis="axisRow" showAll="0" sortType="descending">
      <items count="9">
        <item x="1"/>
        <item x="3"/>
        <item x="2"/>
        <item x="0"/>
        <item x="7"/>
        <item x="6"/>
        <item x="5"/>
        <item x="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9">
    <i>
      <x v="1"/>
    </i>
    <i>
      <x v="5"/>
    </i>
    <i>
      <x/>
    </i>
    <i>
      <x v="6"/>
    </i>
    <i>
      <x v="7"/>
    </i>
    <i>
      <x v="2"/>
    </i>
    <i>
      <x v="4"/>
    </i>
    <i>
      <x v="3"/>
    </i>
    <i t="grand">
      <x/>
    </i>
  </rowItems>
  <colItems count="1">
    <i/>
  </colItems>
  <dataFields count="1">
    <dataField name="Suma de indice" fld="10" baseField="0" baseItem="0"/>
  </dataFields>
  <formats count="2">
    <format dxfId="227">
      <pivotArea field="2" type="button" dataOnly="0" labelOnly="1" outline="0" axis="axisRow" fieldPosition="0"/>
    </format>
    <format dxfId="226">
      <pivotArea field="2" type="button" dataOnly="0" labelOnly="1" outline="0" axis="axisRow" fieldPosition="0"/>
    </format>
  </formats>
  <conditionalFormats count="1">
    <conditionalFormat priority="17">
      <pivotAreas count="1">
        <pivotArea type="data" collapsedLevelsAreSubtotals="1" fieldPosition="0">
          <references count="2">
            <reference field="4294967294" count="1" selected="0">
              <x v="0"/>
            </reference>
            <reference field="2" count="8">
              <x v="0"/>
              <x v="1"/>
              <x v="2"/>
              <x v="3"/>
              <x v="4"/>
              <x v="5"/>
              <x v="6"/>
              <x v="7"/>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name="Tabla dinámica19" cacheId="14"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FACTIBILIDAD DE PROYECTOS">
  <location ref="A73:B81" firstHeaderRow="1" firstDataRow="1" firstDataCol="1"/>
  <pivotFields count="11">
    <pivotField showAll="0"/>
    <pivotField showAll="0"/>
    <pivotField axis="axisRow" showAll="0">
      <items count="8">
        <item x="3"/>
        <item x="2"/>
        <item x="0"/>
        <item x="5"/>
        <item x="6"/>
        <item x="4"/>
        <item x="1"/>
        <item t="default"/>
      </items>
    </pivotField>
    <pivotField showAll="0"/>
    <pivotField showAll="0"/>
    <pivotField showAll="0"/>
    <pivotField showAll="0"/>
    <pivotField showAll="0"/>
    <pivotField showAll="0"/>
    <pivotField showAll="0"/>
    <pivotField dataField="1" showAll="0"/>
  </pivotFields>
  <rowFields count="1">
    <field x="2"/>
  </rowFields>
  <rowItems count="8">
    <i>
      <x/>
    </i>
    <i>
      <x v="1"/>
    </i>
    <i>
      <x v="2"/>
    </i>
    <i>
      <x v="3"/>
    </i>
    <i>
      <x v="4"/>
    </i>
    <i>
      <x v="5"/>
    </i>
    <i>
      <x v="6"/>
    </i>
    <i t="grand">
      <x/>
    </i>
  </rowItems>
  <colItems count="1">
    <i/>
  </colItems>
  <dataFields count="1">
    <dataField name="Suma de Indice" fld="10" baseField="0" baseItem="0"/>
  </dataFields>
  <formats count="1">
    <format dxfId="228">
      <pivotArea field="2" type="button" dataOnly="0" labelOnly="1" outline="0" axis="axisRow" fieldPosition="0"/>
    </format>
  </formats>
  <conditionalFormats count="1">
    <conditionalFormat priority="10">
      <pivotAreas count="1">
        <pivotArea type="data" collapsedLevelsAreSubtotals="1" fieldPosition="0">
          <references count="2">
            <reference field="4294967294" count="1" selected="0">
              <x v="0"/>
            </reference>
            <reference field="2" count="7">
              <x v="0"/>
              <x v="1"/>
              <x v="2"/>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name="Tabla dinámica29" cacheId="18"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VALORIZACIÓN">
  <location ref="M27:N32" firstHeaderRow="1" firstDataRow="1" firstDataCol="1"/>
  <pivotFields count="11">
    <pivotField showAll="0"/>
    <pivotField showAll="0"/>
    <pivotField axis="axisRow" showAll="0">
      <items count="5">
        <item x="2"/>
        <item x="1"/>
        <item x="0"/>
        <item x="3"/>
        <item t="default"/>
      </items>
    </pivotField>
    <pivotField showAll="0"/>
    <pivotField showAll="0"/>
    <pivotField showAll="0"/>
    <pivotField showAll="0"/>
    <pivotField showAll="0"/>
    <pivotField showAll="0"/>
    <pivotField showAll="0"/>
    <pivotField dataField="1" showAll="0"/>
  </pivotFields>
  <rowFields count="1">
    <field x="2"/>
  </rowFields>
  <rowItems count="5">
    <i>
      <x/>
    </i>
    <i>
      <x v="1"/>
    </i>
    <i>
      <x v="2"/>
    </i>
    <i>
      <x v="3"/>
    </i>
    <i t="grand">
      <x/>
    </i>
  </rowItems>
  <colItems count="1">
    <i/>
  </colItems>
  <dataFields count="1">
    <dataField name="Suma de ÍNDICE" fld="10" baseField="0" baseItem="0"/>
  </dataFields>
  <formats count="2">
    <format dxfId="230">
      <pivotArea field="2" type="button" dataOnly="0" labelOnly="1" outline="0" axis="axisRow" fieldPosition="0"/>
    </format>
    <format dxfId="229">
      <pivotArea field="2" type="button" dataOnly="0" labelOnly="1" outline="0" axis="axisRow" fieldPosition="0"/>
    </format>
  </formats>
  <conditionalFormats count="1">
    <conditionalFormat priority="3">
      <pivotAreas count="1">
        <pivotArea type="data" collapsedLevelsAreSubtotals="1" fieldPosition="0">
          <references count="2">
            <reference field="4294967294" count="1" selected="0">
              <x v="0"/>
            </reference>
            <reference field="2" count="4">
              <x v="0"/>
              <x v="1"/>
              <x v="2"/>
              <x v="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name="Tabla dinámica16" cacheId="1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INNOVACIÓN">
  <location ref="G58:H66" firstHeaderRow="1" firstDataRow="1" firstDataCol="1"/>
  <pivotFields count="11">
    <pivotField showAll="0"/>
    <pivotField showAll="0"/>
    <pivotField axis="axisRow" showAll="0" sortType="descending">
      <items count="8">
        <item x="5"/>
        <item x="1"/>
        <item x="0"/>
        <item x="2"/>
        <item x="6"/>
        <item x="3"/>
        <item x="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8">
    <i>
      <x v="6"/>
    </i>
    <i>
      <x v="2"/>
    </i>
    <i>
      <x v="4"/>
    </i>
    <i>
      <x/>
    </i>
    <i>
      <x v="5"/>
    </i>
    <i>
      <x v="1"/>
    </i>
    <i>
      <x v="3"/>
    </i>
    <i t="grand">
      <x/>
    </i>
  </rowItems>
  <colItems count="1">
    <i/>
  </colItems>
  <dataFields count="1">
    <dataField name="Suma de indice" fld="10" baseField="0" baseItem="0"/>
  </dataFields>
  <formats count="2">
    <format dxfId="232">
      <pivotArea field="2" type="button" dataOnly="0" labelOnly="1" outline="0" axis="axisRow" fieldPosition="0"/>
    </format>
    <format dxfId="231">
      <pivotArea field="2" type="button" dataOnly="0" labelOnly="1" outline="0" axis="axisRow" fieldPosition="0"/>
    </format>
  </formats>
  <conditionalFormats count="1">
    <conditionalFormat priority="13">
      <pivotAreas count="1">
        <pivotArea type="data" collapsedLevelsAreSubtotals="1" fieldPosition="0">
          <references count="2">
            <reference field="4294967294" count="1" selected="0">
              <x v="0"/>
            </reference>
            <reference field="2" count="7">
              <x v="0"/>
              <x v="1"/>
              <x v="2"/>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name="Tabla dinámica11" cacheId="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AMB, CAL Y SST">
  <location ref="G44:H48" firstHeaderRow="1" firstDataRow="1" firstDataCol="1"/>
  <pivotFields count="11">
    <pivotField showAll="0"/>
    <pivotField showAll="0"/>
    <pivotField axis="axisRow" showAll="0" sortType="descending">
      <items count="4">
        <item x="1"/>
        <item x="0"/>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4">
    <i>
      <x/>
    </i>
    <i>
      <x v="2"/>
    </i>
    <i>
      <x v="1"/>
    </i>
    <i t="grand">
      <x/>
    </i>
  </rowItems>
  <colItems count="1">
    <i/>
  </colItems>
  <dataFields count="1">
    <dataField name="Suma de ÍNDICE" fld="10" baseField="0" baseItem="0"/>
  </dataFields>
  <formats count="2">
    <format dxfId="234">
      <pivotArea field="2" type="button" dataOnly="0" labelOnly="1" outline="0" axis="axisRow" fieldPosition="0"/>
    </format>
    <format dxfId="233">
      <pivotArea field="2" type="button" dataOnly="0" labelOnly="1" outline="0" axis="axisRow" fieldPosition="0"/>
    </format>
  </formats>
  <conditionalFormats count="1">
    <conditionalFormat priority="18">
      <pivotAreas count="1">
        <pivotArea type="data" collapsedLevelsAreSubtotals="1" fieldPosition="0">
          <references count="2">
            <reference field="4294967294" count="1" selected="0">
              <x v="0"/>
            </reference>
            <reference field="2" count="3">
              <x v="0"/>
              <x v="1"/>
              <x v="2"/>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name="Tabla dinámica21" cacheId="16"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PLANEACIÓN ESTRATÉGICA">
  <location ref="G73:H75" firstHeaderRow="1" firstDataRow="1" firstDataCol="1"/>
  <pivotFields count="11">
    <pivotField showAll="0"/>
    <pivotField showAll="0"/>
    <pivotField axis="axisRow" showAll="0">
      <items count="2">
        <item x="0"/>
        <item t="default"/>
      </items>
    </pivotField>
    <pivotField showAll="0"/>
    <pivotField showAll="0"/>
    <pivotField showAll="0"/>
    <pivotField showAll="0"/>
    <pivotField showAll="0"/>
    <pivotField showAll="0"/>
    <pivotField showAll="0"/>
    <pivotField dataField="1" showAll="0"/>
  </pivotFields>
  <rowFields count="1">
    <field x="2"/>
  </rowFields>
  <rowItems count="2">
    <i>
      <x/>
    </i>
    <i t="grand">
      <x/>
    </i>
  </rowItems>
  <colItems count="1">
    <i/>
  </colItems>
  <dataFields count="1">
    <dataField name="Suma de indice" fld="10" baseField="0" baseItem="0"/>
  </dataFields>
  <formats count="1">
    <format dxfId="235">
      <pivotArea field="2" type="button" dataOnly="0" labelOnly="1" outline="0" axis="axisRow" fieldPosition="0"/>
    </format>
  </formats>
  <conditionalFormats count="1">
    <conditionalFormat priority="2">
      <pivotAreas count="1">
        <pivotArea type="data" collapsedLevelsAreSubtotals="1" fieldPosition="0">
          <references count="2">
            <reference field="4294967294" count="1" selected="0">
              <x v="0"/>
            </reference>
            <reference field="2" count="1">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name="Tabla dinámica17" cacheId="1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EVALUACIÓN Y CONTROL">
  <location ref="J58:K66" firstHeaderRow="1" firstDataRow="1" firstDataCol="1"/>
  <pivotFields count="11">
    <pivotField showAll="0"/>
    <pivotField showAll="0"/>
    <pivotField axis="axisRow" showAll="0" sortType="descending">
      <items count="8">
        <item x="5"/>
        <item x="1"/>
        <item x="4"/>
        <item x="0"/>
        <item x="3"/>
        <item x="2"/>
        <item x="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8">
    <i>
      <x v="4"/>
    </i>
    <i>
      <x v="5"/>
    </i>
    <i>
      <x/>
    </i>
    <i>
      <x v="1"/>
    </i>
    <i>
      <x v="6"/>
    </i>
    <i>
      <x v="2"/>
    </i>
    <i>
      <x v="3"/>
    </i>
    <i t="grand">
      <x/>
    </i>
  </rowItems>
  <colItems count="1">
    <i/>
  </colItems>
  <dataFields count="1">
    <dataField name="Suma de Indice" fld="10" baseField="0" baseItem="0"/>
  </dataFields>
  <formats count="2">
    <format dxfId="237">
      <pivotArea field="2" type="button" dataOnly="0" labelOnly="1" outline="0" axis="axisRow" fieldPosition="0"/>
    </format>
    <format dxfId="236">
      <pivotArea field="2" type="button" dataOnly="0" labelOnly="1" outline="0" axis="axisRow" fieldPosition="0"/>
    </format>
  </formats>
  <conditionalFormats count="1">
    <conditionalFormat priority="12">
      <pivotAreas count="1">
        <pivotArea type="data" collapsedLevelsAreSubtotals="1" fieldPosition="0">
          <references count="2">
            <reference field="4294967294" count="1" selected="0">
              <x v="0"/>
            </reference>
            <reference field="2" count="7">
              <x v="0"/>
              <x v="1"/>
              <x v="2"/>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name="Tabla dinámica15"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FINANCIERA">
  <location ref="D58:E68" firstHeaderRow="1" firstDataRow="1" firstDataCol="1"/>
  <pivotFields count="11">
    <pivotField showAll="0"/>
    <pivotField showAll="0"/>
    <pivotField axis="axisRow" showAll="0" sortType="descending">
      <items count="10">
        <item x="8"/>
        <item x="0"/>
        <item x="2"/>
        <item x="4"/>
        <item x="7"/>
        <item x="1"/>
        <item x="3"/>
        <item x="6"/>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0">
    <i>
      <x v="8"/>
    </i>
    <i>
      <x v="1"/>
    </i>
    <i>
      <x v="5"/>
    </i>
    <i>
      <x v="2"/>
    </i>
    <i>
      <x v="6"/>
    </i>
    <i>
      <x/>
    </i>
    <i>
      <x v="7"/>
    </i>
    <i>
      <x v="3"/>
    </i>
    <i>
      <x v="4"/>
    </i>
    <i t="grand">
      <x/>
    </i>
  </rowItems>
  <colItems count="1">
    <i/>
  </colItems>
  <dataFields count="1">
    <dataField name="Suma de indice" fld="10" baseField="0" baseItem="0"/>
  </dataFields>
  <formats count="2">
    <format dxfId="239">
      <pivotArea field="2" type="button" dataOnly="0" labelOnly="1" outline="0" axis="axisRow" fieldPosition="0"/>
    </format>
    <format dxfId="238">
      <pivotArea field="2" type="button" dataOnly="0" labelOnly="1" outline="0" axis="axisRow" fieldPosition="0"/>
    </format>
  </formats>
  <conditionalFormats count="1">
    <conditionalFormat priority="14">
      <pivotAreas count="1">
        <pivotArea type="data" collapsedLevelsAreSubtotals="1" fieldPosition="0">
          <references count="2">
            <reference field="4294967294" count="1" selected="0">
              <x v="0"/>
            </reference>
            <reference field="2" count="9">
              <x v="0"/>
              <x v="1"/>
              <x v="2"/>
              <x v="3"/>
              <x v="4"/>
              <x v="5"/>
              <x v="6"/>
              <x v="7"/>
              <x v="8"/>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name="Tabla dinámica4" cacheId="2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CONSERVACIÓN INFRAESTRUCTURA">
  <location ref="A27:B37" firstHeaderRow="1" firstDataRow="1" firstDataCol="1"/>
  <pivotFields count="11">
    <pivotField showAll="0"/>
    <pivotField showAll="0"/>
    <pivotField axis="axisRow" showAll="0" sortType="descending">
      <items count="11">
        <item x="1"/>
        <item m="1" x="9"/>
        <item x="0"/>
        <item x="7"/>
        <item x="6"/>
        <item x="3"/>
        <item x="8"/>
        <item x="4"/>
        <item x="2"/>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0">
    <i>
      <x v="3"/>
    </i>
    <i>
      <x v="9"/>
    </i>
    <i>
      <x v="4"/>
    </i>
    <i>
      <x/>
    </i>
    <i>
      <x v="8"/>
    </i>
    <i>
      <x v="7"/>
    </i>
    <i>
      <x v="5"/>
    </i>
    <i>
      <x v="6"/>
    </i>
    <i>
      <x v="2"/>
    </i>
    <i t="grand">
      <x/>
    </i>
  </rowItems>
  <colItems count="1">
    <i/>
  </colItems>
  <dataFields count="1">
    <dataField name="Suma de ÍNDICE" fld="10" baseField="2" baseItem="0"/>
  </dataFields>
  <formats count="1">
    <format dxfId="240">
      <pivotArea field="2" type="button" dataOnly="0" labelOnly="1" outline="0" axis="axisRow" fieldPosition="0"/>
    </format>
  </formats>
  <conditionalFormats count="1">
    <conditionalFormat priority="26">
      <pivotAreas count="1">
        <pivotArea type="data" collapsedLevelsAreSubtotals="1" fieldPosition="0">
          <references count="2">
            <reference field="4294967294" count="1" selected="0">
              <x v="0"/>
            </reference>
            <reference field="2" count="10">
              <x v="0"/>
              <x v="1"/>
              <x v="2"/>
              <x v="3"/>
              <x v="4"/>
              <x v="5"/>
              <x v="6"/>
              <x v="7"/>
              <x v="8"/>
              <x v="9"/>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name="Tabla dinámica9" cacheId="5"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DOCUMENTAL">
  <location ref="A44:B49" firstHeaderRow="1" firstDataRow="1" firstDataCol="1"/>
  <pivotFields count="11">
    <pivotField showAll="0"/>
    <pivotField showAll="0"/>
    <pivotField axis="axisRow" showAll="0" sortType="descending">
      <items count="5">
        <item x="0"/>
        <item x="2"/>
        <item x="3"/>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5">
    <i>
      <x/>
    </i>
    <i>
      <x v="3"/>
    </i>
    <i>
      <x v="1"/>
    </i>
    <i>
      <x v="2"/>
    </i>
    <i t="grand">
      <x/>
    </i>
  </rowItems>
  <colItems count="1">
    <i/>
  </colItems>
  <dataFields count="1">
    <dataField name="Suma de indice" fld="10" baseField="0" baseItem="0"/>
  </dataFields>
  <formats count="2">
    <format dxfId="242">
      <pivotArea field="2" type="button" dataOnly="0" labelOnly="1" outline="0" axis="axisRow" fieldPosition="0"/>
    </format>
    <format dxfId="241">
      <pivotArea field="2" type="button" dataOnly="0" labelOnly="1" outline="0" axis="axisRow" fieldPosition="0"/>
    </format>
  </formats>
  <conditionalFormats count="1">
    <conditionalFormat priority="20">
      <pivotAreas count="1">
        <pivotArea type="data" collapsedLevelsAreSubtotals="1" fieldPosition="0">
          <references count="2">
            <reference field="4294967294" count="1" selected="0">
              <x v="0"/>
            </reference>
            <reference field="2" count="4">
              <x v="0"/>
              <x v="1"/>
              <x v="2"/>
              <x v="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 dinámica5" cacheId="7"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DISEÑO DE PROYECTOS">
  <location ref="D27:E38" firstHeaderRow="1" firstDataRow="1" firstDataCol="1"/>
  <pivotFields count="11">
    <pivotField showAll="0"/>
    <pivotField showAll="0"/>
    <pivotField axis="axisRow" showAll="0" sortType="descending">
      <items count="11">
        <item x="0"/>
        <item x="9"/>
        <item x="5"/>
        <item x="2"/>
        <item x="1"/>
        <item x="7"/>
        <item x="3"/>
        <item x="8"/>
        <item x="6"/>
        <item x="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1">
    <i>
      <x v="8"/>
    </i>
    <i>
      <x v="5"/>
    </i>
    <i>
      <x v="7"/>
    </i>
    <i>
      <x v="1"/>
    </i>
    <i>
      <x/>
    </i>
    <i>
      <x v="6"/>
    </i>
    <i>
      <x v="3"/>
    </i>
    <i>
      <x v="4"/>
    </i>
    <i>
      <x v="2"/>
    </i>
    <i>
      <x v="9"/>
    </i>
    <i t="grand">
      <x/>
    </i>
  </rowItems>
  <colItems count="1">
    <i/>
  </colItems>
  <dataFields count="1">
    <dataField name="Suma de ÍNDICE" fld="10" baseField="2" baseItem="0"/>
  </dataFields>
  <formats count="1">
    <format dxfId="214">
      <pivotArea field="2" type="button" dataOnly="0" labelOnly="1" outline="0" axis="axisRow" fieldPosition="0"/>
    </format>
  </formats>
  <conditionalFormats count="1">
    <conditionalFormat priority="25">
      <pivotAreas count="1">
        <pivotArea type="data" collapsedLevelsAreSubtotals="1" fieldPosition="0">
          <references count="2">
            <reference field="4294967294" count="1" selected="0">
              <x v="0"/>
            </reference>
            <reference field="2" count="10">
              <x v="0"/>
              <x v="1"/>
              <x v="2"/>
              <x v="3"/>
              <x v="4"/>
              <x v="5"/>
              <x v="6"/>
              <x v="7"/>
              <x v="8"/>
              <x v="9"/>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name="Tabla dinámica10" cacheId="4"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INTERINSTITUCIONAL">
  <location ref="D44:E53" firstHeaderRow="1" firstDataRow="1" firstDataCol="1"/>
  <pivotFields count="11">
    <pivotField showAll="0"/>
    <pivotField showAll="0"/>
    <pivotField axis="axisRow" showAll="0" sortType="descending">
      <items count="9">
        <item x="1"/>
        <item x="6"/>
        <item x="7"/>
        <item x="3"/>
        <item x="2"/>
        <item x="0"/>
        <item x="4"/>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9">
    <i>
      <x v="4"/>
    </i>
    <i>
      <x v="3"/>
    </i>
    <i>
      <x/>
    </i>
    <i>
      <x v="7"/>
    </i>
    <i>
      <x v="5"/>
    </i>
    <i>
      <x v="6"/>
    </i>
    <i>
      <x v="2"/>
    </i>
    <i>
      <x v="1"/>
    </i>
    <i t="grand">
      <x/>
    </i>
  </rowItems>
  <colItems count="1">
    <i/>
  </colItems>
  <dataFields count="1">
    <dataField name="Suma de ÍNDICE" fld="10" baseField="0" baseItem="0"/>
  </dataFields>
  <formats count="2">
    <format dxfId="244">
      <pivotArea field="2" type="button" dataOnly="0" labelOnly="1" outline="0" axis="axisRow" fieldPosition="0"/>
    </format>
    <format dxfId="243">
      <pivotArea field="2" type="button" dataOnly="0" labelOnly="1" outline="0" axis="axisRow" fieldPosition="0"/>
    </format>
  </formats>
  <conditionalFormats count="1">
    <conditionalFormat priority="19">
      <pivotAreas count="1">
        <pivotArea type="data" collapsedLevelsAreSubtotals="1" fieldPosition="0">
          <references count="2">
            <reference field="4294967294" count="1" selected="0">
              <x v="0"/>
            </reference>
            <reference field="2" count="8">
              <x v="0"/>
              <x v="1"/>
              <x v="2"/>
              <x v="3"/>
              <x v="4"/>
              <x v="5"/>
              <x v="6"/>
              <x v="7"/>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name="Tabla dinámica18" cacheId="1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INTEGRAL DE PROY">
  <location ref="M58:N61" firstHeaderRow="1" firstDataRow="1" firstDataCol="1"/>
  <pivotFields count="11">
    <pivotField showAll="0"/>
    <pivotField showAll="0"/>
    <pivotField axis="axisRow" showAll="0">
      <items count="3">
        <item x="0"/>
        <item x="1"/>
        <item t="default"/>
      </items>
    </pivotField>
    <pivotField showAll="0"/>
    <pivotField showAll="0"/>
    <pivotField showAll="0"/>
    <pivotField showAll="0"/>
    <pivotField showAll="0"/>
    <pivotField showAll="0"/>
    <pivotField showAll="0"/>
    <pivotField dataField="1" showAll="0"/>
  </pivotFields>
  <rowFields count="1">
    <field x="2"/>
  </rowFields>
  <rowItems count="3">
    <i>
      <x/>
    </i>
    <i>
      <x v="1"/>
    </i>
    <i t="grand">
      <x/>
    </i>
  </rowItems>
  <colItems count="1">
    <i/>
  </colItems>
  <dataFields count="1">
    <dataField name="Suma de indice" fld="10" baseField="0" baseItem="0"/>
  </dataFields>
  <formats count="1">
    <format dxfId="245">
      <pivotArea field="2" type="button" dataOnly="0" labelOnly="1" outline="0" axis="axisRow" fieldPosition="0"/>
    </format>
  </formats>
  <conditionalFormats count="1">
    <conditionalFormat priority="11">
      <pivotAreas count="1">
        <pivotArea type="data" collapsedLevelsAreSubtotals="1" fieldPosition="0">
          <references count="2">
            <reference field="4294967294" count="1" selected="0">
              <x v="0"/>
            </reference>
            <reference field="2" count="2">
              <x v="0"/>
              <x v="1"/>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 dinámica6" cacheId="9"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TICs">
  <location ref="G27:H34" firstHeaderRow="1" firstDataRow="1" firstDataCol="1"/>
  <pivotFields count="11">
    <pivotField showAll="0"/>
    <pivotField showAll="0"/>
    <pivotField axis="axisRow" showAll="0" sortType="descending">
      <items count="9">
        <item m="1" x="7"/>
        <item x="1"/>
        <item x="0"/>
        <item x="2"/>
        <item x="4"/>
        <item m="1" x="6"/>
        <item x="5"/>
        <item x="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7">
    <i>
      <x v="7"/>
    </i>
    <i>
      <x v="3"/>
    </i>
    <i>
      <x v="4"/>
    </i>
    <i>
      <x v="1"/>
    </i>
    <i>
      <x v="2"/>
    </i>
    <i>
      <x v="6"/>
    </i>
    <i t="grand">
      <x/>
    </i>
  </rowItems>
  <colItems count="1">
    <i/>
  </colItems>
  <dataFields count="1">
    <dataField name="Suma de ÍNDICE" fld="10" baseField="0" baseItem="0"/>
  </dataFields>
  <formats count="1">
    <format dxfId="215">
      <pivotArea field="2" type="button" dataOnly="0" labelOnly="1" outline="0" axis="axisRow" fieldPosition="0"/>
    </format>
  </formats>
  <conditionalFormats count="1">
    <conditionalFormat priority="24">
      <pivotAreas count="1">
        <pivotArea type="data" collapsedLevelsAreSubtotals="1" fieldPosition="0">
          <references count="2">
            <reference field="4294967294" count="1" selected="0">
              <x v="0"/>
            </reference>
            <reference field="2" count="7">
              <x v="0"/>
              <x v="1"/>
              <x v="2"/>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 dinámica25" cacheId="17"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CONTRACTUAL">
  <location ref="A2:B18" firstHeaderRow="1" firstDataRow="1" firstDataCol="1"/>
  <pivotFields count="11">
    <pivotField showAll="0"/>
    <pivotField showAll="0"/>
    <pivotField axis="axisRow" showAll="0" sortType="descending">
      <items count="22">
        <item x="14"/>
        <item x="6"/>
        <item x="11"/>
        <item x="12"/>
        <item x="5"/>
        <item x="9"/>
        <item m="1" x="20"/>
        <item x="7"/>
        <item x="3"/>
        <item x="13"/>
        <item x="1"/>
        <item m="1" x="19"/>
        <item m="1" x="18"/>
        <item m="1" x="17"/>
        <item x="8"/>
        <item x="4"/>
        <item m="1" x="15"/>
        <item m="1" x="16"/>
        <item x="10"/>
        <item x="0"/>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6">
    <i>
      <x v="19"/>
    </i>
    <i>
      <x v="15"/>
    </i>
    <i>
      <x v="8"/>
    </i>
    <i>
      <x v="10"/>
    </i>
    <i>
      <x v="5"/>
    </i>
    <i>
      <x v="20"/>
    </i>
    <i>
      <x v="18"/>
    </i>
    <i>
      <x v="2"/>
    </i>
    <i>
      <x v="4"/>
    </i>
    <i>
      <x v="9"/>
    </i>
    <i>
      <x v="7"/>
    </i>
    <i>
      <x/>
    </i>
    <i>
      <x v="14"/>
    </i>
    <i>
      <x v="1"/>
    </i>
    <i>
      <x v="3"/>
    </i>
    <i t="grand">
      <x/>
    </i>
  </rowItems>
  <colItems count="1">
    <i/>
  </colItems>
  <dataFields count="1">
    <dataField name="Suma de ÍNDICE" fld="10" baseField="2" baseItem="14"/>
  </dataFields>
  <formats count="1">
    <format dxfId="216">
      <pivotArea field="2" type="button" dataOnly="0" labelOnly="1" outline="0" axis="axisRow" fieldPosition="0"/>
    </format>
  </formats>
  <conditionalFormats count="1">
    <conditionalFormat priority="5">
      <pivotAreas count="1">
        <pivotArea type="data" collapsedLevelsAreSubtotals="1" fieldPosition="0">
          <references count="2">
            <reference field="4294967294" count="1" selected="0">
              <x v="0"/>
            </reference>
            <reference field="2" count="18">
              <x v="0"/>
              <x v="1"/>
              <x v="2"/>
              <x v="3"/>
              <x v="4"/>
              <x v="5"/>
              <x v="7"/>
              <x v="8"/>
              <x v="9"/>
              <x v="10"/>
              <x v="12"/>
              <x v="13"/>
              <x v="14"/>
              <x v="15"/>
              <x v="16"/>
              <x v="17"/>
              <x v="18"/>
              <x v="19"/>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Tabla dinámica20" cacheId="15"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MEJORA CONTINUA">
  <location ref="D73:E76" firstHeaderRow="1" firstDataRow="1" firstDataCol="1"/>
  <pivotFields count="11">
    <pivotField showAll="0"/>
    <pivotField showAll="0"/>
    <pivotField axis="axisRow" showAll="0">
      <items count="3">
        <item x="1"/>
        <item x="0"/>
        <item t="default"/>
      </items>
    </pivotField>
    <pivotField showAll="0"/>
    <pivotField showAll="0"/>
    <pivotField showAll="0"/>
    <pivotField showAll="0"/>
    <pivotField showAll="0"/>
    <pivotField showAll="0"/>
    <pivotField showAll="0"/>
    <pivotField dataField="1" showAll="0"/>
  </pivotFields>
  <rowFields count="1">
    <field x="2"/>
  </rowFields>
  <rowItems count="3">
    <i>
      <x/>
    </i>
    <i>
      <x v="1"/>
    </i>
    <i t="grand">
      <x/>
    </i>
  </rowItems>
  <colItems count="1">
    <i/>
  </colItems>
  <dataFields count="1">
    <dataField name="Suma de indice" fld="10" baseField="0" baseItem="0"/>
  </dataFields>
  <formats count="1">
    <format dxfId="217">
      <pivotArea field="2" type="button" dataOnly="0" labelOnly="1" outline="0" axis="axisRow" fieldPosition="0"/>
    </format>
  </formats>
  <conditionalFormats count="1">
    <conditionalFormat priority="9">
      <pivotAreas count="1">
        <pivotArea type="data" collapsedLevelsAreSubtotals="1" fieldPosition="0">
          <references count="2">
            <reference field="4294967294" count="1" selected="0">
              <x v="0"/>
            </reference>
            <reference field="2" count="2">
              <x v="0"/>
              <x v="1"/>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Tabla dinámica7" cacheId="6"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DE RECURSOS FÍSICOS">
  <location ref="J27:K42" firstHeaderRow="1" firstDataRow="1" firstDataCol="1"/>
  <pivotFields count="11">
    <pivotField showAll="0"/>
    <pivotField showAll="0"/>
    <pivotField axis="axisRow" showAll="0" sortType="descending">
      <items count="15">
        <item x="3"/>
        <item x="13"/>
        <item x="8"/>
        <item x="11"/>
        <item x="10"/>
        <item x="1"/>
        <item x="4"/>
        <item x="5"/>
        <item x="2"/>
        <item x="0"/>
        <item x="6"/>
        <item x="7"/>
        <item x="12"/>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5">
    <i>
      <x v="7"/>
    </i>
    <i>
      <x v="12"/>
    </i>
    <i>
      <x v="1"/>
    </i>
    <i>
      <x v="3"/>
    </i>
    <i>
      <x/>
    </i>
    <i>
      <x v="6"/>
    </i>
    <i>
      <x v="8"/>
    </i>
    <i>
      <x v="5"/>
    </i>
    <i>
      <x v="9"/>
    </i>
    <i>
      <x v="2"/>
    </i>
    <i>
      <x v="13"/>
    </i>
    <i>
      <x v="4"/>
    </i>
    <i>
      <x v="10"/>
    </i>
    <i>
      <x v="11"/>
    </i>
    <i t="grand">
      <x/>
    </i>
  </rowItems>
  <colItems count="1">
    <i/>
  </colItems>
  <dataFields count="1">
    <dataField name="Suma de ÍNDICE" fld="10" baseField="0" baseItem="0"/>
  </dataFields>
  <formats count="3">
    <format dxfId="220">
      <pivotArea dataOnly="0" labelOnly="1" fieldPosition="0">
        <references count="1">
          <reference field="2" count="0"/>
        </references>
      </pivotArea>
    </format>
    <format dxfId="219">
      <pivotArea dataOnly="0" labelOnly="1" grandRow="1" outline="0" fieldPosition="0"/>
    </format>
    <format dxfId="218">
      <pivotArea field="2" type="button" dataOnly="0" labelOnly="1" outline="0" axis="axisRow" fieldPosition="0"/>
    </format>
  </formats>
  <conditionalFormats count="1">
    <conditionalFormat priority="22">
      <pivotAreas count="1">
        <pivotArea type="data" collapsedLevelsAreSubtotals="1" fieldPosition="0">
          <references count="2">
            <reference field="4294967294" count="1" selected="0">
              <x v="0"/>
            </reference>
            <reference field="2" count="14">
              <x v="0"/>
              <x v="1"/>
              <x v="2"/>
              <x v="3"/>
              <x v="4"/>
              <x v="5"/>
              <x v="6"/>
              <x v="7"/>
              <x v="8"/>
              <x v="9"/>
              <x v="10"/>
              <x v="11"/>
              <x v="12"/>
              <x v="1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Tabla dinámica13" cacheId="1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LEGAL">
  <location ref="M44:N56" firstHeaderRow="1" firstDataRow="1" firstDataCol="1"/>
  <pivotFields count="11">
    <pivotField showAll="0"/>
    <pivotField showAll="0"/>
    <pivotField axis="axisRow" showAll="0" sortType="descending">
      <items count="13">
        <item x="3"/>
        <item x="6"/>
        <item x="7"/>
        <item x="0"/>
        <item m="1" x="11"/>
        <item x="10"/>
        <item x="5"/>
        <item x="2"/>
        <item x="4"/>
        <item x="9"/>
        <item x="1"/>
        <item x="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2">
    <i>
      <x v="11"/>
    </i>
    <i>
      <x v="9"/>
    </i>
    <i>
      <x v="5"/>
    </i>
    <i>
      <x v="10"/>
    </i>
    <i>
      <x v="3"/>
    </i>
    <i>
      <x/>
    </i>
    <i>
      <x v="1"/>
    </i>
    <i>
      <x v="2"/>
    </i>
    <i>
      <x v="8"/>
    </i>
    <i>
      <x v="7"/>
    </i>
    <i>
      <x v="6"/>
    </i>
    <i t="grand">
      <x/>
    </i>
  </rowItems>
  <colItems count="1">
    <i/>
  </colItems>
  <dataFields count="1">
    <dataField name="Suma de ÍNDICE" fld="10" baseField="0" baseItem="0"/>
  </dataFields>
  <formats count="2">
    <format dxfId="222">
      <pivotArea field="2" type="button" dataOnly="0" labelOnly="1" outline="0" axis="axisRow" fieldPosition="0"/>
    </format>
    <format dxfId="221">
      <pivotArea field="2" type="button" dataOnly="0" labelOnly="1" outline="0" axis="axisRow" fieldPosition="0"/>
    </format>
  </formats>
  <conditionalFormats count="2">
    <conditionalFormat priority="1">
      <pivotAreas count="1">
        <pivotArea type="data" collapsedLevelsAreSubtotals="1" fieldPosition="0">
          <references count="2">
            <reference field="4294967294" count="1" selected="0">
              <x v="0"/>
            </reference>
            <reference field="2" count="10">
              <x v="0"/>
              <x v="1"/>
              <x v="2"/>
              <x v="3"/>
              <x v="5"/>
              <x v="7"/>
              <x v="8"/>
              <x v="9"/>
              <x v="10"/>
              <x v="11"/>
            </reference>
          </references>
        </pivotArea>
      </pivotAreas>
    </conditionalFormat>
    <conditionalFormat priority="16">
      <pivotAreas count="1">
        <pivotArea type="data" collapsedLevelsAreSubtotals="1" fieldPosition="0">
          <references count="2">
            <reference field="4294967294" count="1" selected="0">
              <x v="0"/>
            </reference>
            <reference field="2" count="1">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name="Tabla dinámica1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DEL TALENTO HUMANO">
  <location ref="A58:B71" firstHeaderRow="1" firstDataRow="1" firstDataCol="1"/>
  <pivotFields count="11">
    <pivotField showAll="0"/>
    <pivotField showAll="0"/>
    <pivotField axis="axisRow" showAll="0" sortType="descending">
      <items count="13">
        <item x="3"/>
        <item x="2"/>
        <item x="6"/>
        <item x="11"/>
        <item x="1"/>
        <item x="9"/>
        <item x="4"/>
        <item x="10"/>
        <item x="8"/>
        <item x="7"/>
        <item x="5"/>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3">
    <i>
      <x v="9"/>
    </i>
    <i>
      <x v="7"/>
    </i>
    <i>
      <x v="3"/>
    </i>
    <i>
      <x v="1"/>
    </i>
    <i>
      <x v="11"/>
    </i>
    <i>
      <x v="4"/>
    </i>
    <i>
      <x v="2"/>
    </i>
    <i>
      <x v="8"/>
    </i>
    <i>
      <x v="6"/>
    </i>
    <i>
      <x v="10"/>
    </i>
    <i>
      <x/>
    </i>
    <i>
      <x v="5"/>
    </i>
    <i t="grand">
      <x/>
    </i>
  </rowItems>
  <colItems count="1">
    <i/>
  </colItems>
  <dataFields count="1">
    <dataField name="Suma de indice" fld="10" baseField="0" baseItem="0"/>
  </dataFields>
  <formats count="2">
    <format dxfId="224">
      <pivotArea field="2" type="button" dataOnly="0" labelOnly="1" outline="0" axis="axisRow" fieldPosition="0"/>
    </format>
    <format dxfId="223">
      <pivotArea field="2" type="button" dataOnly="0" labelOnly="1" outline="0" axis="axisRow" fieldPosition="0"/>
    </format>
  </formats>
  <conditionalFormats count="1">
    <conditionalFormat priority="15">
      <pivotAreas count="1">
        <pivotArea type="data" collapsedLevelsAreSubtotals="1" fieldPosition="0">
          <references count="2">
            <reference field="4294967294" count="1" selected="0">
              <x v="0"/>
            </reference>
            <reference field="2" count="12">
              <x v="0"/>
              <x v="1"/>
              <x v="2"/>
              <x v="3"/>
              <x v="4"/>
              <x v="5"/>
              <x v="6"/>
              <x v="7"/>
              <x v="8"/>
              <x v="9"/>
              <x v="10"/>
              <x v="11"/>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name="Tabla dinámica27" cacheId="8"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EJECUCIÓN DE OBRAS">
  <location ref="G2:H11" firstHeaderRow="1" firstDataRow="1" firstDataCol="1"/>
  <pivotFields count="11">
    <pivotField showAll="0"/>
    <pivotField showAll="0"/>
    <pivotField axis="axisRow" showAll="0" sortType="descending">
      <items count="9">
        <item x="1"/>
        <item x="0"/>
        <item x="3"/>
        <item x="6"/>
        <item x="7"/>
        <item x="4"/>
        <item x="2"/>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9">
    <i>
      <x v="1"/>
    </i>
    <i>
      <x v="5"/>
    </i>
    <i>
      <x/>
    </i>
    <i>
      <x v="6"/>
    </i>
    <i>
      <x v="2"/>
    </i>
    <i>
      <x v="4"/>
    </i>
    <i>
      <x v="3"/>
    </i>
    <i>
      <x v="7"/>
    </i>
    <i t="grand">
      <x/>
    </i>
  </rowItems>
  <colItems count="1">
    <i/>
  </colItems>
  <dataFields count="1">
    <dataField name="Suma de indice" fld="10" baseField="0" baseItem="0"/>
  </dataFields>
  <formats count="1">
    <format dxfId="225">
      <pivotArea field="2" type="button" dataOnly="0" labelOnly="1" outline="0" axis="axisRow" fieldPosition="0"/>
    </format>
  </formats>
  <conditionalFormats count="1">
    <conditionalFormat priority="4">
      <pivotAreas count="1">
        <pivotArea type="data" collapsedLevelsAreSubtotals="1" fieldPosition="0">
          <references count="2">
            <reference field="4294967294" count="1" selected="0">
              <x v="0"/>
            </reference>
            <reference field="2" count="8">
              <x v="0"/>
              <x v="1"/>
              <x v="2"/>
              <x v="3"/>
              <x v="4"/>
              <x v="5"/>
              <x v="6"/>
              <x v="7"/>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workbookViewId="0"/>
  </sheetViews>
  <sheetFormatPr baseColWidth="10" defaultRowHeight="18.75"/>
  <cols>
    <col min="1" max="1" width="64.42578125" style="6" customWidth="1"/>
    <col min="2" max="2" width="52.42578125" style="6" customWidth="1"/>
    <col min="3" max="3" width="21.7109375" style="6" hidden="1" customWidth="1"/>
    <col min="4" max="4" width="26" style="6" customWidth="1"/>
    <col min="5" max="5" width="11.42578125" style="9" hidden="1" customWidth="1"/>
    <col min="6" max="6" width="12.42578125" style="6" hidden="1" customWidth="1"/>
    <col min="7" max="7" width="26" style="6" hidden="1" customWidth="1"/>
    <col min="8" max="8" width="14.5703125" style="6" hidden="1" customWidth="1"/>
    <col min="9" max="16384" width="11.42578125" style="6"/>
  </cols>
  <sheetData>
    <row r="1" spans="1:8" ht="46.5" customHeight="1">
      <c r="A1" s="4" t="s">
        <v>9</v>
      </c>
      <c r="B1" s="4" t="s">
        <v>279</v>
      </c>
      <c r="C1" s="4" t="s">
        <v>294</v>
      </c>
      <c r="D1" s="5" t="s">
        <v>113</v>
      </c>
      <c r="E1" s="4" t="s">
        <v>111</v>
      </c>
      <c r="F1" s="4" t="s">
        <v>112</v>
      </c>
      <c r="G1" s="5" t="s">
        <v>113</v>
      </c>
      <c r="H1" s="66" t="s">
        <v>156</v>
      </c>
    </row>
    <row r="2" spans="1:8">
      <c r="A2" s="80" t="s">
        <v>158</v>
      </c>
      <c r="B2" s="77" t="s">
        <v>295</v>
      </c>
      <c r="C2" s="81">
        <v>3</v>
      </c>
      <c r="D2" s="8" t="str">
        <f>IF(C2&gt;7,"ALTO",IF(C2&lt;5,"BAJO","MEDIO"))</f>
        <v>BAJO</v>
      </c>
      <c r="E2" s="4"/>
      <c r="F2" s="4"/>
      <c r="G2" s="5"/>
      <c r="H2" s="66"/>
    </row>
    <row r="3" spans="1:8">
      <c r="A3" s="7" t="s">
        <v>159</v>
      </c>
      <c r="B3" s="77" t="s">
        <v>282</v>
      </c>
      <c r="C3" s="81">
        <v>0</v>
      </c>
      <c r="D3" s="8" t="str">
        <f t="shared" ref="D3:D27" si="0">IF(C3&gt;7,"ALTO",IF(C3&lt;5,"BAJO","MEDIO"))</f>
        <v>BAJO</v>
      </c>
      <c r="E3" s="55">
        <f>'COM Y CUL'!L74</f>
        <v>6.8999999999999915</v>
      </c>
      <c r="F3" s="8">
        <f t="shared" ref="F3:F11" si="1">ROUND(E3/$E$30*100,0)</f>
        <v>4</v>
      </c>
      <c r="G3" s="8" t="str">
        <f t="shared" ref="G3:G24" si="2">IF(F3&gt;69,"ALTO",IF(F3&lt;20,"BAJO","MEDIO"))</f>
        <v>BAJO</v>
      </c>
      <c r="H3" s="67" t="e">
        <f>+#REF!</f>
        <v>#REF!</v>
      </c>
    </row>
    <row r="4" spans="1:8">
      <c r="A4" s="78" t="s">
        <v>160</v>
      </c>
      <c r="B4" s="79" t="s">
        <v>288</v>
      </c>
      <c r="C4" s="82">
        <v>3</v>
      </c>
      <c r="D4" s="8" t="str">
        <f t="shared" si="0"/>
        <v>BAJO</v>
      </c>
      <c r="E4" s="55">
        <f>'SEG VIAL'!L75</f>
        <v>6.9999999999999911</v>
      </c>
      <c r="F4" s="8">
        <f t="shared" si="1"/>
        <v>4</v>
      </c>
      <c r="G4" s="8" t="str">
        <f t="shared" si="2"/>
        <v>BAJO</v>
      </c>
      <c r="H4" s="67" t="e">
        <f>+#REF!</f>
        <v>#REF!</v>
      </c>
    </row>
    <row r="5" spans="1:8" ht="37.5">
      <c r="A5" s="78" t="s">
        <v>161</v>
      </c>
      <c r="B5" s="79" t="s">
        <v>290</v>
      </c>
      <c r="C5" s="82">
        <v>5</v>
      </c>
      <c r="D5" s="8" t="str">
        <f t="shared" si="0"/>
        <v>MEDIO</v>
      </c>
      <c r="E5" s="55">
        <f>'INTEL MOV'!L69</f>
        <v>6.3999999999999932</v>
      </c>
      <c r="F5" s="8">
        <f t="shared" si="1"/>
        <v>4</v>
      </c>
      <c r="G5" s="8" t="str">
        <f t="shared" si="2"/>
        <v>BAJO</v>
      </c>
      <c r="H5" s="67" t="e">
        <f>+#REF!</f>
        <v>#REF!</v>
      </c>
    </row>
    <row r="6" spans="1:8" ht="37.5">
      <c r="A6" s="78" t="s">
        <v>162</v>
      </c>
      <c r="B6" s="79" t="s">
        <v>291</v>
      </c>
      <c r="C6" s="82"/>
      <c r="D6" s="8" t="str">
        <f t="shared" si="0"/>
        <v>BAJO</v>
      </c>
      <c r="E6" s="55">
        <f>'PLAN TRANS E INF'!L75</f>
        <v>12.799999999999981</v>
      </c>
      <c r="F6" s="8">
        <f t="shared" si="1"/>
        <v>7</v>
      </c>
      <c r="G6" s="8" t="str">
        <f t="shared" si="2"/>
        <v>BAJO</v>
      </c>
      <c r="H6" s="67" t="e">
        <f>+#REF!</f>
        <v>#REF!</v>
      </c>
    </row>
    <row r="7" spans="1:8">
      <c r="A7" s="78" t="s">
        <v>163</v>
      </c>
      <c r="B7" s="79" t="s">
        <v>292</v>
      </c>
      <c r="C7" s="82"/>
      <c r="D7" s="8" t="str">
        <f t="shared" si="0"/>
        <v>BAJO</v>
      </c>
      <c r="E7" s="55">
        <f>'ING TRANS'!L70</f>
        <v>21.000000000000068</v>
      </c>
      <c r="F7" s="8">
        <f t="shared" si="1"/>
        <v>12</v>
      </c>
      <c r="G7" s="8" t="str">
        <f t="shared" si="2"/>
        <v>BAJO</v>
      </c>
      <c r="H7" s="67" t="e">
        <f>+#REF!</f>
        <v>#REF!</v>
      </c>
    </row>
    <row r="8" spans="1:8">
      <c r="A8" s="78" t="s">
        <v>164</v>
      </c>
      <c r="B8" s="79" t="s">
        <v>289</v>
      </c>
      <c r="C8" s="82"/>
      <c r="D8" s="8" t="str">
        <f t="shared" si="0"/>
        <v>BAJO</v>
      </c>
      <c r="E8" s="55">
        <f>'GEST SOC'!L72</f>
        <v>12.499999999999977</v>
      </c>
      <c r="F8" s="8">
        <f t="shared" si="1"/>
        <v>7</v>
      </c>
      <c r="G8" s="8" t="str">
        <f t="shared" si="2"/>
        <v>BAJO</v>
      </c>
      <c r="H8" s="67" t="e">
        <f>+#REF!</f>
        <v>#REF!</v>
      </c>
    </row>
    <row r="9" spans="1:8" ht="37.5">
      <c r="A9" s="78" t="s">
        <v>165</v>
      </c>
      <c r="B9" s="79" t="s">
        <v>293</v>
      </c>
      <c r="C9" s="82">
        <v>6</v>
      </c>
      <c r="D9" s="8" t="str">
        <f t="shared" si="0"/>
        <v>MEDIO</v>
      </c>
      <c r="E9" s="55">
        <f>'GEST Y CON TRANS'!L64</f>
        <v>44.70000000000006</v>
      </c>
      <c r="F9" s="8">
        <f t="shared" si="1"/>
        <v>25</v>
      </c>
      <c r="G9" s="8" t="str">
        <f t="shared" si="2"/>
        <v>MEDIO</v>
      </c>
      <c r="H9" s="67" t="e">
        <f>+#REF!</f>
        <v>#REF!</v>
      </c>
    </row>
    <row r="10" spans="1:8">
      <c r="A10" s="78" t="s">
        <v>166</v>
      </c>
      <c r="B10" s="79" t="s">
        <v>283</v>
      </c>
      <c r="C10" s="82">
        <v>9</v>
      </c>
      <c r="D10" s="8" t="str">
        <f t="shared" si="0"/>
        <v>ALTO</v>
      </c>
      <c r="E10" s="55">
        <f>'GEST TRAM Y SER'!L65</f>
        <v>129.39999999999981</v>
      </c>
      <c r="F10" s="8">
        <f t="shared" si="1"/>
        <v>71</v>
      </c>
      <c r="G10" s="8" t="str">
        <f>IF(F10&gt;69,"ALTO",IF(F10&lt;20,"BAJO","MEDIO"))</f>
        <v>ALTO</v>
      </c>
      <c r="H10" s="67" t="e">
        <f>+#REF!</f>
        <v>#REF!</v>
      </c>
    </row>
    <row r="11" spans="1:8">
      <c r="A11" s="235" t="s">
        <v>167</v>
      </c>
      <c r="B11" s="79" t="s">
        <v>280</v>
      </c>
      <c r="C11" s="82">
        <v>9</v>
      </c>
      <c r="D11" s="8" t="str">
        <f t="shared" si="0"/>
        <v>ALTO</v>
      </c>
      <c r="E11" s="55">
        <f>'GEST CONTRAV'!L71</f>
        <v>121.39999999999981</v>
      </c>
      <c r="F11" s="8">
        <f t="shared" si="1"/>
        <v>67</v>
      </c>
      <c r="G11" s="8" t="str">
        <f t="shared" si="2"/>
        <v>MEDIO</v>
      </c>
      <c r="H11" s="67" t="e">
        <f>+#REF!</f>
        <v>#REF!</v>
      </c>
    </row>
    <row r="12" spans="1:8" ht="37.5">
      <c r="A12" s="236"/>
      <c r="B12" s="79" t="s">
        <v>296</v>
      </c>
      <c r="C12" s="82"/>
      <c r="D12" s="8" t="str">
        <f t="shared" si="0"/>
        <v>BAJO</v>
      </c>
      <c r="E12" s="55"/>
      <c r="F12" s="8"/>
      <c r="G12" s="8"/>
      <c r="H12" s="67"/>
    </row>
    <row r="13" spans="1:8" ht="56.25">
      <c r="A13" s="237"/>
      <c r="B13" s="79" t="s">
        <v>297</v>
      </c>
      <c r="C13" s="82"/>
      <c r="D13" s="8" t="str">
        <f t="shared" si="0"/>
        <v>BAJO</v>
      </c>
      <c r="E13" s="55"/>
      <c r="F13" s="8"/>
      <c r="G13" s="8"/>
      <c r="H13" s="67"/>
    </row>
    <row r="14" spans="1:8">
      <c r="A14" s="238" t="s">
        <v>168</v>
      </c>
      <c r="B14" s="77" t="s">
        <v>298</v>
      </c>
      <c r="C14" s="81">
        <v>4</v>
      </c>
      <c r="D14" s="8" t="str">
        <f t="shared" si="0"/>
        <v>BAJO</v>
      </c>
      <c r="E14" s="55">
        <f>'GEST ADMTVA'!L77</f>
        <v>108.19999999999985</v>
      </c>
      <c r="F14" s="8">
        <f>ROUND(E14/$E$30*100,0)</f>
        <v>60</v>
      </c>
      <c r="G14" s="8" t="str">
        <f t="shared" si="2"/>
        <v>MEDIO</v>
      </c>
      <c r="H14" s="67" t="e">
        <f>+#REF!</f>
        <v>#REF!</v>
      </c>
    </row>
    <row r="15" spans="1:8">
      <c r="A15" s="239"/>
      <c r="B15" s="77" t="s">
        <v>299</v>
      </c>
      <c r="C15" s="81">
        <v>6</v>
      </c>
      <c r="D15" s="8" t="str">
        <f t="shared" si="0"/>
        <v>MEDIO</v>
      </c>
      <c r="E15" s="55"/>
      <c r="F15" s="8"/>
      <c r="G15" s="8"/>
      <c r="H15" s="67"/>
    </row>
    <row r="16" spans="1:8">
      <c r="A16" s="239"/>
      <c r="B16" s="77" t="s">
        <v>300</v>
      </c>
      <c r="C16" s="81">
        <v>5</v>
      </c>
      <c r="D16" s="8" t="str">
        <f t="shared" si="0"/>
        <v>MEDIO</v>
      </c>
      <c r="E16" s="55"/>
      <c r="F16" s="8"/>
      <c r="G16" s="8"/>
      <c r="H16" s="67"/>
    </row>
    <row r="17" spans="1:8">
      <c r="A17" s="239"/>
      <c r="B17" s="77" t="s">
        <v>301</v>
      </c>
      <c r="C17" s="81">
        <v>5</v>
      </c>
      <c r="D17" s="8" t="str">
        <f t="shared" si="0"/>
        <v>MEDIO</v>
      </c>
      <c r="E17" s="55"/>
      <c r="F17" s="8"/>
      <c r="G17" s="8"/>
      <c r="H17" s="67"/>
    </row>
    <row r="18" spans="1:8">
      <c r="A18" s="240"/>
      <c r="B18" s="77" t="s">
        <v>302</v>
      </c>
      <c r="C18" s="81">
        <v>5</v>
      </c>
      <c r="D18" s="8" t="str">
        <f t="shared" si="0"/>
        <v>MEDIO</v>
      </c>
      <c r="E18" s="55"/>
      <c r="F18" s="8"/>
      <c r="G18" s="8"/>
      <c r="H18" s="67"/>
    </row>
    <row r="19" spans="1:8">
      <c r="A19" s="7" t="s">
        <v>169</v>
      </c>
      <c r="B19" s="77" t="s">
        <v>281</v>
      </c>
      <c r="C19" s="81">
        <v>7</v>
      </c>
      <c r="D19" s="8" t="str">
        <f t="shared" si="0"/>
        <v>MEDIO</v>
      </c>
      <c r="E19" s="55">
        <f>'GEST FIN'!L74</f>
        <v>15.399999999999984</v>
      </c>
      <c r="F19" s="8">
        <f>ROUND(E19/$E$30*100,0)</f>
        <v>8</v>
      </c>
      <c r="G19" s="8" t="str">
        <f>IF(F19&gt;69,"ALTO",IF(F19&lt;20,"BAJO","MEDIO"))</f>
        <v>BAJO</v>
      </c>
      <c r="H19" s="67" t="e">
        <f>+#REF!</f>
        <v>#REF!</v>
      </c>
    </row>
    <row r="20" spans="1:8">
      <c r="A20" s="238" t="s">
        <v>170</v>
      </c>
      <c r="B20" s="77" t="s">
        <v>303</v>
      </c>
      <c r="C20" s="81">
        <v>8</v>
      </c>
      <c r="D20" s="8" t="str">
        <f t="shared" si="0"/>
        <v>ALTO</v>
      </c>
      <c r="E20" s="55">
        <f>'GEST JUR'!L58</f>
        <v>181.29999999999993</v>
      </c>
      <c r="F20" s="8">
        <f>ROUND(E20/$E$30*100,0)</f>
        <v>100</v>
      </c>
      <c r="G20" s="8" t="str">
        <f>IF(F20&gt;69,"ALTO",IF(F20&lt;20,"BAJO","MEDIO"))</f>
        <v>ALTO</v>
      </c>
      <c r="H20" s="67" t="e">
        <f>+#REF!</f>
        <v>#REF!</v>
      </c>
    </row>
    <row r="21" spans="1:8">
      <c r="A21" s="239"/>
      <c r="B21" s="77" t="s">
        <v>304</v>
      </c>
      <c r="C21" s="81">
        <v>8</v>
      </c>
      <c r="D21" s="8" t="str">
        <f t="shared" si="0"/>
        <v>ALTO</v>
      </c>
      <c r="E21" s="55"/>
      <c r="F21" s="8"/>
      <c r="G21" s="8"/>
      <c r="H21" s="67"/>
    </row>
    <row r="22" spans="1:8" s="87" customFormat="1">
      <c r="A22" s="239"/>
      <c r="B22" s="77" t="s">
        <v>343</v>
      </c>
      <c r="C22" s="81">
        <v>3</v>
      </c>
      <c r="D22" s="88" t="str">
        <f t="shared" si="0"/>
        <v>BAJO</v>
      </c>
      <c r="E22" s="95"/>
      <c r="F22" s="88"/>
      <c r="G22" s="88"/>
      <c r="H22" s="96"/>
    </row>
    <row r="23" spans="1:8">
      <c r="A23" s="240"/>
      <c r="B23" s="77" t="s">
        <v>305</v>
      </c>
      <c r="C23" s="81">
        <v>3</v>
      </c>
      <c r="D23" s="8" t="str">
        <f t="shared" si="0"/>
        <v>BAJO</v>
      </c>
      <c r="E23" s="55"/>
      <c r="F23" s="8"/>
      <c r="G23" s="8"/>
      <c r="H23" s="67"/>
    </row>
    <row r="24" spans="1:8">
      <c r="A24" s="7" t="s">
        <v>171</v>
      </c>
      <c r="B24" s="77" t="s">
        <v>284</v>
      </c>
      <c r="C24" s="81"/>
      <c r="D24" s="8" t="str">
        <f t="shared" si="0"/>
        <v>BAJO</v>
      </c>
      <c r="E24" s="55">
        <f>'GEST TH'!L70</f>
        <v>29.700000000000063</v>
      </c>
      <c r="F24" s="8">
        <f>ROUND(E24/$E$30*100,0)</f>
        <v>16</v>
      </c>
      <c r="G24" s="8" t="str">
        <f t="shared" si="2"/>
        <v>BAJO</v>
      </c>
      <c r="H24" s="67" t="e">
        <f>+#REF!</f>
        <v>#REF!</v>
      </c>
    </row>
    <row r="25" spans="1:8">
      <c r="A25" s="7" t="s">
        <v>172</v>
      </c>
      <c r="B25" s="77" t="s">
        <v>285</v>
      </c>
      <c r="C25" s="81">
        <v>6</v>
      </c>
      <c r="D25" s="8" t="str">
        <f t="shared" si="0"/>
        <v>MEDIO</v>
      </c>
      <c r="E25" s="55">
        <f>'GEST TICS'!L74</f>
        <v>24.300000000000068</v>
      </c>
      <c r="F25" s="8">
        <f>ROUND(E25/$E$30*100,0)</f>
        <v>13</v>
      </c>
      <c r="G25" s="8" t="str">
        <f>IF(F25&gt;69,"ALTO",IF(F25&lt;20,"BAJO","MEDIO"))</f>
        <v>BAJO</v>
      </c>
      <c r="H25" s="67" t="e">
        <f>+#REF!</f>
        <v>#REF!</v>
      </c>
    </row>
    <row r="26" spans="1:8" ht="37.5">
      <c r="A26" s="7" t="s">
        <v>173</v>
      </c>
      <c r="B26" s="77" t="s">
        <v>286</v>
      </c>
      <c r="C26" s="81">
        <v>4</v>
      </c>
      <c r="D26" s="8" t="str">
        <f t="shared" si="0"/>
        <v>BAJO</v>
      </c>
      <c r="E26" s="55">
        <f>'CONT DISC'!L77</f>
        <v>18.800000000000026</v>
      </c>
      <c r="F26" s="8">
        <f>ROUND(E26/$E$30*100,0)</f>
        <v>10</v>
      </c>
      <c r="G26" s="8" t="str">
        <f>IF(F26&gt;69,"ALTO",IF(F26&lt;20,"BAJO","MEDIO"))</f>
        <v>BAJO</v>
      </c>
      <c r="H26" s="68" t="e">
        <f>+#REF!</f>
        <v>#REF!</v>
      </c>
    </row>
    <row r="27" spans="1:8">
      <c r="A27" s="7" t="s">
        <v>174</v>
      </c>
      <c r="B27" s="77" t="s">
        <v>287</v>
      </c>
      <c r="C27" s="81">
        <v>3</v>
      </c>
      <c r="D27" s="8" t="str">
        <f t="shared" si="0"/>
        <v>BAJO</v>
      </c>
      <c r="E27" s="55">
        <f>'CONT Y EV GEST'!L74</f>
        <v>6.8999999999999915</v>
      </c>
      <c r="F27" s="8">
        <f>ROUND(E27/$E$30*100,0)</f>
        <v>4</v>
      </c>
      <c r="G27" s="8" t="str">
        <f>IF(F27&gt;69,"ALTO",IF(F27&lt;20,"BAJO","MEDIO"))</f>
        <v>BAJO</v>
      </c>
      <c r="H27" s="67" t="e">
        <f>+#REF!</f>
        <v>#REF!</v>
      </c>
    </row>
    <row r="28" spans="1:8">
      <c r="H28" s="6" t="e">
        <f>SUM(H3:H27)</f>
        <v>#REF!</v>
      </c>
    </row>
    <row r="29" spans="1:8">
      <c r="A29" s="6" t="s">
        <v>114</v>
      </c>
      <c r="E29" s="64">
        <f>MIN(E3:E27)</f>
        <v>6.3999999999999932</v>
      </c>
    </row>
    <row r="30" spans="1:8">
      <c r="A30" s="52" t="s">
        <v>115</v>
      </c>
      <c r="B30" s="52"/>
      <c r="C30" s="52"/>
      <c r="D30" s="52"/>
      <c r="E30" s="64">
        <f>MAX(E3:E27)</f>
        <v>181.29999999999993</v>
      </c>
      <c r="F30" s="52"/>
      <c r="G30" s="52"/>
    </row>
    <row r="32" spans="1:8">
      <c r="A32" s="6" t="s">
        <v>157</v>
      </c>
      <c r="E32" s="6"/>
    </row>
    <row r="33" spans="5:5">
      <c r="E33" s="6"/>
    </row>
  </sheetData>
  <sortState ref="A3:H30">
    <sortCondition descending="1" ref="E3:E27"/>
  </sortState>
  <mergeCells count="3">
    <mergeCell ref="A11:A13"/>
    <mergeCell ref="A14:A18"/>
    <mergeCell ref="A20:A23"/>
  </mergeCells>
  <conditionalFormatting sqref="G3:G27">
    <cfRule type="containsText" dxfId="251" priority="7" operator="containsText" text="BAJO">
      <formula>NOT(ISERROR(SEARCH("BAJO",G3)))</formula>
    </cfRule>
    <cfRule type="containsText" dxfId="250" priority="8" operator="containsText" text="MEDIO">
      <formula>NOT(ISERROR(SEARCH("MEDIO",G3)))</formula>
    </cfRule>
    <cfRule type="containsText" dxfId="249" priority="9" operator="containsText" text="ALTO">
      <formula>NOT(ISERROR(SEARCH("ALTO",G3)))</formula>
    </cfRule>
  </conditionalFormatting>
  <conditionalFormatting sqref="D2:D27">
    <cfRule type="containsText" dxfId="248" priority="1" operator="containsText" text="BAJO">
      <formula>NOT(ISERROR(SEARCH("BAJO",D2)))</formula>
    </cfRule>
    <cfRule type="containsText" dxfId="247" priority="2" operator="containsText" text="MEDIO">
      <formula>NOT(ISERROR(SEARCH("MEDIO",D2)))</formula>
    </cfRule>
    <cfRule type="containsText" dxfId="246" priority="3" operator="containsText" text="ALTO">
      <formula>NOT(ISERROR(SEARCH("ALTO",D2)))</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T77"/>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4.5" customHeight="1">
      <c r="A1" s="290"/>
      <c r="B1" s="291" t="s">
        <v>687</v>
      </c>
      <c r="C1" s="291"/>
      <c r="D1" s="291"/>
      <c r="E1" s="291"/>
      <c r="F1" s="291"/>
      <c r="G1" s="291"/>
      <c r="H1" s="291"/>
      <c r="I1" s="291"/>
      <c r="J1" s="291"/>
      <c r="K1" s="291"/>
    </row>
    <row r="2" spans="1:72" ht="34.5"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152.25" customHeight="1">
      <c r="A5" s="132" t="s">
        <v>441</v>
      </c>
      <c r="B5" s="133" t="s">
        <v>627</v>
      </c>
      <c r="C5" s="134" t="s">
        <v>309</v>
      </c>
      <c r="D5" s="134" t="s">
        <v>638</v>
      </c>
      <c r="E5" s="93" t="s">
        <v>689</v>
      </c>
      <c r="F5" s="14">
        <v>2</v>
      </c>
      <c r="G5" s="14">
        <v>4</v>
      </c>
      <c r="H5" s="14">
        <f>F5*G5</f>
        <v>8</v>
      </c>
      <c r="I5" s="14" t="str">
        <f t="shared" ref="I5:I68" si="0">IF(H5&lt;12,"BAJO",IF(H5&gt;19,"ALTO","MEDIO"))</f>
        <v>BAJO</v>
      </c>
      <c r="J5" s="100" t="s">
        <v>752</v>
      </c>
      <c r="K5" s="53">
        <f t="shared" ref="K5:K68" si="1">IF(I5="BAJO",0.1,IF(I5="MEDIO",3,5))</f>
        <v>0.1</v>
      </c>
      <c r="BS5" s="11">
        <v>1</v>
      </c>
      <c r="BT5" s="11">
        <v>1</v>
      </c>
    </row>
    <row r="6" spans="1:72" s="11" customFormat="1" ht="147.75" customHeight="1">
      <c r="A6" s="132" t="s">
        <v>441</v>
      </c>
      <c r="B6" s="134" t="s">
        <v>629</v>
      </c>
      <c r="C6" s="134" t="s">
        <v>729</v>
      </c>
      <c r="D6" s="134" t="s">
        <v>638</v>
      </c>
      <c r="E6" s="125" t="s">
        <v>628</v>
      </c>
      <c r="F6" s="14">
        <v>2</v>
      </c>
      <c r="G6" s="14">
        <v>4</v>
      </c>
      <c r="H6" s="14">
        <f t="shared" ref="H6:H69" si="2">F6*G6</f>
        <v>8</v>
      </c>
      <c r="I6" s="14" t="str">
        <f t="shared" si="0"/>
        <v>BAJO</v>
      </c>
      <c r="J6" s="100" t="s">
        <v>752</v>
      </c>
      <c r="K6" s="53">
        <f t="shared" si="1"/>
        <v>0.1</v>
      </c>
      <c r="BS6" s="11">
        <v>2</v>
      </c>
      <c r="BT6" s="11">
        <v>2</v>
      </c>
    </row>
    <row r="7" spans="1:72" s="11" customFormat="1" ht="89.25">
      <c r="A7" s="132" t="s">
        <v>442</v>
      </c>
      <c r="B7" s="134" t="s">
        <v>443</v>
      </c>
      <c r="C7" s="135" t="s">
        <v>309</v>
      </c>
      <c r="D7" s="134" t="s">
        <v>638</v>
      </c>
      <c r="E7" s="93" t="s">
        <v>689</v>
      </c>
      <c r="F7" s="14">
        <v>2</v>
      </c>
      <c r="G7" s="14">
        <v>4</v>
      </c>
      <c r="H7" s="14">
        <f>F7*G7</f>
        <v>8</v>
      </c>
      <c r="I7" s="14" t="str">
        <f t="shared" si="0"/>
        <v>BAJO</v>
      </c>
      <c r="J7" s="100" t="s">
        <v>752</v>
      </c>
      <c r="K7" s="53">
        <f>IF(I7="BAJO",0.1,IF(I7="MEDIO",3,5))</f>
        <v>0.1</v>
      </c>
      <c r="BS7" s="11">
        <v>2</v>
      </c>
      <c r="BT7" s="11">
        <v>2</v>
      </c>
    </row>
    <row r="8" spans="1:72" s="11" customFormat="1" ht="165.75">
      <c r="A8" s="132" t="s">
        <v>442</v>
      </c>
      <c r="B8" s="134" t="s">
        <v>444</v>
      </c>
      <c r="C8" s="135" t="s">
        <v>730</v>
      </c>
      <c r="D8" s="134" t="s">
        <v>638</v>
      </c>
      <c r="E8" s="125" t="s">
        <v>630</v>
      </c>
      <c r="F8" s="14">
        <v>2</v>
      </c>
      <c r="G8" s="14">
        <v>4</v>
      </c>
      <c r="H8" s="14">
        <f t="shared" si="2"/>
        <v>8</v>
      </c>
      <c r="I8" s="14" t="str">
        <f t="shared" si="0"/>
        <v>BAJO</v>
      </c>
      <c r="J8" s="100" t="s">
        <v>752</v>
      </c>
      <c r="K8" s="53">
        <f t="shared" si="1"/>
        <v>0.1</v>
      </c>
    </row>
    <row r="9" spans="1:72" s="11" customFormat="1" ht="89.25">
      <c r="A9" s="132" t="s">
        <v>445</v>
      </c>
      <c r="B9" s="134" t="s">
        <v>457</v>
      </c>
      <c r="C9" s="135" t="s">
        <v>309</v>
      </c>
      <c r="D9" s="134" t="s">
        <v>638</v>
      </c>
      <c r="E9" s="93" t="s">
        <v>689</v>
      </c>
      <c r="F9" s="14">
        <v>2</v>
      </c>
      <c r="G9" s="14">
        <v>4</v>
      </c>
      <c r="H9" s="14">
        <f t="shared" si="2"/>
        <v>8</v>
      </c>
      <c r="I9" s="14" t="str">
        <f t="shared" si="0"/>
        <v>BAJO</v>
      </c>
      <c r="J9" s="100" t="s">
        <v>752</v>
      </c>
      <c r="K9" s="53">
        <f t="shared" si="1"/>
        <v>0.1</v>
      </c>
    </row>
    <row r="10" spans="1:72" s="11" customFormat="1" ht="255">
      <c r="A10" s="132" t="s">
        <v>445</v>
      </c>
      <c r="B10" s="134" t="s">
        <v>631</v>
      </c>
      <c r="C10" s="135" t="s">
        <v>731</v>
      </c>
      <c r="D10" s="134" t="s">
        <v>638</v>
      </c>
      <c r="E10" s="125" t="s">
        <v>632</v>
      </c>
      <c r="F10" s="14">
        <v>2</v>
      </c>
      <c r="G10" s="14">
        <v>4</v>
      </c>
      <c r="H10" s="14">
        <f>F10*G10</f>
        <v>8</v>
      </c>
      <c r="I10" s="14" t="str">
        <f t="shared" si="0"/>
        <v>BAJO</v>
      </c>
      <c r="J10" s="100" t="s">
        <v>752</v>
      </c>
      <c r="K10" s="53">
        <f>IF(I10="BAJO",0.1,IF(I10="MEDIO",3,5))</f>
        <v>0.1</v>
      </c>
    </row>
    <row r="11" spans="1:72" s="11" customFormat="1" ht="89.25">
      <c r="A11" s="126" t="s">
        <v>446</v>
      </c>
      <c r="B11" s="127" t="s">
        <v>447</v>
      </c>
      <c r="C11" s="128" t="s">
        <v>309</v>
      </c>
      <c r="D11" s="134" t="s">
        <v>638</v>
      </c>
      <c r="E11" s="93" t="s">
        <v>689</v>
      </c>
      <c r="F11" s="14">
        <v>2</v>
      </c>
      <c r="G11" s="14">
        <v>4</v>
      </c>
      <c r="H11" s="14">
        <f>F11*G11</f>
        <v>8</v>
      </c>
      <c r="I11" s="14" t="str">
        <f t="shared" si="0"/>
        <v>BAJO</v>
      </c>
      <c r="J11" s="100" t="s">
        <v>752</v>
      </c>
      <c r="K11" s="53">
        <f>IF(I11="BAJO",0.1,IF(I11="MEDIO",3,5))</f>
        <v>0.1</v>
      </c>
    </row>
    <row r="12" spans="1:72" s="11" customFormat="1" ht="204">
      <c r="A12" s="126" t="s">
        <v>446</v>
      </c>
      <c r="B12" s="127" t="s">
        <v>448</v>
      </c>
      <c r="C12" s="127" t="s">
        <v>732</v>
      </c>
      <c r="D12" s="134" t="s">
        <v>638</v>
      </c>
      <c r="E12" s="129" t="s">
        <v>633</v>
      </c>
      <c r="F12" s="14">
        <v>2</v>
      </c>
      <c r="G12" s="14">
        <v>4</v>
      </c>
      <c r="H12" s="14">
        <f>F12*G12</f>
        <v>8</v>
      </c>
      <c r="I12" s="14" t="str">
        <f t="shared" si="0"/>
        <v>BAJO</v>
      </c>
      <c r="J12" s="100" t="s">
        <v>752</v>
      </c>
      <c r="K12" s="53">
        <f>IF(I12="BAJO",0.1,IF(I12="MEDIO",3,5))</f>
        <v>0.1</v>
      </c>
    </row>
    <row r="13" spans="1:72" s="11" customFormat="1" ht="89.25">
      <c r="A13" s="126" t="s">
        <v>449</v>
      </c>
      <c r="B13" s="130" t="s">
        <v>458</v>
      </c>
      <c r="C13" s="128" t="s">
        <v>309</v>
      </c>
      <c r="D13" s="134" t="s">
        <v>638</v>
      </c>
      <c r="E13" s="93" t="s">
        <v>689</v>
      </c>
      <c r="F13" s="14">
        <v>2</v>
      </c>
      <c r="G13" s="14">
        <v>3</v>
      </c>
      <c r="H13" s="14">
        <f t="shared" si="2"/>
        <v>6</v>
      </c>
      <c r="I13" s="14" t="str">
        <f t="shared" si="0"/>
        <v>BAJO</v>
      </c>
      <c r="J13" s="100" t="s">
        <v>752</v>
      </c>
      <c r="K13" s="53">
        <f t="shared" si="1"/>
        <v>0.1</v>
      </c>
    </row>
    <row r="14" spans="1:72" s="11" customFormat="1" ht="216.75">
      <c r="A14" s="126" t="s">
        <v>449</v>
      </c>
      <c r="B14" s="127" t="s">
        <v>459</v>
      </c>
      <c r="C14" s="128" t="s">
        <v>733</v>
      </c>
      <c r="D14" s="134" t="s">
        <v>638</v>
      </c>
      <c r="E14" s="129" t="s">
        <v>634</v>
      </c>
      <c r="F14" s="14">
        <v>2</v>
      </c>
      <c r="G14" s="14">
        <v>3</v>
      </c>
      <c r="H14" s="14">
        <f t="shared" si="2"/>
        <v>6</v>
      </c>
      <c r="I14" s="14" t="str">
        <f t="shared" si="0"/>
        <v>BAJO</v>
      </c>
      <c r="J14" s="100" t="s">
        <v>752</v>
      </c>
      <c r="K14" s="53">
        <f t="shared" si="1"/>
        <v>0.1</v>
      </c>
    </row>
    <row r="15" spans="1:72" s="11" customFormat="1" ht="89.25">
      <c r="A15" s="126" t="s">
        <v>460</v>
      </c>
      <c r="B15" s="127" t="s">
        <v>450</v>
      </c>
      <c r="C15" s="128" t="s">
        <v>309</v>
      </c>
      <c r="D15" s="134" t="s">
        <v>638</v>
      </c>
      <c r="E15" s="93" t="s">
        <v>689</v>
      </c>
      <c r="F15" s="14">
        <v>2</v>
      </c>
      <c r="G15" s="14">
        <v>3</v>
      </c>
      <c r="H15" s="14">
        <f>F15*G15</f>
        <v>6</v>
      </c>
      <c r="I15" s="14" t="str">
        <f t="shared" si="0"/>
        <v>BAJO</v>
      </c>
      <c r="J15" s="100" t="s">
        <v>752</v>
      </c>
      <c r="K15" s="53">
        <f>IF(I15="BAJO",0.1,IF(I15="MEDIO",3,5))</f>
        <v>0.1</v>
      </c>
    </row>
    <row r="16" spans="1:72" s="11" customFormat="1" ht="255">
      <c r="A16" s="126" t="s">
        <v>460</v>
      </c>
      <c r="B16" s="127" t="s">
        <v>451</v>
      </c>
      <c r="C16" s="128" t="s">
        <v>734</v>
      </c>
      <c r="D16" s="134" t="s">
        <v>638</v>
      </c>
      <c r="E16" s="125" t="s">
        <v>635</v>
      </c>
      <c r="F16" s="33" t="s">
        <v>424</v>
      </c>
      <c r="G16" s="14">
        <v>3</v>
      </c>
      <c r="H16" s="14">
        <f t="shared" si="2"/>
        <v>6</v>
      </c>
      <c r="I16" s="14" t="str">
        <f t="shared" si="0"/>
        <v>BAJO</v>
      </c>
      <c r="J16" s="100" t="s">
        <v>752</v>
      </c>
      <c r="K16" s="53">
        <f t="shared" si="1"/>
        <v>0.1</v>
      </c>
    </row>
    <row r="17" spans="1:11" s="11" customFormat="1" ht="89.25">
      <c r="A17" s="126" t="s">
        <v>452</v>
      </c>
      <c r="B17" s="127" t="s">
        <v>453</v>
      </c>
      <c r="C17" s="128" t="s">
        <v>309</v>
      </c>
      <c r="D17" s="134" t="s">
        <v>638</v>
      </c>
      <c r="E17" s="93" t="s">
        <v>689</v>
      </c>
      <c r="F17" s="33" t="s">
        <v>424</v>
      </c>
      <c r="G17" s="14">
        <v>3</v>
      </c>
      <c r="H17" s="14">
        <f t="shared" si="2"/>
        <v>6</v>
      </c>
      <c r="I17" s="14" t="str">
        <f t="shared" si="0"/>
        <v>BAJO</v>
      </c>
      <c r="J17" s="100" t="s">
        <v>752</v>
      </c>
      <c r="K17" s="53">
        <f t="shared" si="1"/>
        <v>0.1</v>
      </c>
    </row>
    <row r="18" spans="1:11" s="11" customFormat="1" ht="153">
      <c r="A18" s="126" t="s">
        <v>452</v>
      </c>
      <c r="B18" s="127" t="s">
        <v>454</v>
      </c>
      <c r="C18" s="131" t="s">
        <v>735</v>
      </c>
      <c r="D18" s="134" t="s">
        <v>638</v>
      </c>
      <c r="E18" s="125" t="s">
        <v>636</v>
      </c>
      <c r="F18" s="33" t="s">
        <v>424</v>
      </c>
      <c r="G18" s="14">
        <v>3</v>
      </c>
      <c r="H18" s="14">
        <f>F18*G18</f>
        <v>6</v>
      </c>
      <c r="I18" s="14" t="str">
        <f t="shared" si="0"/>
        <v>BAJO</v>
      </c>
      <c r="J18" s="100" t="s">
        <v>752</v>
      </c>
      <c r="K18" s="53">
        <f>IF(I18="BAJO",0.1,IF(I18="MEDIO",3,5))</f>
        <v>0.1</v>
      </c>
    </row>
    <row r="19" spans="1:11" s="11" customFormat="1" ht="178.5">
      <c r="A19" s="126" t="s">
        <v>461</v>
      </c>
      <c r="B19" s="127" t="s">
        <v>455</v>
      </c>
      <c r="C19" s="128" t="s">
        <v>309</v>
      </c>
      <c r="D19" s="134" t="s">
        <v>638</v>
      </c>
      <c r="E19" s="93" t="s">
        <v>689</v>
      </c>
      <c r="F19" s="14">
        <v>4</v>
      </c>
      <c r="G19" s="14">
        <v>4</v>
      </c>
      <c r="H19" s="14">
        <f t="shared" si="2"/>
        <v>16</v>
      </c>
      <c r="I19" s="14" t="str">
        <f t="shared" si="0"/>
        <v>MEDIO</v>
      </c>
      <c r="J19" s="100" t="s">
        <v>753</v>
      </c>
      <c r="K19" s="53">
        <f t="shared" si="1"/>
        <v>3</v>
      </c>
    </row>
    <row r="20" spans="1:11" s="11" customFormat="1" ht="255">
      <c r="A20" s="126" t="s">
        <v>461</v>
      </c>
      <c r="B20" s="127" t="s">
        <v>456</v>
      </c>
      <c r="C20" s="127" t="s">
        <v>736</v>
      </c>
      <c r="D20" s="134" t="s">
        <v>638</v>
      </c>
      <c r="E20" s="125" t="s">
        <v>637</v>
      </c>
      <c r="F20" s="14">
        <v>4</v>
      </c>
      <c r="G20" s="14">
        <v>4</v>
      </c>
      <c r="H20" s="14">
        <f t="shared" si="2"/>
        <v>16</v>
      </c>
      <c r="I20" s="14" t="str">
        <f t="shared" si="0"/>
        <v>MEDIO</v>
      </c>
      <c r="J20" s="100" t="s">
        <v>753</v>
      </c>
      <c r="K20" s="53">
        <f t="shared" si="1"/>
        <v>3</v>
      </c>
    </row>
    <row r="21" spans="1:11" s="11" customFormat="1" ht="12.75">
      <c r="A21" s="85"/>
      <c r="B21" s="91"/>
      <c r="C21" s="107"/>
      <c r="D21" s="100"/>
      <c r="E21" s="108"/>
      <c r="F21" s="14"/>
      <c r="G21" s="14"/>
      <c r="H21" s="14">
        <f t="shared" si="2"/>
        <v>0</v>
      </c>
      <c r="I21" s="14" t="str">
        <f t="shared" si="0"/>
        <v>BAJO</v>
      </c>
      <c r="J21" s="3"/>
      <c r="K21" s="53">
        <f t="shared" si="1"/>
        <v>0.1</v>
      </c>
    </row>
    <row r="22" spans="1:11" s="89" customFormat="1" ht="12.75">
      <c r="A22" s="85"/>
      <c r="B22" s="91"/>
      <c r="C22" s="107"/>
      <c r="D22" s="100"/>
      <c r="E22" s="108"/>
      <c r="F22" s="90"/>
      <c r="G22" s="90"/>
      <c r="H22" s="90">
        <f t="shared" ref="H22" si="3">F22*G22</f>
        <v>0</v>
      </c>
      <c r="I22" s="90" t="str">
        <f t="shared" ref="I22" si="4">IF(H22&lt;12,"BAJO",IF(H22&gt;19,"ALTO","MEDIO"))</f>
        <v>BAJO</v>
      </c>
      <c r="J22" s="86"/>
      <c r="K22" s="94">
        <f t="shared" ref="K22" si="5">IF(I22="BAJO",0.1,IF(I22="MEDIO",3,5))</f>
        <v>0.1</v>
      </c>
    </row>
    <row r="23" spans="1:11" s="11" customFormat="1" ht="12.75">
      <c r="A23" s="85"/>
      <c r="B23" s="91"/>
      <c r="C23" s="107"/>
      <c r="D23" s="100"/>
      <c r="E23" s="108"/>
      <c r="F23" s="14"/>
      <c r="G23" s="14"/>
      <c r="H23" s="14">
        <f t="shared" si="2"/>
        <v>0</v>
      </c>
      <c r="I23" s="14" t="str">
        <f t="shared" si="0"/>
        <v>BAJO</v>
      </c>
      <c r="J23" s="3"/>
      <c r="K23" s="53">
        <f t="shared" si="1"/>
        <v>0.1</v>
      </c>
    </row>
    <row r="24" spans="1:11" s="11" customFormat="1" ht="12.75">
      <c r="A24" s="85"/>
      <c r="B24" s="91"/>
      <c r="C24" s="107"/>
      <c r="D24" s="100"/>
      <c r="E24" s="108"/>
      <c r="F24" s="14"/>
      <c r="G24" s="14"/>
      <c r="H24" s="14">
        <f>F24*G24</f>
        <v>0</v>
      </c>
      <c r="I24" s="14" t="str">
        <f t="shared" si="0"/>
        <v>BAJO</v>
      </c>
      <c r="J24" s="3"/>
      <c r="K24" s="53">
        <f>IF(I24="BAJO",0.1,IF(I24="MEDIO",3,5))</f>
        <v>0.1</v>
      </c>
    </row>
    <row r="25" spans="1:11" s="11" customFormat="1" ht="12.75">
      <c r="A25" s="85"/>
      <c r="B25" s="91"/>
      <c r="C25" s="107"/>
      <c r="D25" s="100"/>
      <c r="E25" s="108"/>
      <c r="F25" s="14"/>
      <c r="G25" s="14"/>
      <c r="H25" s="14">
        <f t="shared" si="2"/>
        <v>0</v>
      </c>
      <c r="I25" s="14" t="str">
        <f t="shared" si="0"/>
        <v>BAJO</v>
      </c>
      <c r="J25" s="3"/>
      <c r="K25" s="53">
        <f t="shared" si="1"/>
        <v>0.1</v>
      </c>
    </row>
    <row r="26" spans="1:11" s="11" customFormat="1" ht="12.75">
      <c r="A26" s="85"/>
      <c r="B26" s="91"/>
      <c r="C26" s="107"/>
      <c r="D26" s="100"/>
      <c r="E26" s="108"/>
      <c r="F26" s="14"/>
      <c r="G26" s="14"/>
      <c r="H26" s="14">
        <f t="shared" si="2"/>
        <v>0</v>
      </c>
      <c r="I26" s="14" t="str">
        <f t="shared" si="0"/>
        <v>BAJO</v>
      </c>
      <c r="J26" s="3"/>
      <c r="K26" s="53">
        <f t="shared" si="1"/>
        <v>0.1</v>
      </c>
    </row>
    <row r="27" spans="1:11" s="11" customFormat="1" ht="12.75">
      <c r="A27" s="85"/>
      <c r="B27" s="91"/>
      <c r="C27" s="107"/>
      <c r="D27" s="100"/>
      <c r="E27" s="108"/>
      <c r="F27" s="14"/>
      <c r="G27" s="14"/>
      <c r="H27" s="14">
        <f>F27*G27</f>
        <v>0</v>
      </c>
      <c r="I27" s="14" t="str">
        <f t="shared" si="0"/>
        <v>BAJO</v>
      </c>
      <c r="J27" s="3"/>
      <c r="K27" s="53">
        <f>IF(I27="BAJO",0.1,IF(I27="MEDIO",3,5))</f>
        <v>0.1</v>
      </c>
    </row>
    <row r="28" spans="1:11" s="11" customFormat="1" ht="12.75">
      <c r="A28" s="85"/>
      <c r="B28" s="91"/>
      <c r="C28" s="107"/>
      <c r="D28" s="100"/>
      <c r="E28" s="108"/>
      <c r="F28" s="14"/>
      <c r="G28" s="14"/>
      <c r="H28" s="14">
        <f t="shared" si="2"/>
        <v>0</v>
      </c>
      <c r="I28" s="14" t="str">
        <f t="shared" si="0"/>
        <v>BAJO</v>
      </c>
      <c r="J28" s="3"/>
      <c r="K28" s="53">
        <f t="shared" si="1"/>
        <v>0.1</v>
      </c>
    </row>
    <row r="29" spans="1:11" s="11" customFormat="1" ht="12.75">
      <c r="A29" s="85"/>
      <c r="B29" s="91"/>
      <c r="C29" s="107"/>
      <c r="D29" s="100"/>
      <c r="E29" s="108"/>
      <c r="F29" s="14"/>
      <c r="G29" s="14"/>
      <c r="H29" s="14">
        <f t="shared" si="2"/>
        <v>0</v>
      </c>
      <c r="I29" s="14" t="str">
        <f t="shared" si="0"/>
        <v>BAJO</v>
      </c>
      <c r="J29" s="3"/>
      <c r="K29" s="53">
        <f t="shared" si="1"/>
        <v>0.1</v>
      </c>
    </row>
    <row r="30" spans="1:11" s="11" customFormat="1" ht="15">
      <c r="A30" s="85"/>
      <c r="B30" s="91"/>
      <c r="C30" s="74"/>
      <c r="D30" s="100"/>
      <c r="E30" s="108"/>
      <c r="F30" s="14"/>
      <c r="G30" s="14"/>
      <c r="H30" s="14">
        <f>F30*G30</f>
        <v>0</v>
      </c>
      <c r="I30" s="14" t="str">
        <f t="shared" si="0"/>
        <v>BAJO</v>
      </c>
      <c r="J30" s="3"/>
      <c r="K30" s="53">
        <f>IF(I30="BAJO",0.1,IF(I30="MEDIO",3,5))</f>
        <v>0.1</v>
      </c>
    </row>
    <row r="31" spans="1:11" s="11" customFormat="1" ht="12.75">
      <c r="A31" s="85"/>
      <c r="B31" s="91"/>
      <c r="C31" s="107"/>
      <c r="D31" s="100"/>
      <c r="E31" s="108"/>
      <c r="F31" s="14"/>
      <c r="G31" s="14"/>
      <c r="H31" s="14">
        <f t="shared" si="2"/>
        <v>0</v>
      </c>
      <c r="I31" s="14" t="str">
        <f t="shared" si="0"/>
        <v>BAJO</v>
      </c>
      <c r="J31" s="3"/>
      <c r="K31" s="53">
        <f t="shared" si="1"/>
        <v>0.1</v>
      </c>
    </row>
    <row r="32" spans="1:11" s="11" customFormat="1" ht="12.75">
      <c r="A32" s="85"/>
      <c r="B32" s="91"/>
      <c r="C32" s="91"/>
      <c r="D32" s="100"/>
      <c r="E32" s="108"/>
      <c r="F32" s="14"/>
      <c r="G32" s="14"/>
      <c r="H32" s="14">
        <f t="shared" si="2"/>
        <v>0</v>
      </c>
      <c r="I32" s="14" t="str">
        <f t="shared" si="0"/>
        <v>BAJO</v>
      </c>
      <c r="J32" s="3"/>
      <c r="K32" s="53">
        <f t="shared" si="1"/>
        <v>0.1</v>
      </c>
    </row>
    <row r="33" spans="1:11" s="11" customFormat="1" ht="12.75">
      <c r="A33" s="85"/>
      <c r="B33" s="91"/>
      <c r="C33" s="107"/>
      <c r="D33" s="100"/>
      <c r="E33" s="108"/>
      <c r="F33" s="14"/>
      <c r="G33" s="14"/>
      <c r="H33" s="14">
        <f>F33*G33</f>
        <v>0</v>
      </c>
      <c r="I33" s="14" t="str">
        <f t="shared" si="0"/>
        <v>BAJO</v>
      </c>
      <c r="J33" s="3"/>
      <c r="K33" s="53">
        <f>IF(I33="BAJO",0.1,IF(I33="MEDIO",3,5))</f>
        <v>0.1</v>
      </c>
    </row>
    <row r="34" spans="1:11" s="11" customFormat="1" ht="12.75">
      <c r="A34" s="85"/>
      <c r="B34" s="91"/>
      <c r="C34" s="107"/>
      <c r="D34" s="100"/>
      <c r="E34" s="108"/>
      <c r="F34" s="14"/>
      <c r="G34" s="14"/>
      <c r="H34" s="14">
        <f t="shared" si="2"/>
        <v>0</v>
      </c>
      <c r="I34" s="14" t="str">
        <f t="shared" si="0"/>
        <v>BAJO</v>
      </c>
      <c r="J34" s="3"/>
      <c r="K34" s="53">
        <f t="shared" si="1"/>
        <v>0.1</v>
      </c>
    </row>
    <row r="35" spans="1:11" s="11" customFormat="1" ht="12.75">
      <c r="A35" s="85"/>
      <c r="B35" s="91"/>
      <c r="C35" s="107"/>
      <c r="D35" s="100"/>
      <c r="E35" s="108"/>
      <c r="F35" s="14"/>
      <c r="G35" s="14"/>
      <c r="H35" s="14">
        <f t="shared" si="2"/>
        <v>0</v>
      </c>
      <c r="I35" s="14" t="str">
        <f t="shared" si="0"/>
        <v>BAJO</v>
      </c>
      <c r="J35" s="3"/>
      <c r="K35" s="53">
        <f t="shared" si="1"/>
        <v>0.1</v>
      </c>
    </row>
    <row r="36" spans="1:11" s="11" customFormat="1" ht="12.75">
      <c r="A36" s="85"/>
      <c r="B36" s="91"/>
      <c r="C36" s="107"/>
      <c r="D36" s="100"/>
      <c r="E36" s="108"/>
      <c r="F36" s="14"/>
      <c r="G36" s="14"/>
      <c r="H36" s="14">
        <f>F36*G36</f>
        <v>0</v>
      </c>
      <c r="I36" s="14" t="str">
        <f t="shared" si="0"/>
        <v>BAJO</v>
      </c>
      <c r="J36" s="3"/>
      <c r="K36" s="53">
        <f>IF(I36="BAJO",0.1,IF(I36="MEDIO",3,5))</f>
        <v>0.1</v>
      </c>
    </row>
    <row r="37" spans="1:11" s="11" customFormat="1" ht="12.75">
      <c r="A37" s="31"/>
      <c r="B37" s="13"/>
      <c r="C37" s="32"/>
      <c r="D37" s="13"/>
      <c r="E37" s="47"/>
      <c r="F37" s="14"/>
      <c r="G37" s="14"/>
      <c r="H37" s="14">
        <f t="shared" si="2"/>
        <v>0</v>
      </c>
      <c r="I37" s="14" t="str">
        <f t="shared" si="0"/>
        <v>BAJO</v>
      </c>
      <c r="J37" s="3"/>
      <c r="K37" s="53">
        <f t="shared" si="1"/>
        <v>0.1</v>
      </c>
    </row>
    <row r="38" spans="1:11" s="11" customFormat="1" ht="12.75">
      <c r="A38" s="31"/>
      <c r="B38" s="13"/>
      <c r="C38" s="32"/>
      <c r="D38" s="13"/>
      <c r="E38" s="47"/>
      <c r="F38" s="14"/>
      <c r="G38" s="14"/>
      <c r="H38" s="14">
        <f t="shared" si="2"/>
        <v>0</v>
      </c>
      <c r="I38" s="14" t="str">
        <f t="shared" si="0"/>
        <v>BAJO</v>
      </c>
      <c r="J38" s="3"/>
      <c r="K38" s="53">
        <f t="shared" si="1"/>
        <v>0.1</v>
      </c>
    </row>
    <row r="39" spans="1:11" s="11" customFormat="1" ht="12.75">
      <c r="A39" s="31"/>
      <c r="B39" s="13"/>
      <c r="C39" s="13"/>
      <c r="D39" s="13"/>
      <c r="E39" s="47"/>
      <c r="F39" s="14"/>
      <c r="G39" s="14"/>
      <c r="H39" s="14">
        <f>F39*G39</f>
        <v>0</v>
      </c>
      <c r="I39" s="14" t="str">
        <f t="shared" si="0"/>
        <v>BAJO</v>
      </c>
      <c r="J39" s="3"/>
      <c r="K39" s="53">
        <f>IF(I39="BAJO",0.1,IF(I39="MEDIO",3,5))</f>
        <v>0.1</v>
      </c>
    </row>
    <row r="40" spans="1:11" s="11" customFormat="1" ht="12.75">
      <c r="A40" s="31"/>
      <c r="B40" s="13"/>
      <c r="C40" s="13"/>
      <c r="D40" s="13"/>
      <c r="E40" s="47"/>
      <c r="F40" s="14"/>
      <c r="G40" s="14"/>
      <c r="H40" s="14">
        <f>F40*G40</f>
        <v>0</v>
      </c>
      <c r="I40" s="14" t="str">
        <f t="shared" si="0"/>
        <v>BAJO</v>
      </c>
      <c r="J40" s="3"/>
      <c r="K40" s="53">
        <f>IF(I40="BAJO",0.1,IF(I40="MEDIO",3,5))</f>
        <v>0.1</v>
      </c>
    </row>
    <row r="41" spans="1:11" s="11" customFormat="1" ht="12.75">
      <c r="A41" s="31"/>
      <c r="B41" s="13"/>
      <c r="C41" s="32"/>
      <c r="D41" s="13"/>
      <c r="E41" s="47"/>
      <c r="F41" s="14"/>
      <c r="G41" s="14"/>
      <c r="H41" s="14">
        <f t="shared" si="2"/>
        <v>0</v>
      </c>
      <c r="I41" s="14" t="str">
        <f t="shared" si="0"/>
        <v>BAJO</v>
      </c>
      <c r="J41" s="3"/>
      <c r="K41" s="53">
        <f t="shared" si="1"/>
        <v>0.1</v>
      </c>
    </row>
    <row r="42" spans="1:11" s="11" customFormat="1" ht="12.75">
      <c r="A42" s="31"/>
      <c r="B42" s="13"/>
      <c r="C42" s="32"/>
      <c r="D42" s="13"/>
      <c r="E42" s="47"/>
      <c r="F42" s="14"/>
      <c r="G42" s="14"/>
      <c r="H42" s="14">
        <f t="shared" si="2"/>
        <v>0</v>
      </c>
      <c r="I42" s="14" t="str">
        <f t="shared" si="0"/>
        <v>BAJO</v>
      </c>
      <c r="J42" s="3"/>
      <c r="K42" s="53">
        <f t="shared" si="1"/>
        <v>0.1</v>
      </c>
    </row>
    <row r="43" spans="1:11" s="11" customFormat="1" ht="12.75">
      <c r="A43" s="31"/>
      <c r="B43" s="13"/>
      <c r="C43" s="13"/>
      <c r="D43" s="13"/>
      <c r="E43" s="47"/>
      <c r="F43" s="14"/>
      <c r="G43" s="14"/>
      <c r="H43" s="14">
        <f>F43*G43</f>
        <v>0</v>
      </c>
      <c r="I43" s="14" t="str">
        <f t="shared" si="0"/>
        <v>BAJO</v>
      </c>
      <c r="J43" s="3"/>
      <c r="K43" s="53">
        <f>IF(I43="BAJO",0.1,IF(I43="MEDIO",3,5))</f>
        <v>0.1</v>
      </c>
    </row>
    <row r="44" spans="1:11" s="11" customFormat="1" ht="12.75">
      <c r="A44" s="31"/>
      <c r="B44" s="13"/>
      <c r="C44" s="13"/>
      <c r="D44" s="13"/>
      <c r="E44" s="47"/>
      <c r="F44" s="14"/>
      <c r="G44" s="14"/>
      <c r="H44" s="14">
        <f>F44*G44</f>
        <v>0</v>
      </c>
      <c r="I44" s="14" t="str">
        <f t="shared" si="0"/>
        <v>BAJO</v>
      </c>
      <c r="J44" s="3"/>
      <c r="K44" s="53">
        <f>IF(I44="BAJO",0.1,IF(I44="MEDIO",3,5))</f>
        <v>0.1</v>
      </c>
    </row>
    <row r="45" spans="1:11" s="11" customFormat="1" ht="12.75">
      <c r="A45" s="31"/>
      <c r="B45" s="13"/>
      <c r="C45" s="32"/>
      <c r="D45" s="13"/>
      <c r="E45" s="47"/>
      <c r="F45" s="14"/>
      <c r="G45" s="14"/>
      <c r="H45" s="14">
        <f t="shared" si="2"/>
        <v>0</v>
      </c>
      <c r="I45" s="14" t="str">
        <f t="shared" si="0"/>
        <v>BAJO</v>
      </c>
      <c r="J45" s="3"/>
      <c r="K45" s="53">
        <f t="shared" si="1"/>
        <v>0.1</v>
      </c>
    </row>
    <row r="46" spans="1:11" s="11" customFormat="1" ht="12.75">
      <c r="A46" s="31"/>
      <c r="B46" s="13"/>
      <c r="C46" s="13"/>
      <c r="D46" s="13"/>
      <c r="E46" s="47"/>
      <c r="F46" s="14"/>
      <c r="G46" s="14"/>
      <c r="H46" s="14">
        <f t="shared" si="2"/>
        <v>0</v>
      </c>
      <c r="I46" s="14" t="str">
        <f t="shared" si="0"/>
        <v>BAJO</v>
      </c>
      <c r="J46" s="3"/>
      <c r="K46" s="53">
        <f t="shared" si="1"/>
        <v>0.1</v>
      </c>
    </row>
    <row r="47" spans="1:11" s="11" customFormat="1" ht="12.75">
      <c r="A47" s="31"/>
      <c r="B47" s="13"/>
      <c r="C47" s="13"/>
      <c r="D47" s="13"/>
      <c r="E47" s="47"/>
      <c r="F47" s="14"/>
      <c r="G47" s="14"/>
      <c r="H47" s="14">
        <f>F47*G47</f>
        <v>0</v>
      </c>
      <c r="I47" s="14" t="str">
        <f t="shared" si="0"/>
        <v>BAJO</v>
      </c>
      <c r="J47" s="3"/>
      <c r="K47" s="53">
        <f>IF(I47="BAJO",0.1,IF(I47="MEDIO",3,5))</f>
        <v>0.1</v>
      </c>
    </row>
    <row r="48" spans="1:11" s="11" customFormat="1" ht="12.75">
      <c r="A48" s="31"/>
      <c r="B48" s="13"/>
      <c r="C48" s="32"/>
      <c r="D48" s="13"/>
      <c r="E48" s="47"/>
      <c r="F48" s="14"/>
      <c r="G48" s="14"/>
      <c r="H48" s="14">
        <f t="shared" si="2"/>
        <v>0</v>
      </c>
      <c r="I48" s="14" t="str">
        <f t="shared" si="0"/>
        <v>BAJO</v>
      </c>
      <c r="J48" s="3"/>
      <c r="K48" s="53">
        <f t="shared" si="1"/>
        <v>0.1</v>
      </c>
    </row>
    <row r="49" spans="1:11" s="11" customFormat="1" ht="12.75">
      <c r="A49" s="31"/>
      <c r="B49" s="13"/>
      <c r="C49" s="35"/>
      <c r="D49" s="13"/>
      <c r="E49" s="47"/>
      <c r="F49" s="14"/>
      <c r="G49" s="14"/>
      <c r="H49" s="14">
        <f t="shared" si="2"/>
        <v>0</v>
      </c>
      <c r="I49" s="14" t="str">
        <f t="shared" si="0"/>
        <v>BAJO</v>
      </c>
      <c r="J49" s="3"/>
      <c r="K49" s="53">
        <f t="shared" si="1"/>
        <v>0.1</v>
      </c>
    </row>
    <row r="50" spans="1:11" s="11" customFormat="1" ht="12.75">
      <c r="A50" s="31"/>
      <c r="B50" s="13"/>
      <c r="C50" s="13"/>
      <c r="D50" s="13"/>
      <c r="E50" s="47"/>
      <c r="F50" s="14"/>
      <c r="G50" s="14"/>
      <c r="H50" s="14">
        <f>F50*G50</f>
        <v>0</v>
      </c>
      <c r="I50" s="14" t="str">
        <f t="shared" si="0"/>
        <v>BAJO</v>
      </c>
      <c r="J50" s="3"/>
      <c r="K50" s="53">
        <f>IF(I50="BAJO",0.1,IF(I50="MEDIO",3,5))</f>
        <v>0.1</v>
      </c>
    </row>
    <row r="51" spans="1:11" s="11" customFormat="1" ht="12.75">
      <c r="A51" s="31"/>
      <c r="B51" s="13"/>
      <c r="C51" s="13"/>
      <c r="D51" s="13"/>
      <c r="E51" s="47"/>
      <c r="F51" s="14"/>
      <c r="G51" s="14"/>
      <c r="H51" s="14">
        <f>F51*G51</f>
        <v>0</v>
      </c>
      <c r="I51" s="14" t="str">
        <f t="shared" si="0"/>
        <v>BAJO</v>
      </c>
      <c r="J51" s="3"/>
      <c r="K51" s="53">
        <f>IF(I51="BAJO",0.1,IF(I51="MEDIO",3,5))</f>
        <v>0.1</v>
      </c>
    </row>
    <row r="52" spans="1:11" s="11" customFormat="1" ht="12.75">
      <c r="A52" s="31"/>
      <c r="B52" s="13"/>
      <c r="C52" s="32"/>
      <c r="D52" s="13"/>
      <c r="E52" s="47"/>
      <c r="F52" s="14"/>
      <c r="G52" s="14"/>
      <c r="H52" s="14">
        <f t="shared" si="2"/>
        <v>0</v>
      </c>
      <c r="I52" s="14" t="str">
        <f t="shared" si="0"/>
        <v>BAJO</v>
      </c>
      <c r="J52" s="3"/>
      <c r="K52" s="53">
        <f t="shared" si="1"/>
        <v>0.1</v>
      </c>
    </row>
    <row r="53" spans="1:11" s="11" customFormat="1" ht="12.75">
      <c r="A53" s="31"/>
      <c r="B53" s="13"/>
      <c r="C53" s="35"/>
      <c r="D53" s="13"/>
      <c r="E53" s="47"/>
      <c r="F53" s="14"/>
      <c r="G53" s="14"/>
      <c r="H53" s="14">
        <f t="shared" si="2"/>
        <v>0</v>
      </c>
      <c r="I53" s="14" t="str">
        <f t="shared" si="0"/>
        <v>BAJO</v>
      </c>
      <c r="J53" s="3"/>
      <c r="K53" s="53">
        <f t="shared" si="1"/>
        <v>0.1</v>
      </c>
    </row>
    <row r="54" spans="1:11" s="11" customFormat="1" ht="12.75">
      <c r="A54" s="31"/>
      <c r="B54" s="13"/>
      <c r="C54" s="13"/>
      <c r="D54" s="13"/>
      <c r="E54" s="47"/>
      <c r="F54" s="14"/>
      <c r="G54" s="14"/>
      <c r="H54" s="14">
        <f t="shared" si="2"/>
        <v>0</v>
      </c>
      <c r="I54" s="14" t="str">
        <f t="shared" si="0"/>
        <v>BAJO</v>
      </c>
      <c r="J54" s="3"/>
      <c r="K54" s="53">
        <f>IF(I54="BAJO",0.1,IF(I54="MEDIO",3,5))</f>
        <v>0.1</v>
      </c>
    </row>
    <row r="55" spans="1:11" s="22" customFormat="1" ht="12.75">
      <c r="A55" s="31"/>
      <c r="B55" s="13"/>
      <c r="C55" s="15"/>
      <c r="D55" s="15"/>
      <c r="E55" s="47"/>
      <c r="F55" s="21"/>
      <c r="G55" s="21"/>
      <c r="H55" s="21">
        <f t="shared" si="2"/>
        <v>0</v>
      </c>
      <c r="I55" s="21" t="str">
        <f t="shared" si="0"/>
        <v>BAJO</v>
      </c>
      <c r="J55" s="3"/>
      <c r="K55" s="65">
        <f>IF(I55="BAJO",0.1,IF(I55="MEDIO",3,5))</f>
        <v>0.1</v>
      </c>
    </row>
    <row r="56" spans="1:11" s="11" customFormat="1" ht="12.75">
      <c r="A56" s="31"/>
      <c r="B56" s="15"/>
      <c r="C56" s="32"/>
      <c r="D56" s="16"/>
      <c r="E56" s="41"/>
      <c r="F56" s="29"/>
      <c r="G56" s="29"/>
      <c r="H56" s="14">
        <f t="shared" si="2"/>
        <v>0</v>
      </c>
      <c r="I56" s="14" t="str">
        <f t="shared" si="0"/>
        <v>BAJO</v>
      </c>
      <c r="J56" s="3"/>
      <c r="K56" s="53">
        <f t="shared" si="1"/>
        <v>0.1</v>
      </c>
    </row>
    <row r="57" spans="1:11" s="11" customFormat="1" ht="12.75">
      <c r="A57" s="31"/>
      <c r="B57" s="13"/>
      <c r="C57" s="32"/>
      <c r="D57" s="16"/>
      <c r="E57" s="41"/>
      <c r="F57" s="29"/>
      <c r="G57" s="29"/>
      <c r="H57" s="14">
        <f t="shared" si="2"/>
        <v>0</v>
      </c>
      <c r="I57" s="14" t="str">
        <f t="shared" si="0"/>
        <v>BAJO</v>
      </c>
      <c r="J57" s="3"/>
      <c r="K57" s="53">
        <f t="shared" si="1"/>
        <v>0.1</v>
      </c>
    </row>
    <row r="58" spans="1:11" s="11" customFormat="1" ht="12.75">
      <c r="A58" s="31"/>
      <c r="B58" s="13"/>
      <c r="C58" s="13"/>
      <c r="D58" s="16"/>
      <c r="E58" s="41"/>
      <c r="F58" s="29"/>
      <c r="G58" s="29"/>
      <c r="H58" s="14">
        <f>F58*G58</f>
        <v>0</v>
      </c>
      <c r="I58" s="14" t="str">
        <f t="shared" si="0"/>
        <v>BAJO</v>
      </c>
      <c r="J58" s="3"/>
      <c r="K58" s="53">
        <f>IF(I58="BAJO",0.1,IF(I58="MEDIO",3,5))</f>
        <v>0.1</v>
      </c>
    </row>
    <row r="59" spans="1:11" s="11" customFormat="1" ht="12.75">
      <c r="A59" s="31"/>
      <c r="B59" s="34"/>
      <c r="C59" s="35"/>
      <c r="D59" s="34"/>
      <c r="E59" s="41"/>
      <c r="F59" s="14"/>
      <c r="G59" s="14"/>
      <c r="H59" s="14">
        <f t="shared" si="2"/>
        <v>0</v>
      </c>
      <c r="I59" s="14" t="str">
        <f t="shared" si="0"/>
        <v>BAJO</v>
      </c>
      <c r="J59" s="3"/>
      <c r="K59" s="53">
        <f t="shared" si="1"/>
        <v>0.1</v>
      </c>
    </row>
    <row r="60" spans="1:11" s="11" customFormat="1" ht="12.75">
      <c r="A60" s="31"/>
      <c r="B60" s="34"/>
      <c r="C60" s="35"/>
      <c r="D60" s="34"/>
      <c r="E60" s="41"/>
      <c r="F60" s="36"/>
      <c r="G60" s="14"/>
      <c r="H60" s="14">
        <f t="shared" si="2"/>
        <v>0</v>
      </c>
      <c r="I60" s="14" t="str">
        <f t="shared" si="0"/>
        <v>BAJO</v>
      </c>
      <c r="J60" s="3"/>
      <c r="K60" s="53">
        <f t="shared" si="1"/>
        <v>0.1</v>
      </c>
    </row>
    <row r="61" spans="1:11" s="11" customFormat="1" ht="12.75">
      <c r="A61" s="31"/>
      <c r="B61" s="34"/>
      <c r="C61" s="35"/>
      <c r="D61" s="34"/>
      <c r="E61" s="41"/>
      <c r="F61" s="36"/>
      <c r="G61" s="14"/>
      <c r="H61" s="14">
        <f>F61*G61</f>
        <v>0</v>
      </c>
      <c r="I61" s="14" t="str">
        <f t="shared" si="0"/>
        <v>BAJO</v>
      </c>
      <c r="J61" s="3"/>
      <c r="K61" s="53">
        <f>IF(I61="BAJO",0.1,IF(I61="MEDIO",3,5))</f>
        <v>0.1</v>
      </c>
    </row>
    <row r="62" spans="1:11" s="11" customFormat="1" ht="12.75">
      <c r="A62" s="31"/>
      <c r="B62" s="34"/>
      <c r="C62" s="35"/>
      <c r="D62" s="34"/>
      <c r="E62" s="41"/>
      <c r="F62" s="14"/>
      <c r="G62" s="14"/>
      <c r="H62" s="14">
        <f t="shared" si="2"/>
        <v>0</v>
      </c>
      <c r="I62" s="14" t="str">
        <f t="shared" si="0"/>
        <v>BAJO</v>
      </c>
      <c r="J62" s="13"/>
      <c r="K62" s="53">
        <f t="shared" si="1"/>
        <v>0.1</v>
      </c>
    </row>
    <row r="63" spans="1:11" s="11" customFormat="1" ht="12.75">
      <c r="A63" s="31"/>
      <c r="B63" s="34"/>
      <c r="C63" s="35"/>
      <c r="D63" s="34"/>
      <c r="E63" s="41"/>
      <c r="F63" s="14"/>
      <c r="G63" s="14"/>
      <c r="H63" s="14">
        <f>F63*G63</f>
        <v>0</v>
      </c>
      <c r="I63" s="14" t="str">
        <f t="shared" si="0"/>
        <v>BAJO</v>
      </c>
      <c r="J63" s="13"/>
      <c r="K63" s="53">
        <f>IF(I63="BAJO",0.1,IF(I63="MEDIO",3,5))</f>
        <v>0.1</v>
      </c>
    </row>
    <row r="64" spans="1:11" s="22" customFormat="1" ht="12.75">
      <c r="A64" s="37"/>
      <c r="B64" s="38"/>
      <c r="C64" s="39"/>
      <c r="D64" s="15"/>
      <c r="E64" s="48"/>
      <c r="F64" s="21"/>
      <c r="G64" s="21"/>
      <c r="H64" s="21">
        <f t="shared" si="2"/>
        <v>0</v>
      </c>
      <c r="I64" s="21" t="str">
        <f t="shared" si="0"/>
        <v>BAJO</v>
      </c>
      <c r="J64" s="3"/>
      <c r="K64" s="65">
        <f t="shared" si="1"/>
        <v>0.1</v>
      </c>
    </row>
    <row r="65" spans="1:13" s="22" customFormat="1" ht="12.75">
      <c r="A65" s="37"/>
      <c r="B65" s="38"/>
      <c r="C65" s="35"/>
      <c r="D65" s="15"/>
      <c r="E65" s="48"/>
      <c r="F65" s="40"/>
      <c r="G65" s="21"/>
      <c r="H65" s="21">
        <f t="shared" si="2"/>
        <v>0</v>
      </c>
      <c r="I65" s="21" t="str">
        <f t="shared" si="0"/>
        <v>BAJO</v>
      </c>
      <c r="J65" s="3"/>
      <c r="K65" s="65">
        <f t="shared" si="1"/>
        <v>0.1</v>
      </c>
    </row>
    <row r="66" spans="1:13" s="11" customFormat="1" ht="12.75">
      <c r="A66" s="31"/>
      <c r="B66" s="41"/>
      <c r="C66" s="35"/>
      <c r="D66" s="34"/>
      <c r="E66" s="41"/>
      <c r="F66" s="14"/>
      <c r="G66" s="14"/>
      <c r="H66" s="14">
        <f t="shared" si="2"/>
        <v>0</v>
      </c>
      <c r="I66" s="14" t="str">
        <f t="shared" si="0"/>
        <v>BAJO</v>
      </c>
      <c r="J66" s="13"/>
      <c r="K66" s="53">
        <f t="shared" si="1"/>
        <v>0.1</v>
      </c>
    </row>
    <row r="67" spans="1:13" s="11" customFormat="1" ht="12.75">
      <c r="A67" s="31"/>
      <c r="B67" s="34"/>
      <c r="C67" s="35"/>
      <c r="D67" s="34"/>
      <c r="E67" s="41"/>
      <c r="F67" s="14"/>
      <c r="G67" s="14"/>
      <c r="H67" s="14">
        <f t="shared" si="2"/>
        <v>0</v>
      </c>
      <c r="I67" s="14" t="str">
        <f t="shared" si="0"/>
        <v>BAJO</v>
      </c>
      <c r="J67" s="13"/>
      <c r="K67" s="53">
        <f t="shared" si="1"/>
        <v>0.1</v>
      </c>
    </row>
    <row r="68" spans="1:13" s="11" customFormat="1" ht="12.75">
      <c r="A68" s="31"/>
      <c r="B68" s="34"/>
      <c r="C68" s="35"/>
      <c r="D68" s="34"/>
      <c r="E68" s="41"/>
      <c r="F68" s="14"/>
      <c r="G68" s="14"/>
      <c r="H68" s="14">
        <f t="shared" si="2"/>
        <v>0</v>
      </c>
      <c r="I68" s="14" t="str">
        <f t="shared" si="0"/>
        <v>BAJO</v>
      </c>
      <c r="J68" s="3"/>
      <c r="K68" s="53">
        <f t="shared" si="1"/>
        <v>0.1</v>
      </c>
    </row>
    <row r="69" spans="1:13" s="11" customFormat="1" ht="12.75">
      <c r="A69" s="31"/>
      <c r="B69" s="34"/>
      <c r="C69" s="35"/>
      <c r="D69" s="34"/>
      <c r="E69" s="41"/>
      <c r="F69" s="14"/>
      <c r="G69" s="14"/>
      <c r="H69" s="14">
        <f t="shared" si="2"/>
        <v>0</v>
      </c>
      <c r="I69" s="14" t="str">
        <f t="shared" ref="I69:I74" si="6">IF(H69&lt;12,"BAJO",IF(H69&gt;19,"ALTO","MEDIO"))</f>
        <v>BAJO</v>
      </c>
      <c r="J69" s="3"/>
      <c r="K69" s="53">
        <f t="shared" ref="K69:K74" si="7">IF(I69="BAJO",0.1,IF(I69="MEDIO",3,5))</f>
        <v>0.1</v>
      </c>
    </row>
    <row r="70" spans="1:13" s="11" customFormat="1" ht="12.75">
      <c r="A70" s="31"/>
      <c r="B70" s="34"/>
      <c r="C70" s="35"/>
      <c r="D70" s="34"/>
      <c r="E70" s="41"/>
      <c r="F70" s="14"/>
      <c r="G70" s="14"/>
      <c r="H70" s="14">
        <f t="shared" ref="H70:H74" si="8">F70*G70</f>
        <v>0</v>
      </c>
      <c r="I70" s="14" t="str">
        <f t="shared" si="6"/>
        <v>BAJO</v>
      </c>
      <c r="J70" s="3"/>
      <c r="K70" s="53">
        <f t="shared" si="7"/>
        <v>0.1</v>
      </c>
    </row>
    <row r="71" spans="1:13" s="11" customFormat="1" ht="12.75">
      <c r="A71" s="31"/>
      <c r="B71" s="34"/>
      <c r="C71" s="35"/>
      <c r="D71" s="34"/>
      <c r="E71" s="41"/>
      <c r="F71" s="14"/>
      <c r="G71" s="14"/>
      <c r="H71" s="14">
        <f t="shared" si="8"/>
        <v>0</v>
      </c>
      <c r="I71" s="14" t="str">
        <f t="shared" si="6"/>
        <v>BAJO</v>
      </c>
      <c r="J71" s="3"/>
      <c r="K71" s="53">
        <f t="shared" si="7"/>
        <v>0.1</v>
      </c>
    </row>
    <row r="72" spans="1:13" s="11" customFormat="1" ht="12.75">
      <c r="A72" s="31"/>
      <c r="B72" s="34"/>
      <c r="C72" s="35"/>
      <c r="D72" s="34"/>
      <c r="E72" s="41"/>
      <c r="F72" s="14"/>
      <c r="G72" s="14"/>
      <c r="H72" s="14">
        <f t="shared" si="8"/>
        <v>0</v>
      </c>
      <c r="I72" s="14" t="str">
        <f t="shared" si="6"/>
        <v>BAJO</v>
      </c>
      <c r="J72" s="3"/>
      <c r="K72" s="53">
        <f t="shared" si="7"/>
        <v>0.1</v>
      </c>
    </row>
    <row r="73" spans="1:13" s="11" customFormat="1" ht="12.75">
      <c r="A73" s="31"/>
      <c r="B73" s="34"/>
      <c r="C73" s="35"/>
      <c r="D73" s="34"/>
      <c r="E73" s="41"/>
      <c r="F73" s="14"/>
      <c r="G73" s="14"/>
      <c r="H73" s="14">
        <f t="shared" si="8"/>
        <v>0</v>
      </c>
      <c r="I73" s="14" t="str">
        <f t="shared" si="6"/>
        <v>BAJO</v>
      </c>
      <c r="J73" s="3"/>
      <c r="K73" s="53">
        <f t="shared" si="7"/>
        <v>0.1</v>
      </c>
    </row>
    <row r="74" spans="1:13" s="11" customFormat="1" ht="12.75">
      <c r="A74" s="31"/>
      <c r="B74" s="34"/>
      <c r="C74" s="35"/>
      <c r="D74" s="34"/>
      <c r="E74" s="41"/>
      <c r="F74" s="14"/>
      <c r="G74" s="14"/>
      <c r="H74" s="14">
        <f t="shared" si="8"/>
        <v>0</v>
      </c>
      <c r="I74" s="14" t="str">
        <f t="shared" si="6"/>
        <v>BAJO</v>
      </c>
      <c r="J74" s="3"/>
      <c r="K74" s="53">
        <f t="shared" si="7"/>
        <v>0.1</v>
      </c>
    </row>
    <row r="75" spans="1:13" s="11" customFormat="1" ht="12.75">
      <c r="B75" s="42"/>
      <c r="C75" s="43"/>
      <c r="E75" s="49"/>
      <c r="F75" s="44"/>
      <c r="G75" s="44"/>
      <c r="L75" s="11">
        <f>SUM(K5:K74)</f>
        <v>12.799999999999981</v>
      </c>
      <c r="M75" s="11">
        <f>COUNT(K5:K74)</f>
        <v>70</v>
      </c>
    </row>
    <row r="76" spans="1:13" s="11" customFormat="1" ht="12.75">
      <c r="C76" s="43"/>
      <c r="E76" s="49"/>
      <c r="F76" s="44"/>
      <c r="G76" s="44"/>
    </row>
    <row r="77" spans="1:13" s="11" customFormat="1" ht="12.75">
      <c r="C77" s="43"/>
      <c r="E77" s="49"/>
      <c r="F77" s="44"/>
      <c r="G77" s="44"/>
    </row>
  </sheetData>
  <dataConsolidate/>
  <mergeCells count="3">
    <mergeCell ref="A1:A2"/>
    <mergeCell ref="B1:K1"/>
    <mergeCell ref="B2:K2"/>
  </mergeCells>
  <conditionalFormatting sqref="I71:I73 I5:I67">
    <cfRule type="cellIs" dxfId="161" priority="10" stopIfTrue="1" operator="equal">
      <formula>"ALTO"</formula>
    </cfRule>
    <cfRule type="cellIs" dxfId="160" priority="11" stopIfTrue="1" operator="equal">
      <formula>"MEDIO"</formula>
    </cfRule>
    <cfRule type="cellIs" dxfId="159" priority="12" stopIfTrue="1" operator="equal">
      <formula>"BAJO"</formula>
    </cfRule>
  </conditionalFormatting>
  <conditionalFormatting sqref="I68">
    <cfRule type="cellIs" dxfId="158" priority="7" stopIfTrue="1" operator="equal">
      <formula>"ALTO"</formula>
    </cfRule>
    <cfRule type="cellIs" dxfId="157" priority="8" stopIfTrue="1" operator="equal">
      <formula>"MEDIO"</formula>
    </cfRule>
    <cfRule type="cellIs" dxfId="156" priority="9" stopIfTrue="1" operator="equal">
      <formula>"BAJO"</formula>
    </cfRule>
  </conditionalFormatting>
  <conditionalFormatting sqref="I69:I70">
    <cfRule type="cellIs" dxfId="155" priority="4" stopIfTrue="1" operator="equal">
      <formula>"ALTO"</formula>
    </cfRule>
    <cfRule type="cellIs" dxfId="154" priority="5" stopIfTrue="1" operator="equal">
      <formula>"MEDIO"</formula>
    </cfRule>
    <cfRule type="cellIs" dxfId="153" priority="6" stopIfTrue="1" operator="equal">
      <formula>"BAJO"</formula>
    </cfRule>
  </conditionalFormatting>
  <conditionalFormatting sqref="I74">
    <cfRule type="cellIs" dxfId="152" priority="1" stopIfTrue="1" operator="equal">
      <formula>"ALTO"</formula>
    </cfRule>
    <cfRule type="cellIs" dxfId="151" priority="2" stopIfTrue="1" operator="equal">
      <formula>"MEDIO"</formula>
    </cfRule>
    <cfRule type="cellIs" dxfId="150"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2"/>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3.75" customHeight="1">
      <c r="A1" s="290"/>
      <c r="B1" s="291" t="s">
        <v>687</v>
      </c>
      <c r="C1" s="291"/>
      <c r="D1" s="291"/>
      <c r="E1" s="291"/>
      <c r="F1" s="291"/>
      <c r="G1" s="291"/>
      <c r="H1" s="291"/>
      <c r="I1" s="291"/>
      <c r="J1" s="291"/>
      <c r="K1" s="291"/>
    </row>
    <row r="2" spans="1:72" ht="33.75"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89.25">
      <c r="A5" s="99" t="s">
        <v>308</v>
      </c>
      <c r="B5" s="101" t="s">
        <v>427</v>
      </c>
      <c r="C5" s="100" t="s">
        <v>309</v>
      </c>
      <c r="D5" s="100" t="s">
        <v>187</v>
      </c>
      <c r="E5" s="93" t="s">
        <v>824</v>
      </c>
      <c r="F5" s="14">
        <v>2</v>
      </c>
      <c r="G5" s="14">
        <v>5</v>
      </c>
      <c r="H5" s="14">
        <f>F5*G5</f>
        <v>10</v>
      </c>
      <c r="I5" s="14" t="str">
        <f t="shared" ref="I5:I63" si="0">IF(H5&lt;12,"BAJO",IF(H5&gt;19,"ALTO","MEDIO"))</f>
        <v>BAJO</v>
      </c>
      <c r="J5" s="100" t="s">
        <v>752</v>
      </c>
      <c r="K5" s="53">
        <f t="shared" ref="K5:K63" si="1">IF(I5="BAJO",0.1,IF(I5="MEDIO",3,5))</f>
        <v>0.1</v>
      </c>
      <c r="BS5" s="11">
        <v>1</v>
      </c>
      <c r="BT5" s="11">
        <v>1</v>
      </c>
    </row>
    <row r="6" spans="1:72" s="11" customFormat="1" ht="89.25">
      <c r="A6" s="99" t="s">
        <v>308</v>
      </c>
      <c r="B6" s="100" t="s">
        <v>428</v>
      </c>
      <c r="C6" s="103" t="s">
        <v>831</v>
      </c>
      <c r="D6" s="100" t="s">
        <v>187</v>
      </c>
      <c r="E6" s="93" t="s">
        <v>824</v>
      </c>
      <c r="F6" s="14">
        <v>2</v>
      </c>
      <c r="G6" s="14">
        <v>5</v>
      </c>
      <c r="H6" s="14">
        <f t="shared" ref="H6:H64" si="2">F6*G6</f>
        <v>10</v>
      </c>
      <c r="I6" s="14" t="str">
        <f t="shared" si="0"/>
        <v>BAJO</v>
      </c>
      <c r="J6" s="100" t="s">
        <v>752</v>
      </c>
      <c r="K6" s="53">
        <f t="shared" si="1"/>
        <v>0.1</v>
      </c>
      <c r="BS6" s="11">
        <v>2</v>
      </c>
      <c r="BT6" s="11">
        <v>2</v>
      </c>
    </row>
    <row r="7" spans="1:72" s="11" customFormat="1" ht="178.5">
      <c r="A7" s="99" t="s">
        <v>310</v>
      </c>
      <c r="B7" s="101" t="s">
        <v>429</v>
      </c>
      <c r="C7" s="104" t="s">
        <v>309</v>
      </c>
      <c r="D7" s="100" t="s">
        <v>187</v>
      </c>
      <c r="E7" s="93" t="s">
        <v>891</v>
      </c>
      <c r="F7" s="14">
        <v>3</v>
      </c>
      <c r="G7" s="14">
        <v>5</v>
      </c>
      <c r="H7" s="14">
        <f>F7*G7</f>
        <v>15</v>
      </c>
      <c r="I7" s="14" t="str">
        <f t="shared" si="0"/>
        <v>MEDIO</v>
      </c>
      <c r="J7" s="100" t="s">
        <v>753</v>
      </c>
      <c r="K7" s="53">
        <f>IF(I7="BAJO",0.1,IF(I7="MEDIO",3,5))</f>
        <v>3</v>
      </c>
      <c r="BS7" s="11">
        <v>2</v>
      </c>
      <c r="BT7" s="11">
        <v>2</v>
      </c>
    </row>
    <row r="8" spans="1:72" s="11" customFormat="1" ht="204">
      <c r="A8" s="99" t="s">
        <v>310</v>
      </c>
      <c r="B8" s="100" t="s">
        <v>430</v>
      </c>
      <c r="C8" s="100" t="s">
        <v>832</v>
      </c>
      <c r="D8" s="100" t="s">
        <v>187</v>
      </c>
      <c r="E8" s="93" t="s">
        <v>825</v>
      </c>
      <c r="F8" s="14">
        <v>3</v>
      </c>
      <c r="G8" s="14">
        <v>5</v>
      </c>
      <c r="H8" s="14">
        <f t="shared" si="2"/>
        <v>15</v>
      </c>
      <c r="I8" s="14" t="str">
        <f t="shared" si="0"/>
        <v>MEDIO</v>
      </c>
      <c r="J8" s="100" t="s">
        <v>753</v>
      </c>
      <c r="K8" s="53">
        <f t="shared" si="1"/>
        <v>3</v>
      </c>
    </row>
    <row r="9" spans="1:72" s="11" customFormat="1" ht="225">
      <c r="A9" s="99" t="s">
        <v>431</v>
      </c>
      <c r="B9" s="101" t="s">
        <v>432</v>
      </c>
      <c r="C9" s="103" t="s">
        <v>309</v>
      </c>
      <c r="D9" s="100" t="s">
        <v>187</v>
      </c>
      <c r="E9" s="105" t="s">
        <v>892</v>
      </c>
      <c r="F9" s="14">
        <v>2</v>
      </c>
      <c r="G9" s="14">
        <v>5</v>
      </c>
      <c r="H9" s="14">
        <f t="shared" si="2"/>
        <v>10</v>
      </c>
      <c r="I9" s="14" t="str">
        <f t="shared" si="0"/>
        <v>BAJO</v>
      </c>
      <c r="J9" s="100" t="s">
        <v>752</v>
      </c>
      <c r="K9" s="53">
        <f t="shared" si="1"/>
        <v>0.1</v>
      </c>
    </row>
    <row r="10" spans="1:72" s="11" customFormat="1" ht="195">
      <c r="A10" s="99" t="s">
        <v>431</v>
      </c>
      <c r="B10" s="100" t="s">
        <v>433</v>
      </c>
      <c r="C10" s="74" t="s">
        <v>833</v>
      </c>
      <c r="D10" s="100" t="s">
        <v>187</v>
      </c>
      <c r="E10" s="105" t="s">
        <v>826</v>
      </c>
      <c r="F10" s="14">
        <v>2</v>
      </c>
      <c r="G10" s="14">
        <v>5</v>
      </c>
      <c r="H10" s="14">
        <f>F10*G10</f>
        <v>10</v>
      </c>
      <c r="I10" s="14" t="str">
        <f t="shared" si="0"/>
        <v>BAJO</v>
      </c>
      <c r="J10" s="100" t="s">
        <v>752</v>
      </c>
      <c r="K10" s="53">
        <f>IF(I10="BAJO",0.1,IF(I10="MEDIO",3,5))</f>
        <v>0.1</v>
      </c>
    </row>
    <row r="11" spans="1:72" s="11" customFormat="1" ht="89.25">
      <c r="A11" s="99" t="s">
        <v>434</v>
      </c>
      <c r="B11" s="101" t="s">
        <v>614</v>
      </c>
      <c r="C11" s="103" t="s">
        <v>309</v>
      </c>
      <c r="D11" s="100" t="s">
        <v>187</v>
      </c>
      <c r="E11" s="93" t="s">
        <v>893</v>
      </c>
      <c r="F11" s="14">
        <v>2</v>
      </c>
      <c r="G11" s="14">
        <v>4</v>
      </c>
      <c r="H11" s="14">
        <f t="shared" si="2"/>
        <v>8</v>
      </c>
      <c r="I11" s="14" t="str">
        <f t="shared" si="0"/>
        <v>BAJO</v>
      </c>
      <c r="J11" s="100" t="s">
        <v>752</v>
      </c>
      <c r="K11" s="53">
        <f t="shared" si="1"/>
        <v>0.1</v>
      </c>
    </row>
    <row r="12" spans="1:72" s="11" customFormat="1" ht="89.25">
      <c r="A12" s="99" t="s">
        <v>434</v>
      </c>
      <c r="B12" s="100" t="s">
        <v>615</v>
      </c>
      <c r="C12" s="74" t="s">
        <v>833</v>
      </c>
      <c r="D12" s="100" t="s">
        <v>187</v>
      </c>
      <c r="E12" s="93" t="s">
        <v>827</v>
      </c>
      <c r="F12" s="14">
        <v>2</v>
      </c>
      <c r="G12" s="14">
        <v>4</v>
      </c>
      <c r="H12" s="14">
        <f t="shared" si="2"/>
        <v>8</v>
      </c>
      <c r="I12" s="14" t="str">
        <f t="shared" si="0"/>
        <v>BAJO</v>
      </c>
      <c r="J12" s="100" t="s">
        <v>752</v>
      </c>
      <c r="K12" s="53">
        <f t="shared" si="1"/>
        <v>0.1</v>
      </c>
    </row>
    <row r="13" spans="1:72" s="11" customFormat="1" ht="89.25">
      <c r="A13" s="99" t="s">
        <v>435</v>
      </c>
      <c r="B13" s="101" t="s">
        <v>834</v>
      </c>
      <c r="C13" s="103" t="s">
        <v>309</v>
      </c>
      <c r="D13" s="100" t="s">
        <v>187</v>
      </c>
      <c r="E13" s="93" t="s">
        <v>828</v>
      </c>
      <c r="F13" s="14">
        <v>2</v>
      </c>
      <c r="G13" s="14">
        <v>5</v>
      </c>
      <c r="H13" s="14">
        <f>F13*G13</f>
        <v>10</v>
      </c>
      <c r="I13" s="14" t="str">
        <f t="shared" si="0"/>
        <v>BAJO</v>
      </c>
      <c r="J13" s="100" t="s">
        <v>752</v>
      </c>
      <c r="K13" s="53">
        <f>IF(I13="BAJO",0.1,IF(I13="MEDIO",3,5))</f>
        <v>0.1</v>
      </c>
    </row>
    <row r="14" spans="1:72" s="11" customFormat="1" ht="89.25">
      <c r="A14" s="99" t="s">
        <v>435</v>
      </c>
      <c r="B14" s="100" t="s">
        <v>436</v>
      </c>
      <c r="C14" s="123" t="s">
        <v>835</v>
      </c>
      <c r="D14" s="100" t="s">
        <v>187</v>
      </c>
      <c r="E14" s="93" t="s">
        <v>828</v>
      </c>
      <c r="F14" s="33" t="s">
        <v>424</v>
      </c>
      <c r="G14" s="14">
        <v>5</v>
      </c>
      <c r="H14" s="14">
        <f t="shared" si="2"/>
        <v>10</v>
      </c>
      <c r="I14" s="14" t="str">
        <f t="shared" si="0"/>
        <v>BAJO</v>
      </c>
      <c r="J14" s="100" t="s">
        <v>752</v>
      </c>
      <c r="K14" s="53">
        <f t="shared" si="1"/>
        <v>0.1</v>
      </c>
    </row>
    <row r="15" spans="1:72" s="11" customFormat="1" ht="201.75" customHeight="1">
      <c r="A15" s="102" t="s">
        <v>600</v>
      </c>
      <c r="B15" s="101" t="s">
        <v>836</v>
      </c>
      <c r="C15" s="103" t="s">
        <v>309</v>
      </c>
      <c r="D15" s="100" t="s">
        <v>187</v>
      </c>
      <c r="E15" s="93" t="s">
        <v>829</v>
      </c>
      <c r="F15" s="33" t="s">
        <v>422</v>
      </c>
      <c r="G15" s="14">
        <v>5</v>
      </c>
      <c r="H15" s="14">
        <f t="shared" si="2"/>
        <v>15</v>
      </c>
      <c r="I15" s="14" t="str">
        <f t="shared" si="0"/>
        <v>MEDIO</v>
      </c>
      <c r="J15" s="100" t="s">
        <v>753</v>
      </c>
      <c r="K15" s="53">
        <f t="shared" si="1"/>
        <v>3</v>
      </c>
    </row>
    <row r="16" spans="1:72" s="11" customFormat="1" ht="199.5" customHeight="1">
      <c r="A16" s="102" t="s">
        <v>600</v>
      </c>
      <c r="B16" s="101" t="s">
        <v>601</v>
      </c>
      <c r="C16" s="123" t="s">
        <v>837</v>
      </c>
      <c r="D16" s="100" t="s">
        <v>187</v>
      </c>
      <c r="E16" s="93" t="s">
        <v>829</v>
      </c>
      <c r="F16" s="33" t="s">
        <v>424</v>
      </c>
      <c r="G16" s="14">
        <v>5</v>
      </c>
      <c r="H16" s="14">
        <f>F16*G16</f>
        <v>10</v>
      </c>
      <c r="I16" s="14" t="str">
        <f t="shared" si="0"/>
        <v>BAJO</v>
      </c>
      <c r="J16" s="100" t="s">
        <v>752</v>
      </c>
      <c r="K16" s="53">
        <f>IF(I16="BAJO",0.1,IF(I16="MEDIO",3,5))</f>
        <v>0.1</v>
      </c>
    </row>
    <row r="17" spans="1:11" s="11" customFormat="1" ht="201" customHeight="1">
      <c r="A17" s="99" t="s">
        <v>437</v>
      </c>
      <c r="B17" s="101" t="s">
        <v>438</v>
      </c>
      <c r="C17" s="103" t="s">
        <v>309</v>
      </c>
      <c r="D17" s="100" t="s">
        <v>626</v>
      </c>
      <c r="E17" s="93" t="s">
        <v>830</v>
      </c>
      <c r="F17" s="14">
        <v>3</v>
      </c>
      <c r="G17" s="14">
        <v>5</v>
      </c>
      <c r="H17" s="14">
        <f t="shared" si="2"/>
        <v>15</v>
      </c>
      <c r="I17" s="14" t="str">
        <f t="shared" si="0"/>
        <v>MEDIO</v>
      </c>
      <c r="J17" s="100" t="s">
        <v>753</v>
      </c>
      <c r="K17" s="53">
        <f t="shared" si="1"/>
        <v>3</v>
      </c>
    </row>
    <row r="18" spans="1:11" s="11" customFormat="1" ht="202.5" customHeight="1">
      <c r="A18" s="99" t="s">
        <v>437</v>
      </c>
      <c r="B18" s="100" t="s">
        <v>439</v>
      </c>
      <c r="C18" s="74" t="s">
        <v>838</v>
      </c>
      <c r="D18" s="100" t="s">
        <v>626</v>
      </c>
      <c r="E18" s="93" t="s">
        <v>830</v>
      </c>
      <c r="F18" s="14">
        <v>3</v>
      </c>
      <c r="G18" s="14">
        <v>5</v>
      </c>
      <c r="H18" s="14">
        <f t="shared" si="2"/>
        <v>15</v>
      </c>
      <c r="I18" s="14" t="str">
        <f t="shared" si="0"/>
        <v>MEDIO</v>
      </c>
      <c r="J18" s="100" t="s">
        <v>753</v>
      </c>
      <c r="K18" s="53">
        <f t="shared" si="1"/>
        <v>3</v>
      </c>
    </row>
    <row r="19" spans="1:11" s="11" customFormat="1" ht="209.25" customHeight="1">
      <c r="A19" s="99" t="s">
        <v>839</v>
      </c>
      <c r="B19" s="100" t="s">
        <v>474</v>
      </c>
      <c r="C19" s="104" t="s">
        <v>309</v>
      </c>
      <c r="D19" s="100" t="s">
        <v>187</v>
      </c>
      <c r="E19" s="93" t="s">
        <v>625</v>
      </c>
      <c r="F19" s="14">
        <v>2</v>
      </c>
      <c r="G19" s="14">
        <v>4</v>
      </c>
      <c r="H19" s="14">
        <f>F19*G19</f>
        <v>8</v>
      </c>
      <c r="I19" s="14" t="str">
        <f t="shared" si="0"/>
        <v>BAJO</v>
      </c>
      <c r="J19" s="100" t="s">
        <v>752</v>
      </c>
      <c r="K19" s="53">
        <f>IF(I19="BAJO",0.1,IF(I19="MEDIO",3,5))</f>
        <v>0.1</v>
      </c>
    </row>
    <row r="20" spans="1:11" s="11" customFormat="1" ht="140.25">
      <c r="A20" s="99" t="s">
        <v>839</v>
      </c>
      <c r="B20" s="100" t="s">
        <v>475</v>
      </c>
      <c r="C20" s="100" t="s">
        <v>843</v>
      </c>
      <c r="D20" s="100" t="s">
        <v>187</v>
      </c>
      <c r="E20" s="93" t="s">
        <v>625</v>
      </c>
      <c r="F20" s="14"/>
      <c r="G20" s="14"/>
      <c r="H20" s="14">
        <f t="shared" si="2"/>
        <v>0</v>
      </c>
      <c r="I20" s="14" t="str">
        <f t="shared" si="0"/>
        <v>BAJO</v>
      </c>
      <c r="J20" s="100" t="s">
        <v>752</v>
      </c>
      <c r="K20" s="53">
        <f t="shared" si="1"/>
        <v>0.1</v>
      </c>
    </row>
    <row r="21" spans="1:11" s="11" customFormat="1" ht="207.75" customHeight="1">
      <c r="A21" s="51" t="s">
        <v>840</v>
      </c>
      <c r="B21" s="100" t="s">
        <v>841</v>
      </c>
      <c r="C21" s="100" t="s">
        <v>47</v>
      </c>
      <c r="D21" s="100" t="s">
        <v>187</v>
      </c>
      <c r="E21" s="93" t="s">
        <v>842</v>
      </c>
      <c r="F21" s="14">
        <v>3</v>
      </c>
      <c r="G21" s="14">
        <v>3</v>
      </c>
      <c r="H21" s="14">
        <f>F21*G21</f>
        <v>9</v>
      </c>
      <c r="I21" s="14" t="str">
        <f>IF(H21&lt;12,"BAJO",IF(H21&gt;19,"ALTO","MEDIO"))</f>
        <v>BAJO</v>
      </c>
      <c r="J21" s="100" t="s">
        <v>752</v>
      </c>
      <c r="K21" s="53">
        <f>IF(I21="BAJO",0.1,IF(I21="MEDIO",3,5))</f>
        <v>0.1</v>
      </c>
    </row>
    <row r="22" spans="1:11" s="11" customFormat="1" ht="12.75">
      <c r="A22" s="31"/>
      <c r="B22" s="13"/>
      <c r="C22" s="13"/>
      <c r="D22" s="13"/>
      <c r="E22" s="47"/>
      <c r="F22" s="14"/>
      <c r="G22" s="14"/>
      <c r="H22" s="14">
        <f>F22*G22</f>
        <v>0</v>
      </c>
      <c r="I22" s="14" t="str">
        <f t="shared" si="0"/>
        <v>BAJO</v>
      </c>
      <c r="J22" s="3"/>
      <c r="K22" s="53">
        <f>IF(I22="BAJO",0.1,IF(I22="MEDIO",3,5))</f>
        <v>0.1</v>
      </c>
    </row>
    <row r="23" spans="1:11" s="11" customFormat="1" ht="12.75">
      <c r="A23" s="31"/>
      <c r="B23" s="13"/>
      <c r="C23" s="32"/>
      <c r="D23" s="13"/>
      <c r="E23" s="47"/>
      <c r="F23" s="14"/>
      <c r="G23" s="14"/>
      <c r="H23" s="14">
        <f t="shared" si="2"/>
        <v>0</v>
      </c>
      <c r="I23" s="14" t="str">
        <f t="shared" si="0"/>
        <v>BAJO</v>
      </c>
      <c r="J23" s="3"/>
      <c r="K23" s="53">
        <f t="shared" si="1"/>
        <v>0.1</v>
      </c>
    </row>
    <row r="24" spans="1:11" s="11" customFormat="1" ht="12.75">
      <c r="A24" s="31"/>
      <c r="B24" s="13"/>
      <c r="C24" s="13"/>
      <c r="D24" s="13"/>
      <c r="E24" s="93"/>
      <c r="F24" s="14"/>
      <c r="G24" s="14"/>
      <c r="H24" s="14">
        <f t="shared" si="2"/>
        <v>0</v>
      </c>
      <c r="I24" s="14" t="str">
        <f t="shared" si="0"/>
        <v>BAJO</v>
      </c>
      <c r="J24" s="3"/>
      <c r="K24" s="53">
        <f t="shared" si="1"/>
        <v>0.1</v>
      </c>
    </row>
    <row r="25" spans="1:11" s="11" customFormat="1" ht="12.75">
      <c r="A25" s="31"/>
      <c r="B25" s="13"/>
      <c r="C25" s="13"/>
      <c r="D25" s="13"/>
      <c r="E25" s="47"/>
      <c r="F25" s="14"/>
      <c r="G25" s="14"/>
      <c r="H25" s="14">
        <f>F25*G25</f>
        <v>0</v>
      </c>
      <c r="I25" s="14" t="str">
        <f t="shared" si="0"/>
        <v>BAJO</v>
      </c>
      <c r="J25" s="3"/>
      <c r="K25" s="53">
        <f>IF(I25="BAJO",0.1,IF(I25="MEDIO",3,5))</f>
        <v>0.1</v>
      </c>
    </row>
    <row r="26" spans="1:11" s="11" customFormat="1" ht="12.75">
      <c r="A26" s="51"/>
      <c r="B26" s="12"/>
      <c r="C26" s="13"/>
      <c r="D26" s="13"/>
      <c r="E26" s="47"/>
      <c r="F26" s="14"/>
      <c r="G26" s="14"/>
      <c r="H26" s="14">
        <f t="shared" si="2"/>
        <v>0</v>
      </c>
      <c r="I26" s="14" t="str">
        <f t="shared" si="0"/>
        <v>BAJO</v>
      </c>
      <c r="J26" s="3"/>
      <c r="K26" s="53">
        <f t="shared" si="1"/>
        <v>0.1</v>
      </c>
    </row>
    <row r="27" spans="1:11" s="11" customFormat="1" ht="12.75">
      <c r="A27" s="51"/>
      <c r="B27" s="13"/>
      <c r="C27" s="35"/>
      <c r="D27" s="13"/>
      <c r="E27" s="47"/>
      <c r="F27" s="14"/>
      <c r="G27" s="14"/>
      <c r="H27" s="14">
        <f t="shared" si="2"/>
        <v>0</v>
      </c>
      <c r="I27" s="14" t="str">
        <f t="shared" si="0"/>
        <v>BAJO</v>
      </c>
      <c r="J27" s="3"/>
      <c r="K27" s="53">
        <f t="shared" si="1"/>
        <v>0.1</v>
      </c>
    </row>
    <row r="28" spans="1:11" s="11" customFormat="1" ht="12.75">
      <c r="A28" s="51"/>
      <c r="B28" s="13"/>
      <c r="C28" s="32"/>
      <c r="D28" s="13"/>
      <c r="E28" s="47"/>
      <c r="F28" s="14"/>
      <c r="G28" s="14"/>
      <c r="H28" s="14">
        <f>F28*G28</f>
        <v>0</v>
      </c>
      <c r="I28" s="14" t="str">
        <f t="shared" si="0"/>
        <v>BAJO</v>
      </c>
      <c r="J28" s="3"/>
      <c r="K28" s="53">
        <f>IF(I28="BAJO",0.1,IF(I28="MEDIO",3,5))</f>
        <v>0.1</v>
      </c>
    </row>
    <row r="29" spans="1:11" s="11" customFormat="1" ht="12.75">
      <c r="A29" s="31"/>
      <c r="B29" s="15"/>
      <c r="C29" s="32"/>
      <c r="D29" s="13"/>
      <c r="E29" s="47"/>
      <c r="F29" s="14"/>
      <c r="G29" s="14"/>
      <c r="H29" s="14">
        <f t="shared" si="2"/>
        <v>0</v>
      </c>
      <c r="I29" s="14" t="str">
        <f t="shared" si="0"/>
        <v>BAJO</v>
      </c>
      <c r="J29" s="3"/>
      <c r="K29" s="53">
        <f t="shared" si="1"/>
        <v>0.1</v>
      </c>
    </row>
    <row r="30" spans="1:11" s="11" customFormat="1" ht="12.75">
      <c r="A30" s="31"/>
      <c r="B30" s="13"/>
      <c r="C30" s="13"/>
      <c r="D30" s="13"/>
      <c r="E30" s="47"/>
      <c r="F30" s="14"/>
      <c r="G30" s="14"/>
      <c r="H30" s="14">
        <f t="shared" si="2"/>
        <v>0</v>
      </c>
      <c r="I30" s="14" t="str">
        <f t="shared" si="0"/>
        <v>BAJO</v>
      </c>
      <c r="J30" s="3"/>
      <c r="K30" s="53">
        <f t="shared" si="1"/>
        <v>0.1</v>
      </c>
    </row>
    <row r="31" spans="1:11" s="11" customFormat="1" ht="12.75">
      <c r="A31" s="31"/>
      <c r="B31" s="13"/>
      <c r="C31" s="13"/>
      <c r="D31" s="13"/>
      <c r="E31" s="47"/>
      <c r="F31" s="14"/>
      <c r="G31" s="14"/>
      <c r="H31" s="14">
        <f>F31*G31</f>
        <v>0</v>
      </c>
      <c r="I31" s="14" t="str">
        <f t="shared" si="0"/>
        <v>BAJO</v>
      </c>
      <c r="J31" s="3"/>
      <c r="K31" s="53">
        <f>IF(I31="BAJO",0.1,IF(I31="MEDIO",3,5))</f>
        <v>0.1</v>
      </c>
    </row>
    <row r="32" spans="1:11" s="11" customFormat="1" ht="12.75">
      <c r="A32" s="31"/>
      <c r="B32" s="13"/>
      <c r="C32" s="32"/>
      <c r="D32" s="13"/>
      <c r="E32" s="47"/>
      <c r="F32" s="14"/>
      <c r="G32" s="14"/>
      <c r="H32" s="14">
        <f t="shared" si="2"/>
        <v>0</v>
      </c>
      <c r="I32" s="14" t="str">
        <f t="shared" si="0"/>
        <v>BAJO</v>
      </c>
      <c r="J32" s="3"/>
      <c r="K32" s="53">
        <f t="shared" si="1"/>
        <v>0.1</v>
      </c>
    </row>
    <row r="33" spans="1:11" s="11" customFormat="1" ht="12.75">
      <c r="A33" s="31"/>
      <c r="B33" s="13"/>
      <c r="C33" s="32"/>
      <c r="D33" s="13"/>
      <c r="E33" s="47"/>
      <c r="F33" s="14"/>
      <c r="G33" s="14"/>
      <c r="H33" s="14">
        <f t="shared" si="2"/>
        <v>0</v>
      </c>
      <c r="I33" s="14" t="str">
        <f t="shared" si="0"/>
        <v>BAJO</v>
      </c>
      <c r="J33" s="3"/>
      <c r="K33" s="53">
        <f t="shared" si="1"/>
        <v>0.1</v>
      </c>
    </row>
    <row r="34" spans="1:11" s="11" customFormat="1" ht="12.75">
      <c r="A34" s="31"/>
      <c r="B34" s="13"/>
      <c r="C34" s="13"/>
      <c r="D34" s="13"/>
      <c r="E34" s="47"/>
      <c r="F34" s="14"/>
      <c r="G34" s="14"/>
      <c r="H34" s="14">
        <f>F34*G34</f>
        <v>0</v>
      </c>
      <c r="I34" s="14" t="str">
        <f t="shared" si="0"/>
        <v>BAJO</v>
      </c>
      <c r="J34" s="3"/>
      <c r="K34" s="53">
        <f>IF(I34="BAJO",0.1,IF(I34="MEDIO",3,5))</f>
        <v>0.1</v>
      </c>
    </row>
    <row r="35" spans="1:11" s="11" customFormat="1" ht="12.75">
      <c r="A35" s="31"/>
      <c r="B35" s="13"/>
      <c r="C35" s="13"/>
      <c r="D35" s="13"/>
      <c r="E35" s="47"/>
      <c r="F35" s="14"/>
      <c r="G35" s="14"/>
      <c r="H35" s="14">
        <f>F35*G35</f>
        <v>0</v>
      </c>
      <c r="I35" s="14" t="str">
        <f t="shared" si="0"/>
        <v>BAJO</v>
      </c>
      <c r="J35" s="3"/>
      <c r="K35" s="53">
        <f>IF(I35="BAJO",0.1,IF(I35="MEDIO",3,5))</f>
        <v>0.1</v>
      </c>
    </row>
    <row r="36" spans="1:11" s="11" customFormat="1" ht="12.75">
      <c r="A36" s="31"/>
      <c r="B36" s="13"/>
      <c r="C36" s="32"/>
      <c r="D36" s="13"/>
      <c r="E36" s="47"/>
      <c r="F36" s="14"/>
      <c r="G36" s="14"/>
      <c r="H36" s="14">
        <f t="shared" si="2"/>
        <v>0</v>
      </c>
      <c r="I36" s="14" t="str">
        <f t="shared" si="0"/>
        <v>BAJO</v>
      </c>
      <c r="J36" s="3"/>
      <c r="K36" s="53">
        <f t="shared" si="1"/>
        <v>0.1</v>
      </c>
    </row>
    <row r="37" spans="1:11" s="11" customFormat="1" ht="12.75">
      <c r="A37" s="31"/>
      <c r="B37" s="13"/>
      <c r="C37" s="32"/>
      <c r="D37" s="13"/>
      <c r="E37" s="47"/>
      <c r="F37" s="14"/>
      <c r="G37" s="14"/>
      <c r="H37" s="14">
        <f t="shared" si="2"/>
        <v>0</v>
      </c>
      <c r="I37" s="14" t="str">
        <f t="shared" si="0"/>
        <v>BAJO</v>
      </c>
      <c r="J37" s="3"/>
      <c r="K37" s="53">
        <f t="shared" si="1"/>
        <v>0.1</v>
      </c>
    </row>
    <row r="38" spans="1:11" s="11" customFormat="1" ht="12.75">
      <c r="A38" s="31"/>
      <c r="B38" s="13"/>
      <c r="C38" s="13"/>
      <c r="D38" s="13"/>
      <c r="E38" s="47"/>
      <c r="F38" s="14"/>
      <c r="G38" s="14"/>
      <c r="H38" s="14">
        <f>F38*G38</f>
        <v>0</v>
      </c>
      <c r="I38" s="14" t="str">
        <f t="shared" si="0"/>
        <v>BAJO</v>
      </c>
      <c r="J38" s="3"/>
      <c r="K38" s="53">
        <f>IF(I38="BAJO",0.1,IF(I38="MEDIO",3,5))</f>
        <v>0.1</v>
      </c>
    </row>
    <row r="39" spans="1:11" s="11" customFormat="1" ht="12.75">
      <c r="A39" s="31"/>
      <c r="B39" s="13"/>
      <c r="C39" s="13"/>
      <c r="D39" s="13"/>
      <c r="E39" s="47"/>
      <c r="F39" s="14"/>
      <c r="G39" s="14"/>
      <c r="H39" s="14">
        <f>F39*G39</f>
        <v>0</v>
      </c>
      <c r="I39" s="14" t="str">
        <f t="shared" si="0"/>
        <v>BAJO</v>
      </c>
      <c r="J39" s="3"/>
      <c r="K39" s="53">
        <f>IF(I39="BAJO",0.1,IF(I39="MEDIO",3,5))</f>
        <v>0.1</v>
      </c>
    </row>
    <row r="40" spans="1:11" s="11" customFormat="1" ht="12.75">
      <c r="A40" s="31"/>
      <c r="B40" s="13"/>
      <c r="C40" s="32"/>
      <c r="D40" s="13"/>
      <c r="E40" s="47"/>
      <c r="F40" s="14"/>
      <c r="G40" s="14"/>
      <c r="H40" s="14">
        <f t="shared" si="2"/>
        <v>0</v>
      </c>
      <c r="I40" s="14" t="str">
        <f t="shared" si="0"/>
        <v>BAJO</v>
      </c>
      <c r="J40" s="3"/>
      <c r="K40" s="53">
        <f t="shared" si="1"/>
        <v>0.1</v>
      </c>
    </row>
    <row r="41" spans="1:11" s="11" customFormat="1" ht="12.75">
      <c r="A41" s="31"/>
      <c r="B41" s="13"/>
      <c r="C41" s="13"/>
      <c r="D41" s="13"/>
      <c r="E41" s="47"/>
      <c r="F41" s="14"/>
      <c r="G41" s="14"/>
      <c r="H41" s="14">
        <f t="shared" si="2"/>
        <v>0</v>
      </c>
      <c r="I41" s="14" t="str">
        <f t="shared" si="0"/>
        <v>BAJO</v>
      </c>
      <c r="J41" s="3"/>
      <c r="K41" s="53">
        <f t="shared" si="1"/>
        <v>0.1</v>
      </c>
    </row>
    <row r="42" spans="1:11" s="11" customFormat="1" ht="12.75">
      <c r="A42" s="31"/>
      <c r="B42" s="13"/>
      <c r="C42" s="13"/>
      <c r="D42" s="13"/>
      <c r="E42" s="47"/>
      <c r="F42" s="14"/>
      <c r="G42" s="14"/>
      <c r="H42" s="14">
        <f>F42*G42</f>
        <v>0</v>
      </c>
      <c r="I42" s="14" t="str">
        <f t="shared" si="0"/>
        <v>BAJO</v>
      </c>
      <c r="J42" s="3"/>
      <c r="K42" s="53">
        <f>IF(I42="BAJO",0.1,IF(I42="MEDIO",3,5))</f>
        <v>0.1</v>
      </c>
    </row>
    <row r="43" spans="1:11" s="11" customFormat="1" ht="12.75">
      <c r="A43" s="31"/>
      <c r="B43" s="13"/>
      <c r="C43" s="32"/>
      <c r="D43" s="13"/>
      <c r="E43" s="47"/>
      <c r="F43" s="14"/>
      <c r="G43" s="14"/>
      <c r="H43" s="14">
        <f t="shared" si="2"/>
        <v>0</v>
      </c>
      <c r="I43" s="14" t="str">
        <f t="shared" si="0"/>
        <v>BAJO</v>
      </c>
      <c r="J43" s="3"/>
      <c r="K43" s="53">
        <f t="shared" si="1"/>
        <v>0.1</v>
      </c>
    </row>
    <row r="44" spans="1:11" s="11" customFormat="1" ht="12.75">
      <c r="A44" s="31"/>
      <c r="B44" s="13"/>
      <c r="C44" s="35"/>
      <c r="D44" s="13"/>
      <c r="E44" s="47"/>
      <c r="F44" s="14"/>
      <c r="G44" s="14"/>
      <c r="H44" s="14">
        <f t="shared" si="2"/>
        <v>0</v>
      </c>
      <c r="I44" s="14" t="str">
        <f t="shared" si="0"/>
        <v>BAJO</v>
      </c>
      <c r="J44" s="3"/>
      <c r="K44" s="53">
        <f t="shared" si="1"/>
        <v>0.1</v>
      </c>
    </row>
    <row r="45" spans="1:11" s="11" customFormat="1" ht="12.75">
      <c r="A45" s="31"/>
      <c r="B45" s="13"/>
      <c r="C45" s="13"/>
      <c r="D45" s="13"/>
      <c r="E45" s="47"/>
      <c r="F45" s="14"/>
      <c r="G45" s="14"/>
      <c r="H45" s="14">
        <f>F45*G45</f>
        <v>0</v>
      </c>
      <c r="I45" s="14" t="str">
        <f t="shared" si="0"/>
        <v>BAJO</v>
      </c>
      <c r="J45" s="3"/>
      <c r="K45" s="53">
        <f>IF(I45="BAJO",0.1,IF(I45="MEDIO",3,5))</f>
        <v>0.1</v>
      </c>
    </row>
    <row r="46" spans="1:11" s="11" customFormat="1" ht="12.75">
      <c r="A46" s="31"/>
      <c r="B46" s="13"/>
      <c r="C46" s="13"/>
      <c r="D46" s="13"/>
      <c r="E46" s="47"/>
      <c r="F46" s="14"/>
      <c r="G46" s="14"/>
      <c r="H46" s="14">
        <f>F46*G46</f>
        <v>0</v>
      </c>
      <c r="I46" s="14" t="str">
        <f t="shared" si="0"/>
        <v>BAJO</v>
      </c>
      <c r="J46" s="3"/>
      <c r="K46" s="53">
        <f>IF(I46="BAJO",0.1,IF(I46="MEDIO",3,5))</f>
        <v>0.1</v>
      </c>
    </row>
    <row r="47" spans="1:11" s="11" customFormat="1" ht="12.75">
      <c r="A47" s="31"/>
      <c r="B47" s="13"/>
      <c r="C47" s="32"/>
      <c r="D47" s="13"/>
      <c r="E47" s="47"/>
      <c r="F47" s="14"/>
      <c r="G47" s="14"/>
      <c r="H47" s="14">
        <f t="shared" si="2"/>
        <v>0</v>
      </c>
      <c r="I47" s="14" t="str">
        <f t="shared" si="0"/>
        <v>BAJO</v>
      </c>
      <c r="J47" s="3"/>
      <c r="K47" s="53">
        <f t="shared" si="1"/>
        <v>0.1</v>
      </c>
    </row>
    <row r="48" spans="1:11" s="11" customFormat="1" ht="12.75">
      <c r="A48" s="31"/>
      <c r="B48" s="13"/>
      <c r="C48" s="35"/>
      <c r="D48" s="13"/>
      <c r="E48" s="47"/>
      <c r="F48" s="14"/>
      <c r="G48" s="14"/>
      <c r="H48" s="14">
        <f t="shared" si="2"/>
        <v>0</v>
      </c>
      <c r="I48" s="14" t="str">
        <f t="shared" si="0"/>
        <v>BAJO</v>
      </c>
      <c r="J48" s="3"/>
      <c r="K48" s="53">
        <f t="shared" si="1"/>
        <v>0.1</v>
      </c>
    </row>
    <row r="49" spans="1:11" s="11" customFormat="1" ht="12.75">
      <c r="A49" s="31"/>
      <c r="B49" s="13"/>
      <c r="C49" s="13"/>
      <c r="D49" s="13"/>
      <c r="E49" s="47"/>
      <c r="F49" s="14"/>
      <c r="G49" s="14"/>
      <c r="H49" s="14">
        <f t="shared" si="2"/>
        <v>0</v>
      </c>
      <c r="I49" s="14" t="str">
        <f t="shared" si="0"/>
        <v>BAJO</v>
      </c>
      <c r="J49" s="3"/>
      <c r="K49" s="53">
        <f>IF(I49="BAJO",0.1,IF(I49="MEDIO",3,5))</f>
        <v>0.1</v>
      </c>
    </row>
    <row r="50" spans="1:11" s="22" customFormat="1" ht="12.75">
      <c r="A50" s="31"/>
      <c r="B50" s="13"/>
      <c r="C50" s="15"/>
      <c r="D50" s="15"/>
      <c r="E50" s="47"/>
      <c r="F50" s="21"/>
      <c r="G50" s="21"/>
      <c r="H50" s="21">
        <f t="shared" si="2"/>
        <v>0</v>
      </c>
      <c r="I50" s="21" t="str">
        <f t="shared" si="0"/>
        <v>BAJO</v>
      </c>
      <c r="J50" s="3"/>
      <c r="K50" s="65">
        <f>IF(I50="BAJO",0.1,IF(I50="MEDIO",3,5))</f>
        <v>0.1</v>
      </c>
    </row>
    <row r="51" spans="1:11" s="11" customFormat="1" ht="12.75">
      <c r="A51" s="31"/>
      <c r="B51" s="15"/>
      <c r="C51" s="32"/>
      <c r="D51" s="16"/>
      <c r="E51" s="41"/>
      <c r="F51" s="29"/>
      <c r="G51" s="29"/>
      <c r="H51" s="14">
        <f t="shared" si="2"/>
        <v>0</v>
      </c>
      <c r="I51" s="14" t="str">
        <f t="shared" si="0"/>
        <v>BAJO</v>
      </c>
      <c r="J51" s="3"/>
      <c r="K51" s="53">
        <f t="shared" si="1"/>
        <v>0.1</v>
      </c>
    </row>
    <row r="52" spans="1:11" s="11" customFormat="1" ht="12.75">
      <c r="A52" s="31"/>
      <c r="B52" s="13"/>
      <c r="C52" s="32"/>
      <c r="D52" s="16"/>
      <c r="E52" s="41"/>
      <c r="F52" s="29"/>
      <c r="G52" s="29"/>
      <c r="H52" s="14">
        <f t="shared" si="2"/>
        <v>0</v>
      </c>
      <c r="I52" s="14" t="str">
        <f t="shared" si="0"/>
        <v>BAJO</v>
      </c>
      <c r="J52" s="3"/>
      <c r="K52" s="53">
        <f t="shared" si="1"/>
        <v>0.1</v>
      </c>
    </row>
    <row r="53" spans="1:11" s="11" customFormat="1" ht="12.75">
      <c r="A53" s="31"/>
      <c r="B53" s="13"/>
      <c r="C53" s="13"/>
      <c r="D53" s="16"/>
      <c r="E53" s="41"/>
      <c r="F53" s="29"/>
      <c r="G53" s="29"/>
      <c r="H53" s="14">
        <f>F53*G53</f>
        <v>0</v>
      </c>
      <c r="I53" s="14" t="str">
        <f t="shared" si="0"/>
        <v>BAJO</v>
      </c>
      <c r="J53" s="3"/>
      <c r="K53" s="53">
        <f>IF(I53="BAJO",0.1,IF(I53="MEDIO",3,5))</f>
        <v>0.1</v>
      </c>
    </row>
    <row r="54" spans="1:11" s="11" customFormat="1" ht="12.75">
      <c r="A54" s="31"/>
      <c r="B54" s="34"/>
      <c r="C54" s="35"/>
      <c r="D54" s="34"/>
      <c r="E54" s="41"/>
      <c r="F54" s="14"/>
      <c r="G54" s="14"/>
      <c r="H54" s="14">
        <f t="shared" si="2"/>
        <v>0</v>
      </c>
      <c r="I54" s="14" t="str">
        <f t="shared" si="0"/>
        <v>BAJO</v>
      </c>
      <c r="J54" s="3"/>
      <c r="K54" s="53">
        <f t="shared" si="1"/>
        <v>0.1</v>
      </c>
    </row>
    <row r="55" spans="1:11" s="11" customFormat="1" ht="12.75">
      <c r="A55" s="31"/>
      <c r="B55" s="34"/>
      <c r="C55" s="35"/>
      <c r="D55" s="34"/>
      <c r="E55" s="41"/>
      <c r="F55" s="36"/>
      <c r="G55" s="14"/>
      <c r="H55" s="14">
        <f t="shared" si="2"/>
        <v>0</v>
      </c>
      <c r="I55" s="14" t="str">
        <f t="shared" si="0"/>
        <v>BAJO</v>
      </c>
      <c r="J55" s="3"/>
      <c r="K55" s="53">
        <f t="shared" si="1"/>
        <v>0.1</v>
      </c>
    </row>
    <row r="56" spans="1:11" s="11" customFormat="1" ht="12.75">
      <c r="A56" s="31"/>
      <c r="B56" s="34"/>
      <c r="C56" s="35"/>
      <c r="D56" s="34"/>
      <c r="E56" s="41"/>
      <c r="F56" s="36"/>
      <c r="G56" s="14"/>
      <c r="H56" s="14">
        <f>F56*G56</f>
        <v>0</v>
      </c>
      <c r="I56" s="14" t="str">
        <f t="shared" si="0"/>
        <v>BAJO</v>
      </c>
      <c r="J56" s="3"/>
      <c r="K56" s="53">
        <f>IF(I56="BAJO",0.1,IF(I56="MEDIO",3,5))</f>
        <v>0.1</v>
      </c>
    </row>
    <row r="57" spans="1:11" s="11" customFormat="1" ht="12.75">
      <c r="A57" s="31"/>
      <c r="B57" s="34"/>
      <c r="C57" s="35"/>
      <c r="D57" s="34"/>
      <c r="E57" s="41"/>
      <c r="F57" s="14"/>
      <c r="G57" s="14"/>
      <c r="H57" s="14">
        <f t="shared" si="2"/>
        <v>0</v>
      </c>
      <c r="I57" s="14" t="str">
        <f t="shared" si="0"/>
        <v>BAJO</v>
      </c>
      <c r="J57" s="13"/>
      <c r="K57" s="53">
        <f t="shared" si="1"/>
        <v>0.1</v>
      </c>
    </row>
    <row r="58" spans="1:11" s="11" customFormat="1" ht="12.75">
      <c r="A58" s="31"/>
      <c r="B58" s="34"/>
      <c r="C58" s="35"/>
      <c r="D58" s="34"/>
      <c r="E58" s="41"/>
      <c r="F58" s="14"/>
      <c r="G58" s="14"/>
      <c r="H58" s="14">
        <f>F58*G58</f>
        <v>0</v>
      </c>
      <c r="I58" s="14" t="str">
        <f t="shared" si="0"/>
        <v>BAJO</v>
      </c>
      <c r="J58" s="13"/>
      <c r="K58" s="53">
        <f>IF(I58="BAJO",0.1,IF(I58="MEDIO",3,5))</f>
        <v>0.1</v>
      </c>
    </row>
    <row r="59" spans="1:11" s="22" customFormat="1" ht="12.75">
      <c r="A59" s="37"/>
      <c r="B59" s="38"/>
      <c r="C59" s="39"/>
      <c r="D59" s="15"/>
      <c r="E59" s="48"/>
      <c r="F59" s="21"/>
      <c r="G59" s="21"/>
      <c r="H59" s="21">
        <f t="shared" si="2"/>
        <v>0</v>
      </c>
      <c r="I59" s="21" t="str">
        <f t="shared" si="0"/>
        <v>BAJO</v>
      </c>
      <c r="J59" s="3"/>
      <c r="K59" s="65">
        <f t="shared" si="1"/>
        <v>0.1</v>
      </c>
    </row>
    <row r="60" spans="1:11" s="22" customFormat="1" ht="12.75">
      <c r="A60" s="37"/>
      <c r="B60" s="38"/>
      <c r="C60" s="35"/>
      <c r="D60" s="15"/>
      <c r="E60" s="48"/>
      <c r="F60" s="40"/>
      <c r="G60" s="21"/>
      <c r="H60" s="21">
        <f t="shared" si="2"/>
        <v>0</v>
      </c>
      <c r="I60" s="21" t="str">
        <f t="shared" si="0"/>
        <v>BAJO</v>
      </c>
      <c r="J60" s="3"/>
      <c r="K60" s="65">
        <f t="shared" si="1"/>
        <v>0.1</v>
      </c>
    </row>
    <row r="61" spans="1:11" s="11" customFormat="1" ht="12.75">
      <c r="A61" s="31"/>
      <c r="B61" s="41"/>
      <c r="C61" s="35"/>
      <c r="D61" s="34"/>
      <c r="E61" s="41"/>
      <c r="F61" s="14"/>
      <c r="G61" s="14"/>
      <c r="H61" s="14">
        <f t="shared" si="2"/>
        <v>0</v>
      </c>
      <c r="I61" s="14" t="str">
        <f t="shared" si="0"/>
        <v>BAJO</v>
      </c>
      <c r="J61" s="13"/>
      <c r="K61" s="53">
        <f t="shared" si="1"/>
        <v>0.1</v>
      </c>
    </row>
    <row r="62" spans="1:11" s="11" customFormat="1" ht="12.75">
      <c r="A62" s="31"/>
      <c r="B62" s="34"/>
      <c r="C62" s="35"/>
      <c r="D62" s="34"/>
      <c r="E62" s="41"/>
      <c r="F62" s="14"/>
      <c r="G62" s="14"/>
      <c r="H62" s="14">
        <f t="shared" si="2"/>
        <v>0</v>
      </c>
      <c r="I62" s="14" t="str">
        <f t="shared" si="0"/>
        <v>BAJO</v>
      </c>
      <c r="J62" s="13"/>
      <c r="K62" s="53">
        <f t="shared" si="1"/>
        <v>0.1</v>
      </c>
    </row>
    <row r="63" spans="1:11" s="11" customFormat="1" ht="12.75">
      <c r="A63" s="31"/>
      <c r="B63" s="34"/>
      <c r="C63" s="35"/>
      <c r="D63" s="34"/>
      <c r="E63" s="41"/>
      <c r="F63" s="14"/>
      <c r="G63" s="14"/>
      <c r="H63" s="14">
        <f t="shared" si="2"/>
        <v>0</v>
      </c>
      <c r="I63" s="14" t="str">
        <f t="shared" si="0"/>
        <v>BAJO</v>
      </c>
      <c r="J63" s="3"/>
      <c r="K63" s="53">
        <f t="shared" si="1"/>
        <v>0.1</v>
      </c>
    </row>
    <row r="64" spans="1:11" s="11" customFormat="1" ht="12.75">
      <c r="A64" s="31"/>
      <c r="B64" s="34"/>
      <c r="C64" s="35"/>
      <c r="D64" s="34"/>
      <c r="E64" s="41"/>
      <c r="F64" s="14"/>
      <c r="G64" s="14"/>
      <c r="H64" s="14">
        <f t="shared" si="2"/>
        <v>0</v>
      </c>
      <c r="I64" s="14" t="str">
        <f t="shared" ref="I64:I69" si="3">IF(H64&lt;12,"BAJO",IF(H64&gt;19,"ALTO","MEDIO"))</f>
        <v>BAJO</v>
      </c>
      <c r="J64" s="3"/>
      <c r="K64" s="53">
        <f t="shared" ref="K64:K69" si="4">IF(I64="BAJO",0.1,IF(I64="MEDIO",3,5))</f>
        <v>0.1</v>
      </c>
    </row>
    <row r="65" spans="1:13" s="11" customFormat="1" ht="12.75">
      <c r="A65" s="31"/>
      <c r="B65" s="34"/>
      <c r="C65" s="35"/>
      <c r="D65" s="34"/>
      <c r="E65" s="41"/>
      <c r="F65" s="14"/>
      <c r="G65" s="14"/>
      <c r="H65" s="14">
        <f t="shared" ref="H65:H69" si="5">F65*G65</f>
        <v>0</v>
      </c>
      <c r="I65" s="14" t="str">
        <f t="shared" si="3"/>
        <v>BAJO</v>
      </c>
      <c r="J65" s="3"/>
      <c r="K65" s="53">
        <f t="shared" si="4"/>
        <v>0.1</v>
      </c>
    </row>
    <row r="66" spans="1:13" s="11" customFormat="1" ht="12.75">
      <c r="A66" s="31"/>
      <c r="B66" s="34"/>
      <c r="C66" s="35"/>
      <c r="D66" s="34"/>
      <c r="E66" s="41"/>
      <c r="F66" s="14"/>
      <c r="G66" s="14"/>
      <c r="H66" s="14">
        <f t="shared" si="5"/>
        <v>0</v>
      </c>
      <c r="I66" s="14" t="str">
        <f t="shared" si="3"/>
        <v>BAJO</v>
      </c>
      <c r="J66" s="3"/>
      <c r="K66" s="53">
        <f t="shared" si="4"/>
        <v>0.1</v>
      </c>
    </row>
    <row r="67" spans="1:13" s="11" customFormat="1" ht="12.75">
      <c r="A67" s="31"/>
      <c r="B67" s="34"/>
      <c r="C67" s="35"/>
      <c r="D67" s="34"/>
      <c r="E67" s="41"/>
      <c r="F67" s="14"/>
      <c r="G67" s="14"/>
      <c r="H67" s="14">
        <f t="shared" si="5"/>
        <v>0</v>
      </c>
      <c r="I67" s="14" t="str">
        <f t="shared" si="3"/>
        <v>BAJO</v>
      </c>
      <c r="J67" s="3"/>
      <c r="K67" s="53">
        <f t="shared" si="4"/>
        <v>0.1</v>
      </c>
    </row>
    <row r="68" spans="1:13" s="11" customFormat="1" ht="12.75">
      <c r="A68" s="31"/>
      <c r="B68" s="34"/>
      <c r="C68" s="35"/>
      <c r="D68" s="34"/>
      <c r="E68" s="41"/>
      <c r="F68" s="14"/>
      <c r="G68" s="14"/>
      <c r="H68" s="14">
        <f t="shared" si="5"/>
        <v>0</v>
      </c>
      <c r="I68" s="14" t="str">
        <f t="shared" si="3"/>
        <v>BAJO</v>
      </c>
      <c r="J68" s="3"/>
      <c r="K68" s="53">
        <f t="shared" si="4"/>
        <v>0.1</v>
      </c>
    </row>
    <row r="69" spans="1:13" s="11" customFormat="1" ht="12.75">
      <c r="A69" s="31"/>
      <c r="B69" s="34"/>
      <c r="C69" s="35"/>
      <c r="D69" s="34"/>
      <c r="E69" s="41"/>
      <c r="F69" s="14"/>
      <c r="G69" s="14"/>
      <c r="H69" s="14">
        <f t="shared" si="5"/>
        <v>0</v>
      </c>
      <c r="I69" s="14" t="str">
        <f t="shared" si="3"/>
        <v>BAJO</v>
      </c>
      <c r="J69" s="3"/>
      <c r="K69" s="53">
        <f t="shared" si="4"/>
        <v>0.1</v>
      </c>
    </row>
    <row r="70" spans="1:13" s="11" customFormat="1" ht="12.75">
      <c r="B70" s="42"/>
      <c r="C70" s="43"/>
      <c r="E70" s="49"/>
      <c r="F70" s="44"/>
      <c r="G70" s="44"/>
      <c r="L70" s="11">
        <f>SUM(K5:K69)</f>
        <v>21.000000000000068</v>
      </c>
      <c r="M70" s="11">
        <f>COUNT(K5:K69)</f>
        <v>65</v>
      </c>
    </row>
    <row r="71" spans="1:13" s="11" customFormat="1" ht="12.75">
      <c r="C71" s="43"/>
      <c r="E71" s="49"/>
      <c r="F71" s="44"/>
      <c r="G71" s="44"/>
    </row>
    <row r="72" spans="1:13" s="11" customFormat="1" ht="12.75">
      <c r="C72" s="43"/>
      <c r="E72" s="49"/>
      <c r="F72" s="44"/>
      <c r="G72" s="44"/>
    </row>
  </sheetData>
  <dataConsolidate/>
  <mergeCells count="3">
    <mergeCell ref="A1:A2"/>
    <mergeCell ref="B1:K1"/>
    <mergeCell ref="B2:K2"/>
  </mergeCells>
  <conditionalFormatting sqref="I66:I68 I5:I62">
    <cfRule type="cellIs" dxfId="149" priority="10" stopIfTrue="1" operator="equal">
      <formula>"ALTO"</formula>
    </cfRule>
    <cfRule type="cellIs" dxfId="148" priority="11" stopIfTrue="1" operator="equal">
      <formula>"MEDIO"</formula>
    </cfRule>
    <cfRule type="cellIs" dxfId="147" priority="12" stopIfTrue="1" operator="equal">
      <formula>"BAJO"</formula>
    </cfRule>
  </conditionalFormatting>
  <conditionalFormatting sqref="I63">
    <cfRule type="cellIs" dxfId="146" priority="7" stopIfTrue="1" operator="equal">
      <formula>"ALTO"</formula>
    </cfRule>
    <cfRule type="cellIs" dxfId="145" priority="8" stopIfTrue="1" operator="equal">
      <formula>"MEDIO"</formula>
    </cfRule>
    <cfRule type="cellIs" dxfId="144" priority="9" stopIfTrue="1" operator="equal">
      <formula>"BAJO"</formula>
    </cfRule>
  </conditionalFormatting>
  <conditionalFormatting sqref="I64:I65">
    <cfRule type="cellIs" dxfId="143" priority="4" stopIfTrue="1" operator="equal">
      <formula>"ALTO"</formula>
    </cfRule>
    <cfRule type="cellIs" dxfId="142" priority="5" stopIfTrue="1" operator="equal">
      <formula>"MEDIO"</formula>
    </cfRule>
    <cfRule type="cellIs" dxfId="141" priority="6" stopIfTrue="1" operator="equal">
      <formula>"BAJO"</formula>
    </cfRule>
  </conditionalFormatting>
  <conditionalFormatting sqref="I69">
    <cfRule type="cellIs" dxfId="140" priority="1" stopIfTrue="1" operator="equal">
      <formula>"ALTO"</formula>
    </cfRule>
    <cfRule type="cellIs" dxfId="139" priority="2" stopIfTrue="1" operator="equal">
      <formula>"MEDIO"</formula>
    </cfRule>
    <cfRule type="cellIs" dxfId="138"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4"/>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6" customHeight="1">
      <c r="A1" s="290"/>
      <c r="B1" s="291" t="s">
        <v>687</v>
      </c>
      <c r="C1" s="291"/>
      <c r="D1" s="291"/>
      <c r="E1" s="291"/>
      <c r="F1" s="291"/>
      <c r="G1" s="291"/>
      <c r="H1" s="291"/>
      <c r="I1" s="291"/>
      <c r="J1" s="291"/>
      <c r="K1" s="291"/>
    </row>
    <row r="2" spans="1:72" ht="36"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178.5">
      <c r="A5" s="102" t="s">
        <v>462</v>
      </c>
      <c r="B5" s="100" t="s">
        <v>463</v>
      </c>
      <c r="C5" s="104" t="s">
        <v>25</v>
      </c>
      <c r="D5" s="100" t="s">
        <v>187</v>
      </c>
      <c r="E5" s="93" t="s">
        <v>689</v>
      </c>
      <c r="F5" s="14">
        <v>3</v>
      </c>
      <c r="G5" s="14">
        <v>4</v>
      </c>
      <c r="H5" s="14">
        <f>F5*G5</f>
        <v>12</v>
      </c>
      <c r="I5" s="14" t="str">
        <f t="shared" ref="I5:I65" si="0">IF(H5&lt;12,"BAJO",IF(H5&gt;19,"ALTO","MEDIO"))</f>
        <v>MEDIO</v>
      </c>
      <c r="J5" s="3" t="s">
        <v>753</v>
      </c>
      <c r="K5" s="53">
        <f>IF(I5="BAJO",0.1,IF(I5="MEDIO",3,5))</f>
        <v>3</v>
      </c>
      <c r="BS5" s="11">
        <v>2</v>
      </c>
      <c r="BT5" s="11">
        <v>2</v>
      </c>
    </row>
    <row r="6" spans="1:72" s="11" customFormat="1" ht="178.5">
      <c r="A6" s="102" t="s">
        <v>462</v>
      </c>
      <c r="B6" s="100" t="s">
        <v>464</v>
      </c>
      <c r="C6" s="104" t="s">
        <v>727</v>
      </c>
      <c r="D6" s="100" t="s">
        <v>187</v>
      </c>
      <c r="E6" s="124" t="s">
        <v>611</v>
      </c>
      <c r="F6" s="14">
        <v>3</v>
      </c>
      <c r="G6" s="14">
        <v>4</v>
      </c>
      <c r="H6" s="14">
        <f t="shared" ref="H6:H66" si="1">F6*G6</f>
        <v>12</v>
      </c>
      <c r="I6" s="14" t="str">
        <f t="shared" si="0"/>
        <v>MEDIO</v>
      </c>
      <c r="J6" s="86" t="s">
        <v>753</v>
      </c>
      <c r="K6" s="53">
        <f t="shared" ref="K6:K65" si="2">IF(I6="BAJO",0.1,IF(I6="MEDIO",3,5))</f>
        <v>3</v>
      </c>
    </row>
    <row r="7" spans="1:72" s="11" customFormat="1" ht="89.25">
      <c r="A7" s="102" t="s">
        <v>465</v>
      </c>
      <c r="B7" s="100" t="s">
        <v>466</v>
      </c>
      <c r="C7" s="103" t="s">
        <v>309</v>
      </c>
      <c r="D7" s="100" t="s">
        <v>187</v>
      </c>
      <c r="E7" s="93" t="s">
        <v>689</v>
      </c>
      <c r="F7" s="14">
        <v>2</v>
      </c>
      <c r="G7" s="14">
        <v>4</v>
      </c>
      <c r="H7" s="14">
        <f>F7*G7</f>
        <v>8</v>
      </c>
      <c r="I7" s="14" t="str">
        <f t="shared" si="0"/>
        <v>BAJO</v>
      </c>
      <c r="J7" s="86" t="s">
        <v>752</v>
      </c>
      <c r="K7" s="53">
        <f>IF(I7="BAJO",0.1,IF(I7="MEDIO",3,5))</f>
        <v>0.1</v>
      </c>
    </row>
    <row r="8" spans="1:72" s="11" customFormat="1" ht="89.25">
      <c r="A8" s="102" t="s">
        <v>465</v>
      </c>
      <c r="B8" s="100" t="s">
        <v>467</v>
      </c>
      <c r="C8" s="104" t="s">
        <v>728</v>
      </c>
      <c r="D8" s="100" t="s">
        <v>187</v>
      </c>
      <c r="E8" s="124" t="s">
        <v>612</v>
      </c>
      <c r="F8" s="14">
        <v>2</v>
      </c>
      <c r="G8" s="14">
        <v>4</v>
      </c>
      <c r="H8" s="14">
        <f>F8*G8</f>
        <v>8</v>
      </c>
      <c r="I8" s="14" t="str">
        <f t="shared" si="0"/>
        <v>BAJO</v>
      </c>
      <c r="J8" s="86" t="s">
        <v>752</v>
      </c>
      <c r="K8" s="53">
        <f>IF(I8="BAJO",0.1,IF(I8="MEDIO",3,5))</f>
        <v>0.1</v>
      </c>
    </row>
    <row r="9" spans="1:72" s="11" customFormat="1" ht="89.25">
      <c r="A9" s="102" t="s">
        <v>465</v>
      </c>
      <c r="B9" s="100" t="s">
        <v>468</v>
      </c>
      <c r="C9" s="104" t="s">
        <v>309</v>
      </c>
      <c r="D9" s="100" t="s">
        <v>187</v>
      </c>
      <c r="E9" s="93" t="s">
        <v>689</v>
      </c>
      <c r="F9" s="14">
        <v>2</v>
      </c>
      <c r="G9" s="14">
        <v>4</v>
      </c>
      <c r="H9" s="14">
        <f>F9*G9</f>
        <v>8</v>
      </c>
      <c r="I9" s="14" t="str">
        <f t="shared" si="0"/>
        <v>BAJO</v>
      </c>
      <c r="J9" s="86" t="s">
        <v>752</v>
      </c>
      <c r="K9" s="53">
        <f>IF(I9="BAJO",0.1,IF(I9="MEDIO",3,5))</f>
        <v>0.1</v>
      </c>
    </row>
    <row r="10" spans="1:72" s="11" customFormat="1" ht="89.25">
      <c r="A10" s="102" t="s">
        <v>465</v>
      </c>
      <c r="B10" s="100" t="s">
        <v>469</v>
      </c>
      <c r="C10" s="104" t="s">
        <v>728</v>
      </c>
      <c r="D10" s="100" t="s">
        <v>187</v>
      </c>
      <c r="E10" s="124" t="s">
        <v>613</v>
      </c>
      <c r="F10" s="14">
        <v>2</v>
      </c>
      <c r="G10" s="14">
        <v>4</v>
      </c>
      <c r="H10" s="14">
        <f t="shared" si="1"/>
        <v>8</v>
      </c>
      <c r="I10" s="14" t="str">
        <f t="shared" si="0"/>
        <v>BAJO</v>
      </c>
      <c r="J10" s="86" t="s">
        <v>752</v>
      </c>
      <c r="K10" s="53">
        <f t="shared" si="2"/>
        <v>0.1</v>
      </c>
    </row>
    <row r="11" spans="1:72" s="11" customFormat="1" ht="12.75">
      <c r="A11" s="31"/>
      <c r="B11" s="13"/>
      <c r="C11" s="32"/>
      <c r="D11" s="13"/>
      <c r="E11" s="47"/>
      <c r="F11" s="14"/>
      <c r="G11" s="14"/>
      <c r="H11" s="14">
        <f t="shared" si="1"/>
        <v>0</v>
      </c>
      <c r="I11" s="14" t="str">
        <f t="shared" si="0"/>
        <v>BAJO</v>
      </c>
      <c r="J11" s="13"/>
      <c r="K11" s="53">
        <f t="shared" si="2"/>
        <v>0.1</v>
      </c>
    </row>
    <row r="12" spans="1:72" s="11" customFormat="1" ht="12.75">
      <c r="A12" s="31"/>
      <c r="B12" s="13"/>
      <c r="C12" s="32"/>
      <c r="D12" s="13"/>
      <c r="E12" s="47"/>
      <c r="F12" s="14"/>
      <c r="G12" s="14"/>
      <c r="H12" s="14">
        <f>F12*G12</f>
        <v>0</v>
      </c>
      <c r="I12" s="14" t="str">
        <f t="shared" si="0"/>
        <v>BAJO</v>
      </c>
      <c r="J12" s="13"/>
      <c r="K12" s="53">
        <f>IF(I12="BAJO",0.1,IF(I12="MEDIO",3,5))</f>
        <v>0.1</v>
      </c>
    </row>
    <row r="13" spans="1:72" s="11" customFormat="1" ht="12.75">
      <c r="A13" s="31"/>
      <c r="B13" s="13"/>
      <c r="C13" s="13"/>
      <c r="D13" s="13"/>
      <c r="E13" s="47"/>
      <c r="F13" s="33"/>
      <c r="G13" s="14"/>
      <c r="H13" s="14">
        <f t="shared" si="1"/>
        <v>0</v>
      </c>
      <c r="I13" s="14" t="str">
        <f t="shared" si="0"/>
        <v>BAJO</v>
      </c>
      <c r="J13" s="3"/>
      <c r="K13" s="53">
        <f t="shared" si="2"/>
        <v>0.1</v>
      </c>
    </row>
    <row r="14" spans="1:72" s="11" customFormat="1" ht="12.75">
      <c r="A14" s="31"/>
      <c r="B14" s="13"/>
      <c r="C14" s="32"/>
      <c r="D14" s="13"/>
      <c r="E14" s="47"/>
      <c r="F14" s="33"/>
      <c r="G14" s="14"/>
      <c r="H14" s="14">
        <f t="shared" si="1"/>
        <v>0</v>
      </c>
      <c r="I14" s="14" t="str">
        <f t="shared" si="0"/>
        <v>BAJO</v>
      </c>
      <c r="J14" s="3"/>
      <c r="K14" s="53">
        <f t="shared" si="2"/>
        <v>0.1</v>
      </c>
    </row>
    <row r="15" spans="1:72" s="11" customFormat="1" ht="12.75">
      <c r="A15" s="31"/>
      <c r="B15" s="13"/>
      <c r="C15" s="32"/>
      <c r="D15" s="13"/>
      <c r="E15" s="47"/>
      <c r="F15" s="33"/>
      <c r="G15" s="14"/>
      <c r="H15" s="14">
        <f>F15*G15</f>
        <v>0</v>
      </c>
      <c r="I15" s="14" t="str">
        <f t="shared" si="0"/>
        <v>BAJO</v>
      </c>
      <c r="J15" s="3"/>
      <c r="K15" s="53">
        <f>IF(I15="BAJO",0.1,IF(I15="MEDIO",3,5))</f>
        <v>0.1</v>
      </c>
    </row>
    <row r="16" spans="1:72" s="11" customFormat="1" ht="12.75">
      <c r="A16" s="31"/>
      <c r="B16" s="13"/>
      <c r="C16" s="13"/>
      <c r="D16" s="13"/>
      <c r="E16" s="47"/>
      <c r="F16" s="14"/>
      <c r="G16" s="14"/>
      <c r="H16" s="14">
        <f t="shared" si="1"/>
        <v>0</v>
      </c>
      <c r="I16" s="14" t="str">
        <f t="shared" si="0"/>
        <v>BAJO</v>
      </c>
      <c r="J16" s="13"/>
      <c r="K16" s="53">
        <f t="shared" si="2"/>
        <v>0.1</v>
      </c>
    </row>
    <row r="17" spans="1:11" s="11" customFormat="1" ht="12.75">
      <c r="A17" s="31"/>
      <c r="B17" s="13"/>
      <c r="C17" s="13"/>
      <c r="D17" s="13"/>
      <c r="E17" s="47"/>
      <c r="F17" s="14"/>
      <c r="G17" s="14"/>
      <c r="H17" s="14">
        <f t="shared" si="1"/>
        <v>0</v>
      </c>
      <c r="I17" s="14" t="str">
        <f t="shared" si="0"/>
        <v>BAJO</v>
      </c>
      <c r="J17" s="13"/>
      <c r="K17" s="53">
        <f t="shared" si="2"/>
        <v>0.1</v>
      </c>
    </row>
    <row r="18" spans="1:11" s="11" customFormat="1" ht="12.75">
      <c r="A18" s="31"/>
      <c r="B18" s="13"/>
      <c r="C18" s="13"/>
      <c r="D18" s="13"/>
      <c r="E18" s="47"/>
      <c r="F18" s="14"/>
      <c r="G18" s="14"/>
      <c r="H18" s="14">
        <f>F18*G18</f>
        <v>0</v>
      </c>
      <c r="I18" s="14" t="str">
        <f t="shared" si="0"/>
        <v>BAJO</v>
      </c>
      <c r="J18" s="13"/>
      <c r="K18" s="53">
        <f>IF(I18="BAJO",0.1,IF(I18="MEDIO",3,5))</f>
        <v>0.1</v>
      </c>
    </row>
    <row r="19" spans="1:11" s="11" customFormat="1" ht="12.75">
      <c r="A19" s="31"/>
      <c r="B19" s="13"/>
      <c r="C19" s="13"/>
      <c r="D19" s="13"/>
      <c r="E19" s="47"/>
      <c r="F19" s="14"/>
      <c r="G19" s="14"/>
      <c r="H19" s="14">
        <f t="shared" si="1"/>
        <v>0</v>
      </c>
      <c r="I19" s="14" t="str">
        <f t="shared" si="0"/>
        <v>BAJO</v>
      </c>
      <c r="J19" s="3"/>
      <c r="K19" s="53">
        <f t="shared" si="2"/>
        <v>0.1</v>
      </c>
    </row>
    <row r="20" spans="1:11" s="11" customFormat="1" ht="12.75">
      <c r="A20" s="31"/>
      <c r="B20" s="13"/>
      <c r="C20" s="13"/>
      <c r="D20" s="13"/>
      <c r="E20" s="47"/>
      <c r="F20" s="14"/>
      <c r="G20" s="14"/>
      <c r="H20" s="14">
        <f t="shared" si="1"/>
        <v>0</v>
      </c>
      <c r="I20" s="14" t="str">
        <f t="shared" si="0"/>
        <v>BAJO</v>
      </c>
      <c r="J20" s="3"/>
      <c r="K20" s="53">
        <f t="shared" si="2"/>
        <v>0.1</v>
      </c>
    </row>
    <row r="21" spans="1:11" s="11" customFormat="1" ht="12.75">
      <c r="A21" s="31"/>
      <c r="B21" s="13"/>
      <c r="C21" s="13"/>
      <c r="D21" s="13"/>
      <c r="E21" s="47"/>
      <c r="F21" s="14"/>
      <c r="G21" s="14"/>
      <c r="H21" s="14">
        <f>F21*G21</f>
        <v>0</v>
      </c>
      <c r="I21" s="14" t="str">
        <f t="shared" si="0"/>
        <v>BAJO</v>
      </c>
      <c r="J21" s="3"/>
      <c r="K21" s="53">
        <f>IF(I21="BAJO",0.1,IF(I21="MEDIO",3,5))</f>
        <v>0.1</v>
      </c>
    </row>
    <row r="22" spans="1:11" s="11" customFormat="1" ht="12.75">
      <c r="A22" s="31"/>
      <c r="B22" s="13"/>
      <c r="C22" s="32"/>
      <c r="D22" s="13"/>
      <c r="E22" s="47"/>
      <c r="F22" s="14"/>
      <c r="G22" s="14"/>
      <c r="H22" s="14">
        <f t="shared" si="1"/>
        <v>0</v>
      </c>
      <c r="I22" s="14" t="str">
        <f t="shared" si="0"/>
        <v>BAJO</v>
      </c>
      <c r="J22" s="3"/>
      <c r="K22" s="53">
        <f t="shared" si="2"/>
        <v>0.1</v>
      </c>
    </row>
    <row r="23" spans="1:11" s="11" customFormat="1" ht="12.75">
      <c r="A23" s="31"/>
      <c r="B23" s="13"/>
      <c r="C23" s="13"/>
      <c r="D23" s="13"/>
      <c r="E23" s="47"/>
      <c r="F23" s="14"/>
      <c r="G23" s="14"/>
      <c r="H23" s="14">
        <f t="shared" si="1"/>
        <v>0</v>
      </c>
      <c r="I23" s="14" t="str">
        <f t="shared" si="0"/>
        <v>BAJO</v>
      </c>
      <c r="J23" s="3"/>
      <c r="K23" s="53">
        <f t="shared" si="2"/>
        <v>0.1</v>
      </c>
    </row>
    <row r="24" spans="1:11" s="11" customFormat="1" ht="12.75">
      <c r="A24" s="31"/>
      <c r="B24" s="13"/>
      <c r="C24" s="13"/>
      <c r="D24" s="13"/>
      <c r="E24" s="47"/>
      <c r="F24" s="14"/>
      <c r="G24" s="14"/>
      <c r="H24" s="14">
        <f>F24*G24</f>
        <v>0</v>
      </c>
      <c r="I24" s="14" t="str">
        <f t="shared" si="0"/>
        <v>BAJO</v>
      </c>
      <c r="J24" s="3"/>
      <c r="K24" s="53">
        <f>IF(I24="BAJO",0.1,IF(I24="MEDIO",3,5))</f>
        <v>0.1</v>
      </c>
    </row>
    <row r="25" spans="1:11" s="11" customFormat="1" ht="12.75">
      <c r="A25" s="31"/>
      <c r="B25" s="13"/>
      <c r="C25" s="32"/>
      <c r="D25" s="13"/>
      <c r="E25" s="47"/>
      <c r="F25" s="14"/>
      <c r="G25" s="14"/>
      <c r="H25" s="14">
        <f t="shared" si="1"/>
        <v>0</v>
      </c>
      <c r="I25" s="14" t="str">
        <f t="shared" si="0"/>
        <v>BAJO</v>
      </c>
      <c r="J25" s="3"/>
      <c r="K25" s="53">
        <f t="shared" si="2"/>
        <v>0.1</v>
      </c>
    </row>
    <row r="26" spans="1:11" s="11" customFormat="1" ht="12.75">
      <c r="A26" s="31"/>
      <c r="B26" s="13"/>
      <c r="C26" s="13"/>
      <c r="D26" s="13"/>
      <c r="E26" s="47"/>
      <c r="F26" s="14"/>
      <c r="G26" s="14"/>
      <c r="H26" s="14">
        <f t="shared" si="1"/>
        <v>0</v>
      </c>
      <c r="I26" s="14" t="str">
        <f t="shared" si="0"/>
        <v>BAJO</v>
      </c>
      <c r="J26" s="3"/>
      <c r="K26" s="53">
        <f t="shared" si="2"/>
        <v>0.1</v>
      </c>
    </row>
    <row r="27" spans="1:11" s="11" customFormat="1" ht="12.75">
      <c r="A27" s="31"/>
      <c r="B27" s="13"/>
      <c r="C27" s="13"/>
      <c r="D27" s="13"/>
      <c r="E27" s="47"/>
      <c r="F27" s="14"/>
      <c r="G27" s="14"/>
      <c r="H27" s="14">
        <f>F27*G27</f>
        <v>0</v>
      </c>
      <c r="I27" s="14" t="str">
        <f t="shared" si="0"/>
        <v>BAJO</v>
      </c>
      <c r="J27" s="3"/>
      <c r="K27" s="53">
        <f>IF(I27="BAJO",0.1,IF(I27="MEDIO",3,5))</f>
        <v>0.1</v>
      </c>
    </row>
    <row r="28" spans="1:11" s="11" customFormat="1" ht="12.75">
      <c r="A28" s="51"/>
      <c r="B28" s="12"/>
      <c r="C28" s="13"/>
      <c r="D28" s="13"/>
      <c r="E28" s="47"/>
      <c r="F28" s="14"/>
      <c r="G28" s="14"/>
      <c r="H28" s="14">
        <f t="shared" si="1"/>
        <v>0</v>
      </c>
      <c r="I28" s="14" t="str">
        <f t="shared" si="0"/>
        <v>BAJO</v>
      </c>
      <c r="J28" s="3"/>
      <c r="K28" s="53">
        <f t="shared" si="2"/>
        <v>0.1</v>
      </c>
    </row>
    <row r="29" spans="1:11" s="11" customFormat="1" ht="12.75">
      <c r="A29" s="51"/>
      <c r="B29" s="13"/>
      <c r="C29" s="35"/>
      <c r="D29" s="13"/>
      <c r="E29" s="47"/>
      <c r="F29" s="14"/>
      <c r="G29" s="14"/>
      <c r="H29" s="14">
        <f t="shared" si="1"/>
        <v>0</v>
      </c>
      <c r="I29" s="14" t="str">
        <f t="shared" si="0"/>
        <v>BAJO</v>
      </c>
      <c r="J29" s="3"/>
      <c r="K29" s="53">
        <f t="shared" si="2"/>
        <v>0.1</v>
      </c>
    </row>
    <row r="30" spans="1:11" s="11" customFormat="1" ht="12.75">
      <c r="A30" s="51"/>
      <c r="B30" s="13"/>
      <c r="C30" s="32"/>
      <c r="D30" s="13"/>
      <c r="E30" s="47"/>
      <c r="F30" s="14"/>
      <c r="G30" s="14"/>
      <c r="H30" s="14">
        <f>F30*G30</f>
        <v>0</v>
      </c>
      <c r="I30" s="14" t="str">
        <f t="shared" si="0"/>
        <v>BAJO</v>
      </c>
      <c r="J30" s="3"/>
      <c r="K30" s="53">
        <f>IF(I30="BAJO",0.1,IF(I30="MEDIO",3,5))</f>
        <v>0.1</v>
      </c>
    </row>
    <row r="31" spans="1:11" s="11" customFormat="1" ht="12.75">
      <c r="A31" s="31"/>
      <c r="B31" s="15"/>
      <c r="C31" s="32"/>
      <c r="D31" s="13"/>
      <c r="E31" s="47"/>
      <c r="F31" s="14"/>
      <c r="G31" s="14"/>
      <c r="H31" s="14">
        <f t="shared" si="1"/>
        <v>0</v>
      </c>
      <c r="I31" s="14" t="str">
        <f t="shared" si="0"/>
        <v>BAJO</v>
      </c>
      <c r="J31" s="3"/>
      <c r="K31" s="53">
        <f t="shared" si="2"/>
        <v>0.1</v>
      </c>
    </row>
    <row r="32" spans="1:11" s="11" customFormat="1" ht="12.75">
      <c r="A32" s="31"/>
      <c r="B32" s="13"/>
      <c r="C32" s="13"/>
      <c r="D32" s="13"/>
      <c r="E32" s="47"/>
      <c r="F32" s="14"/>
      <c r="G32" s="14"/>
      <c r="H32" s="14">
        <f t="shared" si="1"/>
        <v>0</v>
      </c>
      <c r="I32" s="14" t="str">
        <f t="shared" si="0"/>
        <v>BAJO</v>
      </c>
      <c r="J32" s="3"/>
      <c r="K32" s="53">
        <f t="shared" si="2"/>
        <v>0.1</v>
      </c>
    </row>
    <row r="33" spans="1:11" s="11" customFormat="1" ht="12.75">
      <c r="A33" s="31"/>
      <c r="B33" s="13"/>
      <c r="C33" s="13"/>
      <c r="D33" s="13"/>
      <c r="E33" s="47"/>
      <c r="F33" s="14"/>
      <c r="G33" s="14"/>
      <c r="H33" s="14">
        <f>F33*G33</f>
        <v>0</v>
      </c>
      <c r="I33" s="14" t="str">
        <f t="shared" si="0"/>
        <v>BAJO</v>
      </c>
      <c r="J33" s="3"/>
      <c r="K33" s="53">
        <f>IF(I33="BAJO",0.1,IF(I33="MEDIO",3,5))</f>
        <v>0.1</v>
      </c>
    </row>
    <row r="34" spans="1:11" s="11" customFormat="1" ht="12.75">
      <c r="A34" s="31"/>
      <c r="B34" s="13"/>
      <c r="C34" s="32"/>
      <c r="D34" s="13"/>
      <c r="E34" s="47"/>
      <c r="F34" s="14"/>
      <c r="G34" s="14"/>
      <c r="H34" s="14">
        <f t="shared" si="1"/>
        <v>0</v>
      </c>
      <c r="I34" s="14" t="str">
        <f t="shared" si="0"/>
        <v>BAJO</v>
      </c>
      <c r="J34" s="3"/>
      <c r="K34" s="53">
        <f t="shared" si="2"/>
        <v>0.1</v>
      </c>
    </row>
    <row r="35" spans="1:11" s="11" customFormat="1" ht="12.75">
      <c r="A35" s="31"/>
      <c r="B35" s="13"/>
      <c r="C35" s="32"/>
      <c r="D35" s="13"/>
      <c r="E35" s="47"/>
      <c r="F35" s="14"/>
      <c r="G35" s="14"/>
      <c r="H35" s="14">
        <f t="shared" si="1"/>
        <v>0</v>
      </c>
      <c r="I35" s="14" t="str">
        <f t="shared" si="0"/>
        <v>BAJO</v>
      </c>
      <c r="J35" s="3"/>
      <c r="K35" s="53">
        <f t="shared" si="2"/>
        <v>0.1</v>
      </c>
    </row>
    <row r="36" spans="1:11" s="11" customFormat="1" ht="12.75">
      <c r="A36" s="31"/>
      <c r="B36" s="13"/>
      <c r="C36" s="13"/>
      <c r="D36" s="13"/>
      <c r="E36" s="47"/>
      <c r="F36" s="14"/>
      <c r="G36" s="14"/>
      <c r="H36" s="14">
        <f>F36*G36</f>
        <v>0</v>
      </c>
      <c r="I36" s="14" t="str">
        <f t="shared" si="0"/>
        <v>BAJO</v>
      </c>
      <c r="J36" s="3"/>
      <c r="K36" s="53">
        <f>IF(I36="BAJO",0.1,IF(I36="MEDIO",3,5))</f>
        <v>0.1</v>
      </c>
    </row>
    <row r="37" spans="1:11" s="11" customFormat="1" ht="12.75">
      <c r="A37" s="31"/>
      <c r="B37" s="13"/>
      <c r="C37" s="13"/>
      <c r="D37" s="13"/>
      <c r="E37" s="47"/>
      <c r="F37" s="14"/>
      <c r="G37" s="14"/>
      <c r="H37" s="14">
        <f>F37*G37</f>
        <v>0</v>
      </c>
      <c r="I37" s="14" t="str">
        <f t="shared" si="0"/>
        <v>BAJO</v>
      </c>
      <c r="J37" s="3"/>
      <c r="K37" s="53">
        <f>IF(I37="BAJO",0.1,IF(I37="MEDIO",3,5))</f>
        <v>0.1</v>
      </c>
    </row>
    <row r="38" spans="1:11" s="11" customFormat="1" ht="12.75">
      <c r="A38" s="31"/>
      <c r="B38" s="13"/>
      <c r="C38" s="32"/>
      <c r="D38" s="13"/>
      <c r="E38" s="47"/>
      <c r="F38" s="14"/>
      <c r="G38" s="14"/>
      <c r="H38" s="14">
        <f t="shared" si="1"/>
        <v>0</v>
      </c>
      <c r="I38" s="14" t="str">
        <f t="shared" si="0"/>
        <v>BAJO</v>
      </c>
      <c r="J38" s="3"/>
      <c r="K38" s="53">
        <f t="shared" si="2"/>
        <v>0.1</v>
      </c>
    </row>
    <row r="39" spans="1:11" s="11" customFormat="1" ht="12.75">
      <c r="A39" s="31"/>
      <c r="B39" s="13"/>
      <c r="C39" s="32"/>
      <c r="D39" s="13"/>
      <c r="E39" s="47"/>
      <c r="F39" s="14"/>
      <c r="G39" s="14"/>
      <c r="H39" s="14">
        <f t="shared" si="1"/>
        <v>0</v>
      </c>
      <c r="I39" s="14" t="str">
        <f t="shared" si="0"/>
        <v>BAJO</v>
      </c>
      <c r="J39" s="3"/>
      <c r="K39" s="53">
        <f t="shared" si="2"/>
        <v>0.1</v>
      </c>
    </row>
    <row r="40" spans="1:11" s="11" customFormat="1" ht="12.75">
      <c r="A40" s="31"/>
      <c r="B40" s="13"/>
      <c r="C40" s="13"/>
      <c r="D40" s="13"/>
      <c r="E40" s="47"/>
      <c r="F40" s="14"/>
      <c r="G40" s="14"/>
      <c r="H40" s="14">
        <f>F40*G40</f>
        <v>0</v>
      </c>
      <c r="I40" s="14" t="str">
        <f t="shared" si="0"/>
        <v>BAJO</v>
      </c>
      <c r="J40" s="3"/>
      <c r="K40" s="53">
        <f>IF(I40="BAJO",0.1,IF(I40="MEDIO",3,5))</f>
        <v>0.1</v>
      </c>
    </row>
    <row r="41" spans="1:11" s="11" customFormat="1" ht="12.75">
      <c r="A41" s="31"/>
      <c r="B41" s="13"/>
      <c r="C41" s="13"/>
      <c r="D41" s="13"/>
      <c r="E41" s="47"/>
      <c r="F41" s="14"/>
      <c r="G41" s="14"/>
      <c r="H41" s="14">
        <f>F41*G41</f>
        <v>0</v>
      </c>
      <c r="I41" s="14" t="str">
        <f t="shared" si="0"/>
        <v>BAJO</v>
      </c>
      <c r="J41" s="3"/>
      <c r="K41" s="53">
        <f>IF(I41="BAJO",0.1,IF(I41="MEDIO",3,5))</f>
        <v>0.1</v>
      </c>
    </row>
    <row r="42" spans="1:11" s="11" customFormat="1" ht="12.75">
      <c r="A42" s="31"/>
      <c r="B42" s="13"/>
      <c r="C42" s="32"/>
      <c r="D42" s="13"/>
      <c r="E42" s="47"/>
      <c r="F42" s="14"/>
      <c r="G42" s="14"/>
      <c r="H42" s="14">
        <f t="shared" si="1"/>
        <v>0</v>
      </c>
      <c r="I42" s="14" t="str">
        <f t="shared" si="0"/>
        <v>BAJO</v>
      </c>
      <c r="J42" s="3"/>
      <c r="K42" s="53">
        <f t="shared" si="2"/>
        <v>0.1</v>
      </c>
    </row>
    <row r="43" spans="1:11" s="11" customFormat="1" ht="12.75">
      <c r="A43" s="31"/>
      <c r="B43" s="13"/>
      <c r="C43" s="13"/>
      <c r="D43" s="13"/>
      <c r="E43" s="47"/>
      <c r="F43" s="14"/>
      <c r="G43" s="14"/>
      <c r="H43" s="14">
        <f t="shared" si="1"/>
        <v>0</v>
      </c>
      <c r="I43" s="14" t="str">
        <f t="shared" si="0"/>
        <v>BAJO</v>
      </c>
      <c r="J43" s="3"/>
      <c r="K43" s="53">
        <f t="shared" si="2"/>
        <v>0.1</v>
      </c>
    </row>
    <row r="44" spans="1:11" s="11" customFormat="1" ht="12.75">
      <c r="A44" s="31"/>
      <c r="B44" s="13"/>
      <c r="C44" s="13"/>
      <c r="D44" s="13"/>
      <c r="E44" s="47"/>
      <c r="F44" s="14"/>
      <c r="G44" s="14"/>
      <c r="H44" s="14">
        <f>F44*G44</f>
        <v>0</v>
      </c>
      <c r="I44" s="14" t="str">
        <f t="shared" si="0"/>
        <v>BAJO</v>
      </c>
      <c r="J44" s="3"/>
      <c r="K44" s="53">
        <f>IF(I44="BAJO",0.1,IF(I44="MEDIO",3,5))</f>
        <v>0.1</v>
      </c>
    </row>
    <row r="45" spans="1:11" s="11" customFormat="1" ht="12.75">
      <c r="A45" s="31"/>
      <c r="B45" s="13"/>
      <c r="C45" s="32"/>
      <c r="D45" s="13"/>
      <c r="E45" s="47"/>
      <c r="F45" s="14"/>
      <c r="G45" s="14"/>
      <c r="H45" s="14">
        <f t="shared" si="1"/>
        <v>0</v>
      </c>
      <c r="I45" s="14" t="str">
        <f t="shared" si="0"/>
        <v>BAJO</v>
      </c>
      <c r="J45" s="3"/>
      <c r="K45" s="53">
        <f t="shared" si="2"/>
        <v>0.1</v>
      </c>
    </row>
    <row r="46" spans="1:11" s="11" customFormat="1" ht="12.75">
      <c r="A46" s="31"/>
      <c r="B46" s="13"/>
      <c r="C46" s="35"/>
      <c r="D46" s="13"/>
      <c r="E46" s="47"/>
      <c r="F46" s="14"/>
      <c r="G46" s="14"/>
      <c r="H46" s="14">
        <f t="shared" si="1"/>
        <v>0</v>
      </c>
      <c r="I46" s="14" t="str">
        <f t="shared" si="0"/>
        <v>BAJO</v>
      </c>
      <c r="J46" s="3"/>
      <c r="K46" s="53">
        <f t="shared" si="2"/>
        <v>0.1</v>
      </c>
    </row>
    <row r="47" spans="1:11" s="11" customFormat="1" ht="12.75">
      <c r="A47" s="31"/>
      <c r="B47" s="13"/>
      <c r="C47" s="13"/>
      <c r="D47" s="13"/>
      <c r="E47" s="47"/>
      <c r="F47" s="14"/>
      <c r="G47" s="14"/>
      <c r="H47" s="14">
        <f>F47*G47</f>
        <v>0</v>
      </c>
      <c r="I47" s="14" t="str">
        <f t="shared" si="0"/>
        <v>BAJO</v>
      </c>
      <c r="J47" s="3"/>
      <c r="K47" s="53">
        <f>IF(I47="BAJO",0.1,IF(I47="MEDIO",3,5))</f>
        <v>0.1</v>
      </c>
    </row>
    <row r="48" spans="1:11" s="11" customFormat="1" ht="12.75">
      <c r="A48" s="31"/>
      <c r="B48" s="13"/>
      <c r="C48" s="13"/>
      <c r="D48" s="13"/>
      <c r="E48" s="47"/>
      <c r="F48" s="14"/>
      <c r="G48" s="14"/>
      <c r="H48" s="14">
        <f>F48*G48</f>
        <v>0</v>
      </c>
      <c r="I48" s="14" t="str">
        <f t="shared" si="0"/>
        <v>BAJO</v>
      </c>
      <c r="J48" s="3"/>
      <c r="K48" s="53">
        <f>IF(I48="BAJO",0.1,IF(I48="MEDIO",3,5))</f>
        <v>0.1</v>
      </c>
    </row>
    <row r="49" spans="1:11" s="11" customFormat="1" ht="12.75">
      <c r="A49" s="31"/>
      <c r="B49" s="13"/>
      <c r="C49" s="32"/>
      <c r="D49" s="13"/>
      <c r="E49" s="47"/>
      <c r="F49" s="14"/>
      <c r="G49" s="14"/>
      <c r="H49" s="14">
        <f t="shared" si="1"/>
        <v>0</v>
      </c>
      <c r="I49" s="14" t="str">
        <f t="shared" si="0"/>
        <v>BAJO</v>
      </c>
      <c r="J49" s="3"/>
      <c r="K49" s="53">
        <f t="shared" si="2"/>
        <v>0.1</v>
      </c>
    </row>
    <row r="50" spans="1:11" s="11" customFormat="1" ht="12.75">
      <c r="A50" s="31"/>
      <c r="B50" s="13"/>
      <c r="C50" s="35"/>
      <c r="D50" s="13"/>
      <c r="E50" s="47"/>
      <c r="F50" s="14"/>
      <c r="G50" s="14"/>
      <c r="H50" s="14">
        <f t="shared" si="1"/>
        <v>0</v>
      </c>
      <c r="I50" s="14" t="str">
        <f t="shared" si="0"/>
        <v>BAJO</v>
      </c>
      <c r="J50" s="3"/>
      <c r="K50" s="53">
        <f t="shared" si="2"/>
        <v>0.1</v>
      </c>
    </row>
    <row r="51" spans="1:11" s="11" customFormat="1" ht="12.75">
      <c r="A51" s="31"/>
      <c r="B51" s="13"/>
      <c r="C51" s="13"/>
      <c r="D51" s="13"/>
      <c r="E51" s="47"/>
      <c r="F51" s="14"/>
      <c r="G51" s="14"/>
      <c r="H51" s="14">
        <f t="shared" si="1"/>
        <v>0</v>
      </c>
      <c r="I51" s="14" t="str">
        <f t="shared" si="0"/>
        <v>BAJO</v>
      </c>
      <c r="J51" s="3"/>
      <c r="K51" s="53">
        <f>IF(I51="BAJO",0.1,IF(I51="MEDIO",3,5))</f>
        <v>0.1</v>
      </c>
    </row>
    <row r="52" spans="1:11" s="22" customFormat="1" ht="12.75">
      <c r="A52" s="31"/>
      <c r="B52" s="13"/>
      <c r="C52" s="15"/>
      <c r="D52" s="15"/>
      <c r="E52" s="47"/>
      <c r="F52" s="21"/>
      <c r="G52" s="21"/>
      <c r="H52" s="21">
        <f t="shared" si="1"/>
        <v>0</v>
      </c>
      <c r="I52" s="21" t="str">
        <f t="shared" si="0"/>
        <v>BAJO</v>
      </c>
      <c r="J52" s="3"/>
      <c r="K52" s="65">
        <f>IF(I52="BAJO",0.1,IF(I52="MEDIO",3,5))</f>
        <v>0.1</v>
      </c>
    </row>
    <row r="53" spans="1:11" s="11" customFormat="1" ht="12.75">
      <c r="A53" s="31"/>
      <c r="B53" s="15"/>
      <c r="C53" s="32"/>
      <c r="D53" s="16"/>
      <c r="E53" s="41"/>
      <c r="F53" s="29"/>
      <c r="G53" s="29"/>
      <c r="H53" s="14">
        <f t="shared" si="1"/>
        <v>0</v>
      </c>
      <c r="I53" s="14" t="str">
        <f t="shared" si="0"/>
        <v>BAJO</v>
      </c>
      <c r="J53" s="3"/>
      <c r="K53" s="53">
        <f t="shared" si="2"/>
        <v>0.1</v>
      </c>
    </row>
    <row r="54" spans="1:11" s="11" customFormat="1" ht="12.75">
      <c r="A54" s="31"/>
      <c r="B54" s="13"/>
      <c r="C54" s="32"/>
      <c r="D54" s="16"/>
      <c r="E54" s="41"/>
      <c r="F54" s="29"/>
      <c r="G54" s="29"/>
      <c r="H54" s="14">
        <f t="shared" si="1"/>
        <v>0</v>
      </c>
      <c r="I54" s="14" t="str">
        <f t="shared" si="0"/>
        <v>BAJO</v>
      </c>
      <c r="J54" s="3"/>
      <c r="K54" s="53">
        <f t="shared" si="2"/>
        <v>0.1</v>
      </c>
    </row>
    <row r="55" spans="1:11" s="11" customFormat="1" ht="12.75">
      <c r="A55" s="31"/>
      <c r="B55" s="13"/>
      <c r="C55" s="13"/>
      <c r="D55" s="16"/>
      <c r="E55" s="41"/>
      <c r="F55" s="29"/>
      <c r="G55" s="29"/>
      <c r="H55" s="14">
        <f>F55*G55</f>
        <v>0</v>
      </c>
      <c r="I55" s="14" t="str">
        <f t="shared" si="0"/>
        <v>BAJO</v>
      </c>
      <c r="J55" s="3"/>
      <c r="K55" s="53">
        <f>IF(I55="BAJO",0.1,IF(I55="MEDIO",3,5))</f>
        <v>0.1</v>
      </c>
    </row>
    <row r="56" spans="1:11" s="11" customFormat="1" ht="12.75">
      <c r="A56" s="31"/>
      <c r="B56" s="34"/>
      <c r="C56" s="35"/>
      <c r="D56" s="34"/>
      <c r="E56" s="41"/>
      <c r="F56" s="14"/>
      <c r="G56" s="14"/>
      <c r="H56" s="14">
        <f t="shared" si="1"/>
        <v>0</v>
      </c>
      <c r="I56" s="14" t="str">
        <f t="shared" si="0"/>
        <v>BAJO</v>
      </c>
      <c r="J56" s="3"/>
      <c r="K56" s="53">
        <f t="shared" si="2"/>
        <v>0.1</v>
      </c>
    </row>
    <row r="57" spans="1:11" s="11" customFormat="1" ht="12.75">
      <c r="A57" s="31"/>
      <c r="B57" s="34"/>
      <c r="C57" s="35"/>
      <c r="D57" s="34"/>
      <c r="E57" s="41"/>
      <c r="F57" s="36"/>
      <c r="G57" s="14"/>
      <c r="H57" s="14">
        <f t="shared" si="1"/>
        <v>0</v>
      </c>
      <c r="I57" s="14" t="str">
        <f t="shared" si="0"/>
        <v>BAJO</v>
      </c>
      <c r="J57" s="3"/>
      <c r="K57" s="53">
        <f t="shared" si="2"/>
        <v>0.1</v>
      </c>
    </row>
    <row r="58" spans="1:11" s="11" customFormat="1" ht="12.75">
      <c r="A58" s="31"/>
      <c r="B58" s="34"/>
      <c r="C58" s="35"/>
      <c r="D58" s="34"/>
      <c r="E58" s="41"/>
      <c r="F58" s="36"/>
      <c r="G58" s="14"/>
      <c r="H58" s="14">
        <f>F58*G58</f>
        <v>0</v>
      </c>
      <c r="I58" s="14" t="str">
        <f t="shared" si="0"/>
        <v>BAJO</v>
      </c>
      <c r="J58" s="3"/>
      <c r="K58" s="53">
        <f>IF(I58="BAJO",0.1,IF(I58="MEDIO",3,5))</f>
        <v>0.1</v>
      </c>
    </row>
    <row r="59" spans="1:11" s="11" customFormat="1" ht="12.75">
      <c r="A59" s="31"/>
      <c r="B59" s="34"/>
      <c r="C59" s="35"/>
      <c r="D59" s="34"/>
      <c r="E59" s="41"/>
      <c r="F59" s="14"/>
      <c r="G59" s="14"/>
      <c r="H59" s="14">
        <f t="shared" si="1"/>
        <v>0</v>
      </c>
      <c r="I59" s="14" t="str">
        <f t="shared" si="0"/>
        <v>BAJO</v>
      </c>
      <c r="J59" s="13"/>
      <c r="K59" s="53">
        <f t="shared" si="2"/>
        <v>0.1</v>
      </c>
    </row>
    <row r="60" spans="1:11" s="11" customFormat="1" ht="12.75">
      <c r="A60" s="31"/>
      <c r="B60" s="34"/>
      <c r="C60" s="35"/>
      <c r="D60" s="34"/>
      <c r="E60" s="41"/>
      <c r="F60" s="14"/>
      <c r="G60" s="14"/>
      <c r="H60" s="14">
        <f>F60*G60</f>
        <v>0</v>
      </c>
      <c r="I60" s="14" t="str">
        <f t="shared" si="0"/>
        <v>BAJO</v>
      </c>
      <c r="J60" s="13"/>
      <c r="K60" s="53">
        <f>IF(I60="BAJO",0.1,IF(I60="MEDIO",3,5))</f>
        <v>0.1</v>
      </c>
    </row>
    <row r="61" spans="1:11" s="22" customFormat="1" ht="12.75">
      <c r="A61" s="37"/>
      <c r="B61" s="38"/>
      <c r="C61" s="39"/>
      <c r="D61" s="15"/>
      <c r="E61" s="48"/>
      <c r="F61" s="21"/>
      <c r="G61" s="21"/>
      <c r="H61" s="21">
        <f t="shared" si="1"/>
        <v>0</v>
      </c>
      <c r="I61" s="21" t="str">
        <f t="shared" si="0"/>
        <v>BAJO</v>
      </c>
      <c r="J61" s="3"/>
      <c r="K61" s="65">
        <f t="shared" si="2"/>
        <v>0.1</v>
      </c>
    </row>
    <row r="62" spans="1:11" s="22" customFormat="1" ht="12.75">
      <c r="A62" s="37"/>
      <c r="B62" s="38"/>
      <c r="C62" s="35"/>
      <c r="D62" s="15"/>
      <c r="E62" s="48"/>
      <c r="F62" s="40"/>
      <c r="G62" s="21"/>
      <c r="H62" s="21">
        <f t="shared" si="1"/>
        <v>0</v>
      </c>
      <c r="I62" s="21" t="str">
        <f t="shared" si="0"/>
        <v>BAJO</v>
      </c>
      <c r="J62" s="3"/>
      <c r="K62" s="65">
        <f t="shared" si="2"/>
        <v>0.1</v>
      </c>
    </row>
    <row r="63" spans="1:11" s="11" customFormat="1" ht="12.75">
      <c r="A63" s="31"/>
      <c r="B63" s="41"/>
      <c r="C63" s="35"/>
      <c r="D63" s="34"/>
      <c r="E63" s="41"/>
      <c r="F63" s="14"/>
      <c r="G63" s="14"/>
      <c r="H63" s="14">
        <f t="shared" si="1"/>
        <v>0</v>
      </c>
      <c r="I63" s="14" t="str">
        <f t="shared" si="0"/>
        <v>BAJO</v>
      </c>
      <c r="J63" s="13"/>
      <c r="K63" s="53">
        <f t="shared" si="2"/>
        <v>0.1</v>
      </c>
    </row>
    <row r="64" spans="1:11" s="11" customFormat="1" ht="12.75">
      <c r="A64" s="31"/>
      <c r="B64" s="34"/>
      <c r="C64" s="35"/>
      <c r="D64" s="34"/>
      <c r="E64" s="41"/>
      <c r="F64" s="14"/>
      <c r="G64" s="14"/>
      <c r="H64" s="14">
        <f t="shared" si="1"/>
        <v>0</v>
      </c>
      <c r="I64" s="14" t="str">
        <f t="shared" si="0"/>
        <v>BAJO</v>
      </c>
      <c r="J64" s="13"/>
      <c r="K64" s="53">
        <f t="shared" si="2"/>
        <v>0.1</v>
      </c>
    </row>
    <row r="65" spans="1:13" s="11" customFormat="1" ht="12.75">
      <c r="A65" s="31"/>
      <c r="B65" s="34"/>
      <c r="C65" s="35"/>
      <c r="D65" s="34"/>
      <c r="E65" s="41"/>
      <c r="F65" s="14"/>
      <c r="G65" s="14"/>
      <c r="H65" s="14">
        <f t="shared" si="1"/>
        <v>0</v>
      </c>
      <c r="I65" s="14" t="str">
        <f t="shared" si="0"/>
        <v>BAJO</v>
      </c>
      <c r="J65" s="3"/>
      <c r="K65" s="53">
        <f t="shared" si="2"/>
        <v>0.1</v>
      </c>
    </row>
    <row r="66" spans="1:13" s="11" customFormat="1" ht="12.75">
      <c r="A66" s="31"/>
      <c r="B66" s="34"/>
      <c r="C66" s="35"/>
      <c r="D66" s="34"/>
      <c r="E66" s="41"/>
      <c r="F66" s="14"/>
      <c r="G66" s="14"/>
      <c r="H66" s="14">
        <f t="shared" si="1"/>
        <v>0</v>
      </c>
      <c r="I66" s="14" t="str">
        <f t="shared" ref="I66:I71" si="3">IF(H66&lt;12,"BAJO",IF(H66&gt;19,"ALTO","MEDIO"))</f>
        <v>BAJO</v>
      </c>
      <c r="J66" s="3"/>
      <c r="K66" s="53">
        <f t="shared" ref="K66:K71" si="4">IF(I66="BAJO",0.1,IF(I66="MEDIO",3,5))</f>
        <v>0.1</v>
      </c>
    </row>
    <row r="67" spans="1:13" s="11" customFormat="1" ht="12.75">
      <c r="A67" s="31"/>
      <c r="B67" s="34"/>
      <c r="C67" s="35"/>
      <c r="D67" s="34"/>
      <c r="E67" s="41"/>
      <c r="F67" s="14"/>
      <c r="G67" s="14"/>
      <c r="H67" s="14">
        <f t="shared" ref="H67:H71" si="5">F67*G67</f>
        <v>0</v>
      </c>
      <c r="I67" s="14" t="str">
        <f t="shared" si="3"/>
        <v>BAJO</v>
      </c>
      <c r="J67" s="3"/>
      <c r="K67" s="53">
        <f t="shared" si="4"/>
        <v>0.1</v>
      </c>
    </row>
    <row r="68" spans="1:13" s="11" customFormat="1" ht="12.75">
      <c r="A68" s="31"/>
      <c r="B68" s="34"/>
      <c r="C68" s="35"/>
      <c r="D68" s="34"/>
      <c r="E68" s="41"/>
      <c r="F68" s="14"/>
      <c r="G68" s="14"/>
      <c r="H68" s="14">
        <f t="shared" si="5"/>
        <v>0</v>
      </c>
      <c r="I68" s="14" t="str">
        <f t="shared" si="3"/>
        <v>BAJO</v>
      </c>
      <c r="J68" s="3"/>
      <c r="K68" s="53">
        <f t="shared" si="4"/>
        <v>0.1</v>
      </c>
    </row>
    <row r="69" spans="1:13" s="11" customFormat="1" ht="12.75">
      <c r="A69" s="31"/>
      <c r="B69" s="34"/>
      <c r="C69" s="35"/>
      <c r="D69" s="34"/>
      <c r="E69" s="41"/>
      <c r="F69" s="14"/>
      <c r="G69" s="14"/>
      <c r="H69" s="14">
        <f t="shared" si="5"/>
        <v>0</v>
      </c>
      <c r="I69" s="14" t="str">
        <f t="shared" si="3"/>
        <v>BAJO</v>
      </c>
      <c r="J69" s="3"/>
      <c r="K69" s="53">
        <f t="shared" si="4"/>
        <v>0.1</v>
      </c>
    </row>
    <row r="70" spans="1:13" s="11" customFormat="1" ht="12.75">
      <c r="A70" s="31"/>
      <c r="B70" s="34"/>
      <c r="C70" s="35"/>
      <c r="D70" s="34"/>
      <c r="E70" s="41"/>
      <c r="F70" s="14"/>
      <c r="G70" s="14"/>
      <c r="H70" s="14">
        <f t="shared" si="5"/>
        <v>0</v>
      </c>
      <c r="I70" s="14" t="str">
        <f t="shared" si="3"/>
        <v>BAJO</v>
      </c>
      <c r="J70" s="3"/>
      <c r="K70" s="53">
        <f t="shared" si="4"/>
        <v>0.1</v>
      </c>
    </row>
    <row r="71" spans="1:13" s="11" customFormat="1" ht="12.75">
      <c r="A71" s="31"/>
      <c r="B71" s="34"/>
      <c r="C71" s="35"/>
      <c r="D71" s="34"/>
      <c r="E71" s="41"/>
      <c r="F71" s="14"/>
      <c r="G71" s="14"/>
      <c r="H71" s="14">
        <f t="shared" si="5"/>
        <v>0</v>
      </c>
      <c r="I71" s="14" t="str">
        <f t="shared" si="3"/>
        <v>BAJO</v>
      </c>
      <c r="J71" s="3"/>
      <c r="K71" s="53">
        <f t="shared" si="4"/>
        <v>0.1</v>
      </c>
    </row>
    <row r="72" spans="1:13" s="11" customFormat="1" ht="12.75">
      <c r="B72" s="42"/>
      <c r="C72" s="43"/>
      <c r="E72" s="49"/>
      <c r="F72" s="44"/>
      <c r="G72" s="44"/>
      <c r="L72" s="11">
        <f>SUM(K5:K71)</f>
        <v>12.499999999999977</v>
      </c>
      <c r="M72" s="11">
        <f>COUNT(K5:K71)</f>
        <v>67</v>
      </c>
    </row>
    <row r="73" spans="1:13" s="11" customFormat="1" ht="12.75">
      <c r="C73" s="43"/>
      <c r="E73" s="49"/>
      <c r="F73" s="44"/>
      <c r="G73" s="44"/>
    </row>
    <row r="74" spans="1:13" s="11" customFormat="1" ht="12.75">
      <c r="C74" s="43"/>
      <c r="E74" s="49"/>
      <c r="F74" s="44"/>
      <c r="G74" s="44"/>
    </row>
  </sheetData>
  <dataConsolidate/>
  <mergeCells count="3">
    <mergeCell ref="A1:A2"/>
    <mergeCell ref="B1:K1"/>
    <mergeCell ref="B2:K2"/>
  </mergeCells>
  <conditionalFormatting sqref="I68:I70 I5:I64">
    <cfRule type="cellIs" dxfId="137" priority="10" stopIfTrue="1" operator="equal">
      <formula>"ALTO"</formula>
    </cfRule>
    <cfRule type="cellIs" dxfId="136" priority="11" stopIfTrue="1" operator="equal">
      <formula>"MEDIO"</formula>
    </cfRule>
    <cfRule type="cellIs" dxfId="135" priority="12" stopIfTrue="1" operator="equal">
      <formula>"BAJO"</formula>
    </cfRule>
  </conditionalFormatting>
  <conditionalFormatting sqref="I65">
    <cfRule type="cellIs" dxfId="134" priority="7" stopIfTrue="1" operator="equal">
      <formula>"ALTO"</formula>
    </cfRule>
    <cfRule type="cellIs" dxfId="133" priority="8" stopIfTrue="1" operator="equal">
      <formula>"MEDIO"</formula>
    </cfRule>
    <cfRule type="cellIs" dxfId="132" priority="9" stopIfTrue="1" operator="equal">
      <formula>"BAJO"</formula>
    </cfRule>
  </conditionalFormatting>
  <conditionalFormatting sqref="I66:I67">
    <cfRule type="cellIs" dxfId="131" priority="4" stopIfTrue="1" operator="equal">
      <formula>"ALTO"</formula>
    </cfRule>
    <cfRule type="cellIs" dxfId="130" priority="5" stopIfTrue="1" operator="equal">
      <formula>"MEDIO"</formula>
    </cfRule>
    <cfRule type="cellIs" dxfId="129" priority="6" stopIfTrue="1" operator="equal">
      <formula>"BAJO"</formula>
    </cfRule>
  </conditionalFormatting>
  <conditionalFormatting sqref="I71">
    <cfRule type="cellIs" dxfId="128" priority="1" stopIfTrue="1" operator="equal">
      <formula>"ALTO"</formula>
    </cfRule>
    <cfRule type="cellIs" dxfId="127" priority="2" stopIfTrue="1" operator="equal">
      <formula>"MEDIO"</formula>
    </cfRule>
    <cfRule type="cellIs" dxfId="126"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66"/>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3.75" customHeight="1">
      <c r="A1" s="290"/>
      <c r="B1" s="291" t="s">
        <v>687</v>
      </c>
      <c r="C1" s="291"/>
      <c r="D1" s="291"/>
      <c r="E1" s="291"/>
      <c r="F1" s="291"/>
      <c r="G1" s="291"/>
      <c r="H1" s="291"/>
      <c r="I1" s="291"/>
      <c r="J1" s="291"/>
      <c r="K1" s="291"/>
    </row>
    <row r="2" spans="1:72" ht="33.75"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89.25">
      <c r="A5" s="102" t="s">
        <v>311</v>
      </c>
      <c r="B5" s="100" t="s">
        <v>470</v>
      </c>
      <c r="C5" s="104" t="s">
        <v>309</v>
      </c>
      <c r="D5" s="100" t="s">
        <v>187</v>
      </c>
      <c r="E5" s="109" t="s">
        <v>844</v>
      </c>
      <c r="F5" s="14">
        <v>2</v>
      </c>
      <c r="G5" s="14">
        <v>4</v>
      </c>
      <c r="H5" s="14">
        <f>F5*G5</f>
        <v>8</v>
      </c>
      <c r="I5" s="14" t="str">
        <f t="shared" ref="I5:I57" si="0">IF(H5&lt;12,"BAJO",IF(H5&gt;19,"ALTO","MEDIO"))</f>
        <v>BAJO</v>
      </c>
      <c r="J5" s="100" t="s">
        <v>752</v>
      </c>
      <c r="K5" s="53">
        <f t="shared" ref="K5:K57" si="1">IF(I5="BAJO",0.1,IF(I5="MEDIO",3,5))</f>
        <v>0.1</v>
      </c>
      <c r="BS5" s="11">
        <v>1</v>
      </c>
      <c r="BT5" s="11">
        <v>1</v>
      </c>
    </row>
    <row r="6" spans="1:72" s="11" customFormat="1" ht="89.25">
      <c r="A6" s="102" t="s">
        <v>311</v>
      </c>
      <c r="B6" s="100" t="s">
        <v>471</v>
      </c>
      <c r="C6" s="104" t="s">
        <v>894</v>
      </c>
      <c r="D6" s="100" t="s">
        <v>187</v>
      </c>
      <c r="E6" s="74" t="s">
        <v>844</v>
      </c>
      <c r="F6" s="14">
        <v>2</v>
      </c>
      <c r="G6" s="14">
        <v>4</v>
      </c>
      <c r="H6" s="14">
        <f t="shared" ref="H6:H58" si="2">F6*G6</f>
        <v>8</v>
      </c>
      <c r="I6" s="14" t="str">
        <f t="shared" si="0"/>
        <v>BAJO</v>
      </c>
      <c r="J6" s="100" t="s">
        <v>752</v>
      </c>
      <c r="K6" s="53">
        <f t="shared" si="1"/>
        <v>0.1</v>
      </c>
      <c r="BS6" s="11">
        <v>2</v>
      </c>
      <c r="BT6" s="11">
        <v>2</v>
      </c>
    </row>
    <row r="7" spans="1:72" s="11" customFormat="1" ht="89.25">
      <c r="A7" s="102" t="s">
        <v>311</v>
      </c>
      <c r="B7" s="100" t="s">
        <v>622</v>
      </c>
      <c r="C7" s="100" t="s">
        <v>309</v>
      </c>
      <c r="D7" s="100" t="s">
        <v>187</v>
      </c>
      <c r="E7" s="93" t="s">
        <v>844</v>
      </c>
      <c r="F7" s="14">
        <v>2</v>
      </c>
      <c r="G7" s="14">
        <v>4</v>
      </c>
      <c r="H7" s="14">
        <f>F7*G7</f>
        <v>8</v>
      </c>
      <c r="I7" s="14" t="str">
        <f t="shared" si="0"/>
        <v>BAJO</v>
      </c>
      <c r="J7" s="100" t="s">
        <v>752</v>
      </c>
      <c r="K7" s="53">
        <f>IF(I7="BAJO",0.1,IF(I7="MEDIO",3,5))</f>
        <v>0.1</v>
      </c>
      <c r="BS7" s="11">
        <v>2</v>
      </c>
      <c r="BT7" s="11">
        <v>2</v>
      </c>
    </row>
    <row r="8" spans="1:72" s="11" customFormat="1" ht="150" customHeight="1">
      <c r="A8" s="102" t="s">
        <v>311</v>
      </c>
      <c r="B8" s="100" t="s">
        <v>895</v>
      </c>
      <c r="C8" s="100" t="s">
        <v>894</v>
      </c>
      <c r="D8" s="100" t="s">
        <v>187</v>
      </c>
      <c r="E8" s="93" t="s">
        <v>844</v>
      </c>
      <c r="F8" s="14">
        <v>2</v>
      </c>
      <c r="G8" s="14">
        <v>4</v>
      </c>
      <c r="H8" s="14">
        <f t="shared" si="2"/>
        <v>8</v>
      </c>
      <c r="I8" s="14" t="str">
        <f t="shared" si="0"/>
        <v>BAJO</v>
      </c>
      <c r="J8" s="100" t="s">
        <v>752</v>
      </c>
      <c r="K8" s="53">
        <f t="shared" si="1"/>
        <v>0.1</v>
      </c>
    </row>
    <row r="9" spans="1:72" s="11" customFormat="1" ht="89.25">
      <c r="A9" s="102" t="s">
        <v>472</v>
      </c>
      <c r="B9" s="100" t="s">
        <v>623</v>
      </c>
      <c r="C9" s="100" t="s">
        <v>309</v>
      </c>
      <c r="D9" s="100" t="s">
        <v>187</v>
      </c>
      <c r="E9" s="228" t="s">
        <v>896</v>
      </c>
      <c r="F9" s="14">
        <v>2</v>
      </c>
      <c r="G9" s="14">
        <v>4</v>
      </c>
      <c r="H9" s="14">
        <f t="shared" si="2"/>
        <v>8</v>
      </c>
      <c r="I9" s="14" t="str">
        <f t="shared" si="0"/>
        <v>BAJO</v>
      </c>
      <c r="J9" s="100" t="s">
        <v>752</v>
      </c>
      <c r="K9" s="53">
        <f t="shared" si="1"/>
        <v>0.1</v>
      </c>
    </row>
    <row r="10" spans="1:72" s="11" customFormat="1" ht="89.25">
      <c r="A10" s="102" t="s">
        <v>472</v>
      </c>
      <c r="B10" s="100" t="s">
        <v>624</v>
      </c>
      <c r="C10" s="100" t="s">
        <v>897</v>
      </c>
      <c r="D10" s="100" t="s">
        <v>187</v>
      </c>
      <c r="E10" s="228" t="s">
        <v>845</v>
      </c>
      <c r="F10" s="14">
        <v>2</v>
      </c>
      <c r="G10" s="14">
        <v>4</v>
      </c>
      <c r="H10" s="14">
        <f t="shared" si="2"/>
        <v>8</v>
      </c>
      <c r="I10" s="14" t="str">
        <f t="shared" si="0"/>
        <v>BAJO</v>
      </c>
      <c r="J10" s="100" t="s">
        <v>752</v>
      </c>
      <c r="K10" s="53">
        <f t="shared" si="1"/>
        <v>0.1</v>
      </c>
    </row>
    <row r="11" spans="1:72" s="11" customFormat="1" ht="178.5">
      <c r="A11" s="102" t="s">
        <v>473</v>
      </c>
      <c r="B11" s="100" t="s">
        <v>898</v>
      </c>
      <c r="C11" s="100" t="s">
        <v>309</v>
      </c>
      <c r="D11" s="100" t="s">
        <v>187</v>
      </c>
      <c r="E11" s="93" t="s">
        <v>846</v>
      </c>
      <c r="F11" s="14">
        <v>3</v>
      </c>
      <c r="G11" s="14">
        <v>4</v>
      </c>
      <c r="H11" s="14">
        <f>F11*G11</f>
        <v>12</v>
      </c>
      <c r="I11" s="14" t="str">
        <f t="shared" si="0"/>
        <v>MEDIO</v>
      </c>
      <c r="J11" s="100" t="s">
        <v>753</v>
      </c>
      <c r="K11" s="53">
        <f>IF(I11="BAJO",0.1,IF(I11="MEDIO",3,5))</f>
        <v>3</v>
      </c>
    </row>
    <row r="12" spans="1:72" s="11" customFormat="1" ht="178.5">
      <c r="A12" s="102" t="s">
        <v>473</v>
      </c>
      <c r="B12" s="100" t="s">
        <v>899</v>
      </c>
      <c r="C12" s="100" t="s">
        <v>900</v>
      </c>
      <c r="D12" s="100" t="s">
        <v>187</v>
      </c>
      <c r="E12" s="93" t="s">
        <v>846</v>
      </c>
      <c r="F12" s="33" t="s">
        <v>422</v>
      </c>
      <c r="G12" s="14">
        <v>4</v>
      </c>
      <c r="H12" s="14">
        <f t="shared" si="2"/>
        <v>12</v>
      </c>
      <c r="I12" s="14" t="str">
        <f t="shared" si="0"/>
        <v>MEDIO</v>
      </c>
      <c r="J12" s="100" t="s">
        <v>753</v>
      </c>
      <c r="K12" s="53">
        <f t="shared" si="1"/>
        <v>3</v>
      </c>
    </row>
    <row r="13" spans="1:72" s="11" customFormat="1" ht="242.25">
      <c r="A13" s="102" t="s">
        <v>473</v>
      </c>
      <c r="B13" s="100" t="s">
        <v>479</v>
      </c>
      <c r="C13" s="104" t="s">
        <v>309</v>
      </c>
      <c r="D13" s="100" t="s">
        <v>187</v>
      </c>
      <c r="E13" s="93" t="s">
        <v>847</v>
      </c>
      <c r="F13" s="14">
        <v>4</v>
      </c>
      <c r="G13" s="14">
        <v>5</v>
      </c>
      <c r="H13" s="14">
        <f t="shared" si="2"/>
        <v>20</v>
      </c>
      <c r="I13" s="14" t="str">
        <f t="shared" si="0"/>
        <v>ALTO</v>
      </c>
      <c r="J13" s="100" t="s">
        <v>755</v>
      </c>
      <c r="K13" s="53">
        <f t="shared" si="1"/>
        <v>5</v>
      </c>
    </row>
    <row r="14" spans="1:72" s="11" customFormat="1" ht="242.25">
      <c r="A14" s="102" t="s">
        <v>473</v>
      </c>
      <c r="B14" s="100" t="s">
        <v>480</v>
      </c>
      <c r="C14" s="100" t="s">
        <v>900</v>
      </c>
      <c r="D14" s="100" t="s">
        <v>187</v>
      </c>
      <c r="E14" s="93" t="s">
        <v>847</v>
      </c>
      <c r="F14" s="14">
        <v>4</v>
      </c>
      <c r="G14" s="14">
        <v>5</v>
      </c>
      <c r="H14" s="14">
        <f t="shared" si="2"/>
        <v>20</v>
      </c>
      <c r="I14" s="14" t="str">
        <f t="shared" si="0"/>
        <v>ALTO</v>
      </c>
      <c r="J14" s="100" t="s">
        <v>755</v>
      </c>
      <c r="K14" s="53">
        <f t="shared" si="1"/>
        <v>5</v>
      </c>
    </row>
    <row r="15" spans="1:72" s="11" customFormat="1" ht="178.5">
      <c r="A15" s="102" t="s">
        <v>476</v>
      </c>
      <c r="B15" s="100" t="s">
        <v>848</v>
      </c>
      <c r="C15" s="104" t="s">
        <v>309</v>
      </c>
      <c r="D15" s="100" t="s">
        <v>187</v>
      </c>
      <c r="E15" s="109" t="s">
        <v>850</v>
      </c>
      <c r="F15" s="14">
        <v>3</v>
      </c>
      <c r="G15" s="14">
        <v>4</v>
      </c>
      <c r="H15" s="14">
        <f>F15*G15</f>
        <v>12</v>
      </c>
      <c r="I15" s="14" t="str">
        <f t="shared" si="0"/>
        <v>MEDIO</v>
      </c>
      <c r="J15" s="100" t="s">
        <v>753</v>
      </c>
      <c r="K15" s="53">
        <f>IF(I15="BAJO",0.1,IF(I15="MEDIO",3,5))</f>
        <v>3</v>
      </c>
    </row>
    <row r="16" spans="1:72" s="89" customFormat="1" ht="178.5">
      <c r="A16" s="102" t="s">
        <v>476</v>
      </c>
      <c r="B16" s="100" t="s">
        <v>849</v>
      </c>
      <c r="C16" s="74" t="s">
        <v>901</v>
      </c>
      <c r="D16" s="100" t="s">
        <v>187</v>
      </c>
      <c r="E16" s="109" t="s">
        <v>850</v>
      </c>
      <c r="F16" s="90">
        <v>3</v>
      </c>
      <c r="G16" s="90">
        <v>4</v>
      </c>
      <c r="H16" s="90">
        <f>F16*G16</f>
        <v>12</v>
      </c>
      <c r="I16" s="90" t="str">
        <f t="shared" ref="I16" si="3">IF(H16&lt;12,"BAJO",IF(H16&gt;19,"ALTO","MEDIO"))</f>
        <v>MEDIO</v>
      </c>
      <c r="J16" s="100" t="s">
        <v>753</v>
      </c>
      <c r="K16" s="94">
        <f>IF(I16="BAJO",0.1,IF(I16="MEDIO",3,5))</f>
        <v>3</v>
      </c>
    </row>
    <row r="17" spans="1:11" s="11" customFormat="1" ht="178.5">
      <c r="A17" s="102" t="s">
        <v>477</v>
      </c>
      <c r="B17" s="100" t="s">
        <v>902</v>
      </c>
      <c r="C17" s="104" t="s">
        <v>309</v>
      </c>
      <c r="D17" s="100" t="s">
        <v>187</v>
      </c>
      <c r="E17" s="109" t="s">
        <v>851</v>
      </c>
      <c r="F17" s="14">
        <v>3</v>
      </c>
      <c r="G17" s="14">
        <v>4</v>
      </c>
      <c r="H17" s="14">
        <f t="shared" si="2"/>
        <v>12</v>
      </c>
      <c r="I17" s="14" t="str">
        <f t="shared" si="0"/>
        <v>MEDIO</v>
      </c>
      <c r="J17" s="100" t="s">
        <v>753</v>
      </c>
      <c r="K17" s="53">
        <f t="shared" si="1"/>
        <v>3</v>
      </c>
    </row>
    <row r="18" spans="1:11" s="11" customFormat="1" ht="178.5">
      <c r="A18" s="102" t="s">
        <v>477</v>
      </c>
      <c r="B18" s="100" t="s">
        <v>478</v>
      </c>
      <c r="C18" s="74" t="s">
        <v>903</v>
      </c>
      <c r="D18" s="100" t="s">
        <v>187</v>
      </c>
      <c r="E18" s="109" t="s">
        <v>851</v>
      </c>
      <c r="F18" s="14">
        <v>3</v>
      </c>
      <c r="G18" s="14">
        <v>4</v>
      </c>
      <c r="H18" s="14">
        <f t="shared" si="2"/>
        <v>12</v>
      </c>
      <c r="I18" s="14" t="str">
        <f t="shared" si="0"/>
        <v>MEDIO</v>
      </c>
      <c r="J18" s="100" t="s">
        <v>753</v>
      </c>
      <c r="K18" s="53">
        <f t="shared" si="1"/>
        <v>3</v>
      </c>
    </row>
    <row r="19" spans="1:11" s="11" customFormat="1" ht="178.5">
      <c r="A19" s="51" t="s">
        <v>616</v>
      </c>
      <c r="B19" s="100" t="s">
        <v>852</v>
      </c>
      <c r="C19" s="100" t="s">
        <v>309</v>
      </c>
      <c r="D19" s="100" t="s">
        <v>187</v>
      </c>
      <c r="E19" s="93" t="s">
        <v>617</v>
      </c>
      <c r="F19" s="14">
        <v>3</v>
      </c>
      <c r="G19" s="14">
        <v>4</v>
      </c>
      <c r="H19" s="14">
        <f>F19*G19</f>
        <v>12</v>
      </c>
      <c r="I19" s="14" t="str">
        <f t="shared" si="0"/>
        <v>MEDIO</v>
      </c>
      <c r="J19" s="100" t="s">
        <v>753</v>
      </c>
      <c r="K19" s="53">
        <f>IF(I19="BAJO",0.1,IF(I19="MEDIO",3,5))</f>
        <v>3</v>
      </c>
    </row>
    <row r="20" spans="1:11" s="11" customFormat="1" ht="178.5">
      <c r="A20" s="51" t="s">
        <v>616</v>
      </c>
      <c r="B20" s="100" t="s">
        <v>618</v>
      </c>
      <c r="C20" s="100" t="s">
        <v>904</v>
      </c>
      <c r="D20" s="100" t="s">
        <v>187</v>
      </c>
      <c r="E20" s="93" t="s">
        <v>617</v>
      </c>
      <c r="F20" s="14">
        <v>3</v>
      </c>
      <c r="G20" s="14">
        <v>4</v>
      </c>
      <c r="H20" s="14">
        <f t="shared" si="2"/>
        <v>12</v>
      </c>
      <c r="I20" s="14" t="str">
        <f t="shared" si="0"/>
        <v>MEDIO</v>
      </c>
      <c r="J20" s="100" t="s">
        <v>753</v>
      </c>
      <c r="K20" s="53">
        <f t="shared" si="1"/>
        <v>3</v>
      </c>
    </row>
    <row r="21" spans="1:11" s="11" customFormat="1" ht="178.5">
      <c r="A21" s="51" t="s">
        <v>619</v>
      </c>
      <c r="B21" s="100" t="s">
        <v>905</v>
      </c>
      <c r="C21" s="100" t="s">
        <v>309</v>
      </c>
      <c r="D21" s="100" t="s">
        <v>187</v>
      </c>
      <c r="E21" s="93" t="s">
        <v>620</v>
      </c>
      <c r="F21" s="14">
        <v>3</v>
      </c>
      <c r="G21" s="14">
        <v>4</v>
      </c>
      <c r="H21" s="14">
        <f t="shared" si="2"/>
        <v>12</v>
      </c>
      <c r="I21" s="14" t="str">
        <f t="shared" si="0"/>
        <v>MEDIO</v>
      </c>
      <c r="J21" s="100" t="s">
        <v>753</v>
      </c>
      <c r="K21" s="53">
        <f t="shared" si="1"/>
        <v>3</v>
      </c>
    </row>
    <row r="22" spans="1:11" s="11" customFormat="1" ht="178.5">
      <c r="A22" s="51" t="s">
        <v>619</v>
      </c>
      <c r="B22" s="100" t="s">
        <v>621</v>
      </c>
      <c r="C22" s="100" t="s">
        <v>906</v>
      </c>
      <c r="D22" s="100" t="s">
        <v>187</v>
      </c>
      <c r="E22" s="93" t="s">
        <v>620</v>
      </c>
      <c r="F22" s="14">
        <v>3</v>
      </c>
      <c r="G22" s="14">
        <v>4</v>
      </c>
      <c r="H22" s="14">
        <f>F22*G22</f>
        <v>12</v>
      </c>
      <c r="I22" s="14" t="str">
        <f t="shared" si="0"/>
        <v>MEDIO</v>
      </c>
      <c r="J22" s="100" t="s">
        <v>753</v>
      </c>
      <c r="K22" s="53">
        <f>IF(I22="BAJO",0.1,IF(I22="MEDIO",3,5))</f>
        <v>3</v>
      </c>
    </row>
    <row r="23" spans="1:11" s="11" customFormat="1" ht="89.25">
      <c r="A23" s="51" t="s">
        <v>840</v>
      </c>
      <c r="B23" s="100" t="s">
        <v>841</v>
      </c>
      <c r="C23" s="100" t="s">
        <v>47</v>
      </c>
      <c r="D23" s="100" t="s">
        <v>187</v>
      </c>
      <c r="E23" s="93" t="s">
        <v>842</v>
      </c>
      <c r="F23" s="14">
        <v>3</v>
      </c>
      <c r="G23" s="14">
        <v>3</v>
      </c>
      <c r="H23" s="14">
        <f t="shared" si="2"/>
        <v>9</v>
      </c>
      <c r="I23" s="14" t="str">
        <f t="shared" si="0"/>
        <v>BAJO</v>
      </c>
      <c r="J23" s="100" t="s">
        <v>752</v>
      </c>
      <c r="K23" s="53">
        <f t="shared" si="1"/>
        <v>0.1</v>
      </c>
    </row>
    <row r="24" spans="1:11" s="11" customFormat="1" ht="12.75">
      <c r="A24" s="31"/>
      <c r="B24" s="13"/>
      <c r="C24" s="13"/>
      <c r="D24" s="13"/>
      <c r="E24" s="47"/>
      <c r="F24" s="14"/>
      <c r="G24" s="14"/>
      <c r="H24" s="14">
        <f t="shared" si="2"/>
        <v>0</v>
      </c>
      <c r="I24" s="14" t="str">
        <f t="shared" si="0"/>
        <v>BAJO</v>
      </c>
      <c r="J24" s="3"/>
      <c r="K24" s="53">
        <f t="shared" si="1"/>
        <v>0.1</v>
      </c>
    </row>
    <row r="25" spans="1:11" s="11" customFormat="1" ht="12.75">
      <c r="A25" s="31"/>
      <c r="B25" s="13"/>
      <c r="C25" s="13"/>
      <c r="D25" s="13"/>
      <c r="E25" s="47"/>
      <c r="F25" s="14"/>
      <c r="G25" s="14"/>
      <c r="H25" s="14">
        <f>F25*G25</f>
        <v>0</v>
      </c>
      <c r="I25" s="14" t="str">
        <f t="shared" si="0"/>
        <v>BAJO</v>
      </c>
      <c r="J25" s="3"/>
      <c r="K25" s="53">
        <f>IF(I25="BAJO",0.1,IF(I25="MEDIO",3,5))</f>
        <v>0.1</v>
      </c>
    </row>
    <row r="26" spans="1:11" s="11" customFormat="1" ht="12.75">
      <c r="A26" s="31"/>
      <c r="B26" s="13"/>
      <c r="C26" s="32"/>
      <c r="D26" s="13"/>
      <c r="E26" s="47"/>
      <c r="F26" s="14"/>
      <c r="G26" s="14"/>
      <c r="H26" s="14">
        <f t="shared" si="2"/>
        <v>0</v>
      </c>
      <c r="I26" s="14" t="str">
        <f t="shared" si="0"/>
        <v>BAJO</v>
      </c>
      <c r="J26" s="3"/>
      <c r="K26" s="53">
        <f t="shared" si="1"/>
        <v>0.1</v>
      </c>
    </row>
    <row r="27" spans="1:11" s="11" customFormat="1" ht="12.75">
      <c r="A27" s="31"/>
      <c r="B27" s="13"/>
      <c r="C27" s="32"/>
      <c r="D27" s="13"/>
      <c r="E27" s="47"/>
      <c r="F27" s="14"/>
      <c r="G27" s="14"/>
      <c r="H27" s="14">
        <f t="shared" si="2"/>
        <v>0</v>
      </c>
      <c r="I27" s="14" t="str">
        <f t="shared" si="0"/>
        <v>BAJO</v>
      </c>
      <c r="J27" s="3"/>
      <c r="K27" s="53">
        <f t="shared" si="1"/>
        <v>0.1</v>
      </c>
    </row>
    <row r="28" spans="1:11" s="11" customFormat="1" ht="12.75">
      <c r="A28" s="31"/>
      <c r="B28" s="13"/>
      <c r="C28" s="13"/>
      <c r="D28" s="13"/>
      <c r="E28" s="47"/>
      <c r="F28" s="14"/>
      <c r="G28" s="14"/>
      <c r="H28" s="14">
        <f>F28*G28</f>
        <v>0</v>
      </c>
      <c r="I28" s="14" t="str">
        <f t="shared" si="0"/>
        <v>BAJO</v>
      </c>
      <c r="J28" s="3"/>
      <c r="K28" s="53">
        <f>IF(I28="BAJO",0.1,IF(I28="MEDIO",3,5))</f>
        <v>0.1</v>
      </c>
    </row>
    <row r="29" spans="1:11" s="11" customFormat="1" ht="12.75">
      <c r="A29" s="31"/>
      <c r="B29" s="13"/>
      <c r="C29" s="13"/>
      <c r="D29" s="13"/>
      <c r="E29" s="47"/>
      <c r="F29" s="14"/>
      <c r="G29" s="14"/>
      <c r="H29" s="14">
        <f>F29*G29</f>
        <v>0</v>
      </c>
      <c r="I29" s="14" t="str">
        <f t="shared" si="0"/>
        <v>BAJO</v>
      </c>
      <c r="J29" s="3"/>
      <c r="K29" s="53">
        <f>IF(I29="BAJO",0.1,IF(I29="MEDIO",3,5))</f>
        <v>0.1</v>
      </c>
    </row>
    <row r="30" spans="1:11" s="11" customFormat="1" ht="12.75">
      <c r="A30" s="31"/>
      <c r="B30" s="13"/>
      <c r="C30" s="32"/>
      <c r="D30" s="13"/>
      <c r="E30" s="47"/>
      <c r="F30" s="14"/>
      <c r="G30" s="14"/>
      <c r="H30" s="14">
        <f t="shared" si="2"/>
        <v>0</v>
      </c>
      <c r="I30" s="14" t="str">
        <f t="shared" si="0"/>
        <v>BAJO</v>
      </c>
      <c r="J30" s="3"/>
      <c r="K30" s="53">
        <f t="shared" si="1"/>
        <v>0.1</v>
      </c>
    </row>
    <row r="31" spans="1:11" s="11" customFormat="1" ht="12.75">
      <c r="A31" s="31"/>
      <c r="B31" s="13"/>
      <c r="C31" s="32"/>
      <c r="D31" s="13"/>
      <c r="E31" s="47"/>
      <c r="F31" s="14"/>
      <c r="G31" s="14"/>
      <c r="H31" s="14">
        <f t="shared" si="2"/>
        <v>0</v>
      </c>
      <c r="I31" s="14" t="str">
        <f t="shared" si="0"/>
        <v>BAJO</v>
      </c>
      <c r="J31" s="3"/>
      <c r="K31" s="53">
        <f t="shared" si="1"/>
        <v>0.1</v>
      </c>
    </row>
    <row r="32" spans="1:11" s="11" customFormat="1" ht="12.75">
      <c r="A32" s="31"/>
      <c r="B32" s="13"/>
      <c r="C32" s="13"/>
      <c r="D32" s="13"/>
      <c r="E32" s="47"/>
      <c r="F32" s="14"/>
      <c r="G32" s="14"/>
      <c r="H32" s="14">
        <f>F32*G32</f>
        <v>0</v>
      </c>
      <c r="I32" s="14" t="str">
        <f t="shared" si="0"/>
        <v>BAJO</v>
      </c>
      <c r="J32" s="3"/>
      <c r="K32" s="53">
        <f>IF(I32="BAJO",0.1,IF(I32="MEDIO",3,5))</f>
        <v>0.1</v>
      </c>
    </row>
    <row r="33" spans="1:11" s="11" customFormat="1" ht="12.75">
      <c r="A33" s="31"/>
      <c r="B33" s="13"/>
      <c r="C33" s="13"/>
      <c r="D33" s="13"/>
      <c r="E33" s="47"/>
      <c r="F33" s="14"/>
      <c r="G33" s="14"/>
      <c r="H33" s="14">
        <f>F33*G33</f>
        <v>0</v>
      </c>
      <c r="I33" s="14" t="str">
        <f t="shared" si="0"/>
        <v>BAJO</v>
      </c>
      <c r="J33" s="3"/>
      <c r="K33" s="53">
        <f>IF(I33="BAJO",0.1,IF(I33="MEDIO",3,5))</f>
        <v>0.1</v>
      </c>
    </row>
    <row r="34" spans="1:11" s="11" customFormat="1" ht="12.75">
      <c r="A34" s="31"/>
      <c r="B34" s="13"/>
      <c r="C34" s="32"/>
      <c r="D34" s="13"/>
      <c r="E34" s="47"/>
      <c r="F34" s="14"/>
      <c r="G34" s="14"/>
      <c r="H34" s="14">
        <f t="shared" si="2"/>
        <v>0</v>
      </c>
      <c r="I34" s="14" t="str">
        <f t="shared" si="0"/>
        <v>BAJO</v>
      </c>
      <c r="J34" s="3"/>
      <c r="K34" s="53">
        <f t="shared" si="1"/>
        <v>0.1</v>
      </c>
    </row>
    <row r="35" spans="1:11" s="11" customFormat="1" ht="12.75">
      <c r="A35" s="31"/>
      <c r="B35" s="13"/>
      <c r="C35" s="13"/>
      <c r="D35" s="13"/>
      <c r="E35" s="47"/>
      <c r="F35" s="14"/>
      <c r="G35" s="14"/>
      <c r="H35" s="14">
        <f t="shared" si="2"/>
        <v>0</v>
      </c>
      <c r="I35" s="14" t="str">
        <f t="shared" si="0"/>
        <v>BAJO</v>
      </c>
      <c r="J35" s="3"/>
      <c r="K35" s="53">
        <f t="shared" si="1"/>
        <v>0.1</v>
      </c>
    </row>
    <row r="36" spans="1:11" s="11" customFormat="1" ht="12.75">
      <c r="A36" s="31"/>
      <c r="B36" s="13"/>
      <c r="C36" s="13"/>
      <c r="D36" s="13"/>
      <c r="E36" s="47"/>
      <c r="F36" s="14"/>
      <c r="G36" s="14"/>
      <c r="H36" s="14">
        <f>F36*G36</f>
        <v>0</v>
      </c>
      <c r="I36" s="14" t="str">
        <f t="shared" si="0"/>
        <v>BAJO</v>
      </c>
      <c r="J36" s="3"/>
      <c r="K36" s="53">
        <f>IF(I36="BAJO",0.1,IF(I36="MEDIO",3,5))</f>
        <v>0.1</v>
      </c>
    </row>
    <row r="37" spans="1:11" s="11" customFormat="1" ht="12.75">
      <c r="A37" s="31"/>
      <c r="B37" s="13"/>
      <c r="C37" s="32"/>
      <c r="D37" s="13"/>
      <c r="E37" s="47"/>
      <c r="F37" s="14"/>
      <c r="G37" s="14"/>
      <c r="H37" s="14">
        <f t="shared" si="2"/>
        <v>0</v>
      </c>
      <c r="I37" s="14" t="str">
        <f t="shared" si="0"/>
        <v>BAJO</v>
      </c>
      <c r="J37" s="3"/>
      <c r="K37" s="53">
        <f t="shared" si="1"/>
        <v>0.1</v>
      </c>
    </row>
    <row r="38" spans="1:11" s="11" customFormat="1" ht="12.75">
      <c r="A38" s="31"/>
      <c r="B38" s="13"/>
      <c r="C38" s="35"/>
      <c r="D38" s="13"/>
      <c r="E38" s="47"/>
      <c r="F38" s="14"/>
      <c r="G38" s="14"/>
      <c r="H38" s="14">
        <f t="shared" si="2"/>
        <v>0</v>
      </c>
      <c r="I38" s="14" t="str">
        <f t="shared" si="0"/>
        <v>BAJO</v>
      </c>
      <c r="J38" s="3"/>
      <c r="K38" s="53">
        <f t="shared" si="1"/>
        <v>0.1</v>
      </c>
    </row>
    <row r="39" spans="1:11" s="11" customFormat="1" ht="12.75">
      <c r="A39" s="31"/>
      <c r="B39" s="13"/>
      <c r="C39" s="13"/>
      <c r="D39" s="13"/>
      <c r="E39" s="47"/>
      <c r="F39" s="14"/>
      <c r="G39" s="14"/>
      <c r="H39" s="14">
        <f>F39*G39</f>
        <v>0</v>
      </c>
      <c r="I39" s="14" t="str">
        <f t="shared" si="0"/>
        <v>BAJO</v>
      </c>
      <c r="J39" s="3"/>
      <c r="K39" s="53">
        <f>IF(I39="BAJO",0.1,IF(I39="MEDIO",3,5))</f>
        <v>0.1</v>
      </c>
    </row>
    <row r="40" spans="1:11" s="11" customFormat="1" ht="12.75">
      <c r="A40" s="31"/>
      <c r="B40" s="13"/>
      <c r="C40" s="13"/>
      <c r="D40" s="13"/>
      <c r="E40" s="47"/>
      <c r="F40" s="14"/>
      <c r="G40" s="14"/>
      <c r="H40" s="14">
        <f>F40*G40</f>
        <v>0</v>
      </c>
      <c r="I40" s="14" t="str">
        <f t="shared" si="0"/>
        <v>BAJO</v>
      </c>
      <c r="J40" s="3"/>
      <c r="K40" s="53">
        <f>IF(I40="BAJO",0.1,IF(I40="MEDIO",3,5))</f>
        <v>0.1</v>
      </c>
    </row>
    <row r="41" spans="1:11" s="11" customFormat="1" ht="12.75">
      <c r="A41" s="31"/>
      <c r="B41" s="13"/>
      <c r="C41" s="32"/>
      <c r="D41" s="13"/>
      <c r="E41" s="47"/>
      <c r="F41" s="14"/>
      <c r="G41" s="14"/>
      <c r="H41" s="14">
        <f t="shared" si="2"/>
        <v>0</v>
      </c>
      <c r="I41" s="14" t="str">
        <f t="shared" si="0"/>
        <v>BAJO</v>
      </c>
      <c r="J41" s="3"/>
      <c r="K41" s="53">
        <f t="shared" si="1"/>
        <v>0.1</v>
      </c>
    </row>
    <row r="42" spans="1:11" s="11" customFormat="1" ht="12.75">
      <c r="A42" s="31"/>
      <c r="B42" s="13"/>
      <c r="C42" s="35"/>
      <c r="D42" s="13"/>
      <c r="E42" s="47"/>
      <c r="F42" s="14"/>
      <c r="G42" s="14"/>
      <c r="H42" s="14">
        <f t="shared" si="2"/>
        <v>0</v>
      </c>
      <c r="I42" s="14" t="str">
        <f t="shared" si="0"/>
        <v>BAJO</v>
      </c>
      <c r="J42" s="3"/>
      <c r="K42" s="53">
        <f t="shared" si="1"/>
        <v>0.1</v>
      </c>
    </row>
    <row r="43" spans="1:11" s="11" customFormat="1" ht="12.75">
      <c r="A43" s="31"/>
      <c r="B43" s="13"/>
      <c r="C43" s="13"/>
      <c r="D43" s="13"/>
      <c r="E43" s="47"/>
      <c r="F43" s="14"/>
      <c r="G43" s="14"/>
      <c r="H43" s="14">
        <f t="shared" si="2"/>
        <v>0</v>
      </c>
      <c r="I43" s="14" t="str">
        <f t="shared" si="0"/>
        <v>BAJO</v>
      </c>
      <c r="J43" s="3"/>
      <c r="K43" s="53">
        <f>IF(I43="BAJO",0.1,IF(I43="MEDIO",3,5))</f>
        <v>0.1</v>
      </c>
    </row>
    <row r="44" spans="1:11" s="22" customFormat="1" ht="12.75">
      <c r="A44" s="31"/>
      <c r="B44" s="13"/>
      <c r="C44" s="15"/>
      <c r="D44" s="15"/>
      <c r="E44" s="47"/>
      <c r="F44" s="21"/>
      <c r="G44" s="21"/>
      <c r="H44" s="21">
        <f t="shared" si="2"/>
        <v>0</v>
      </c>
      <c r="I44" s="21" t="str">
        <f t="shared" si="0"/>
        <v>BAJO</v>
      </c>
      <c r="J44" s="3"/>
      <c r="K44" s="65">
        <f>IF(I44="BAJO",0.1,IF(I44="MEDIO",3,5))</f>
        <v>0.1</v>
      </c>
    </row>
    <row r="45" spans="1:11" s="11" customFormat="1" ht="12.75">
      <c r="A45" s="31"/>
      <c r="B45" s="15"/>
      <c r="C45" s="32"/>
      <c r="D45" s="16"/>
      <c r="E45" s="41"/>
      <c r="F45" s="29"/>
      <c r="G45" s="29"/>
      <c r="H45" s="14">
        <f t="shared" si="2"/>
        <v>0</v>
      </c>
      <c r="I45" s="14" t="str">
        <f t="shared" si="0"/>
        <v>BAJO</v>
      </c>
      <c r="J45" s="3"/>
      <c r="K45" s="53">
        <f t="shared" si="1"/>
        <v>0.1</v>
      </c>
    </row>
    <row r="46" spans="1:11" s="11" customFormat="1" ht="12.75">
      <c r="A46" s="31"/>
      <c r="B46" s="13"/>
      <c r="C46" s="32"/>
      <c r="D46" s="16"/>
      <c r="E46" s="41"/>
      <c r="F46" s="29"/>
      <c r="G46" s="29"/>
      <c r="H46" s="14">
        <f t="shared" si="2"/>
        <v>0</v>
      </c>
      <c r="I46" s="14" t="str">
        <f t="shared" si="0"/>
        <v>BAJO</v>
      </c>
      <c r="J46" s="3"/>
      <c r="K46" s="53">
        <f t="shared" si="1"/>
        <v>0.1</v>
      </c>
    </row>
    <row r="47" spans="1:11" s="11" customFormat="1" ht="12.75">
      <c r="A47" s="31"/>
      <c r="B47" s="13"/>
      <c r="C47" s="13"/>
      <c r="D47" s="16"/>
      <c r="E47" s="41"/>
      <c r="F47" s="29"/>
      <c r="G47" s="29"/>
      <c r="H47" s="14">
        <f>F47*G47</f>
        <v>0</v>
      </c>
      <c r="I47" s="14" t="str">
        <f t="shared" si="0"/>
        <v>BAJO</v>
      </c>
      <c r="J47" s="3"/>
      <c r="K47" s="53">
        <f>IF(I47="BAJO",0.1,IF(I47="MEDIO",3,5))</f>
        <v>0.1</v>
      </c>
    </row>
    <row r="48" spans="1:11" s="11" customFormat="1" ht="12.75">
      <c r="A48" s="31"/>
      <c r="B48" s="34"/>
      <c r="C48" s="35"/>
      <c r="D48" s="34"/>
      <c r="E48" s="41"/>
      <c r="F48" s="14"/>
      <c r="G48" s="14"/>
      <c r="H48" s="14">
        <f t="shared" si="2"/>
        <v>0</v>
      </c>
      <c r="I48" s="14" t="str">
        <f t="shared" si="0"/>
        <v>BAJO</v>
      </c>
      <c r="J48" s="3"/>
      <c r="K48" s="53">
        <f t="shared" si="1"/>
        <v>0.1</v>
      </c>
    </row>
    <row r="49" spans="1:13" s="11" customFormat="1" ht="12.75">
      <c r="A49" s="31"/>
      <c r="B49" s="34"/>
      <c r="C49" s="35"/>
      <c r="D49" s="34"/>
      <c r="E49" s="41"/>
      <c r="F49" s="36"/>
      <c r="G49" s="14"/>
      <c r="H49" s="14">
        <f t="shared" si="2"/>
        <v>0</v>
      </c>
      <c r="I49" s="14" t="str">
        <f t="shared" si="0"/>
        <v>BAJO</v>
      </c>
      <c r="J49" s="3"/>
      <c r="K49" s="53">
        <f t="shared" si="1"/>
        <v>0.1</v>
      </c>
    </row>
    <row r="50" spans="1:13" s="11" customFormat="1" ht="12.75">
      <c r="A50" s="31"/>
      <c r="B50" s="34"/>
      <c r="C50" s="35"/>
      <c r="D50" s="34"/>
      <c r="E50" s="41"/>
      <c r="F50" s="36"/>
      <c r="G50" s="14"/>
      <c r="H50" s="14">
        <f>F50*G50</f>
        <v>0</v>
      </c>
      <c r="I50" s="14" t="str">
        <f t="shared" si="0"/>
        <v>BAJO</v>
      </c>
      <c r="J50" s="3"/>
      <c r="K50" s="53">
        <f>IF(I50="BAJO",0.1,IF(I50="MEDIO",3,5))</f>
        <v>0.1</v>
      </c>
    </row>
    <row r="51" spans="1:13" s="11" customFormat="1" ht="12.75">
      <c r="A51" s="31"/>
      <c r="B51" s="34"/>
      <c r="C51" s="35"/>
      <c r="D51" s="34"/>
      <c r="E51" s="41"/>
      <c r="F51" s="14"/>
      <c r="G51" s="14"/>
      <c r="H51" s="14">
        <f t="shared" si="2"/>
        <v>0</v>
      </c>
      <c r="I51" s="14" t="str">
        <f t="shared" si="0"/>
        <v>BAJO</v>
      </c>
      <c r="J51" s="13"/>
      <c r="K51" s="53">
        <f t="shared" si="1"/>
        <v>0.1</v>
      </c>
    </row>
    <row r="52" spans="1:13" s="11" customFormat="1" ht="12.75">
      <c r="A52" s="31"/>
      <c r="B52" s="34"/>
      <c r="C52" s="35"/>
      <c r="D52" s="34"/>
      <c r="E52" s="41"/>
      <c r="F52" s="14"/>
      <c r="G52" s="14"/>
      <c r="H52" s="14">
        <f>F52*G52</f>
        <v>0</v>
      </c>
      <c r="I52" s="14" t="str">
        <f t="shared" si="0"/>
        <v>BAJO</v>
      </c>
      <c r="J52" s="13"/>
      <c r="K52" s="53">
        <f>IF(I52="BAJO",0.1,IF(I52="MEDIO",3,5))</f>
        <v>0.1</v>
      </c>
    </row>
    <row r="53" spans="1:13" s="22" customFormat="1" ht="12.75">
      <c r="A53" s="37"/>
      <c r="B53" s="38"/>
      <c r="C53" s="39"/>
      <c r="D53" s="15"/>
      <c r="E53" s="48"/>
      <c r="F53" s="21"/>
      <c r="G53" s="21"/>
      <c r="H53" s="21">
        <f t="shared" si="2"/>
        <v>0</v>
      </c>
      <c r="I53" s="21" t="str">
        <f t="shared" si="0"/>
        <v>BAJO</v>
      </c>
      <c r="J53" s="3"/>
      <c r="K53" s="65">
        <f t="shared" si="1"/>
        <v>0.1</v>
      </c>
    </row>
    <row r="54" spans="1:13" s="22" customFormat="1" ht="12.75">
      <c r="A54" s="37"/>
      <c r="B54" s="38"/>
      <c r="C54" s="35"/>
      <c r="D54" s="15"/>
      <c r="E54" s="48"/>
      <c r="F54" s="40"/>
      <c r="G54" s="21"/>
      <c r="H54" s="21">
        <f t="shared" si="2"/>
        <v>0</v>
      </c>
      <c r="I54" s="21" t="str">
        <f t="shared" si="0"/>
        <v>BAJO</v>
      </c>
      <c r="J54" s="3"/>
      <c r="K54" s="65">
        <f t="shared" si="1"/>
        <v>0.1</v>
      </c>
    </row>
    <row r="55" spans="1:13" s="11" customFormat="1" ht="12.75">
      <c r="A55" s="31"/>
      <c r="B55" s="41"/>
      <c r="C55" s="35"/>
      <c r="D55" s="34"/>
      <c r="E55" s="41"/>
      <c r="F55" s="14"/>
      <c r="G55" s="14"/>
      <c r="H55" s="14">
        <f t="shared" si="2"/>
        <v>0</v>
      </c>
      <c r="I55" s="14" t="str">
        <f t="shared" si="0"/>
        <v>BAJO</v>
      </c>
      <c r="J55" s="13"/>
      <c r="K55" s="53">
        <f t="shared" si="1"/>
        <v>0.1</v>
      </c>
    </row>
    <row r="56" spans="1:13" s="11" customFormat="1" ht="12.75">
      <c r="A56" s="31"/>
      <c r="B56" s="34"/>
      <c r="C56" s="35"/>
      <c r="D56" s="34"/>
      <c r="E56" s="41"/>
      <c r="F56" s="14"/>
      <c r="G56" s="14"/>
      <c r="H56" s="14">
        <f t="shared" si="2"/>
        <v>0</v>
      </c>
      <c r="I56" s="14" t="str">
        <f t="shared" si="0"/>
        <v>BAJO</v>
      </c>
      <c r="J56" s="13"/>
      <c r="K56" s="53">
        <f t="shared" si="1"/>
        <v>0.1</v>
      </c>
    </row>
    <row r="57" spans="1:13" s="11" customFormat="1" ht="12.75">
      <c r="A57" s="31"/>
      <c r="B57" s="34"/>
      <c r="C57" s="35"/>
      <c r="D57" s="34"/>
      <c r="E57" s="41"/>
      <c r="F57" s="14"/>
      <c r="G57" s="14"/>
      <c r="H57" s="14">
        <f t="shared" si="2"/>
        <v>0</v>
      </c>
      <c r="I57" s="14" t="str">
        <f t="shared" si="0"/>
        <v>BAJO</v>
      </c>
      <c r="J57" s="3"/>
      <c r="K57" s="53">
        <f t="shared" si="1"/>
        <v>0.1</v>
      </c>
    </row>
    <row r="58" spans="1:13" s="11" customFormat="1" ht="12.75">
      <c r="A58" s="31"/>
      <c r="B58" s="34"/>
      <c r="C58" s="35"/>
      <c r="D58" s="34"/>
      <c r="E58" s="41"/>
      <c r="F58" s="14"/>
      <c r="G58" s="14"/>
      <c r="H58" s="14">
        <f t="shared" si="2"/>
        <v>0</v>
      </c>
      <c r="I58" s="14" t="str">
        <f t="shared" ref="I58:I63" si="4">IF(H58&lt;12,"BAJO",IF(H58&gt;19,"ALTO","MEDIO"))</f>
        <v>BAJO</v>
      </c>
      <c r="J58" s="3"/>
      <c r="K58" s="53">
        <f t="shared" ref="K58:K63" si="5">IF(I58="BAJO",0.1,IF(I58="MEDIO",3,5))</f>
        <v>0.1</v>
      </c>
    </row>
    <row r="59" spans="1:13" s="11" customFormat="1" ht="12.75">
      <c r="A59" s="31"/>
      <c r="B59" s="34"/>
      <c r="C59" s="35"/>
      <c r="D59" s="34"/>
      <c r="E59" s="41"/>
      <c r="F59" s="14"/>
      <c r="G59" s="14"/>
      <c r="H59" s="14">
        <f t="shared" ref="H59:H63" si="6">F59*G59</f>
        <v>0</v>
      </c>
      <c r="I59" s="14" t="str">
        <f t="shared" si="4"/>
        <v>BAJO</v>
      </c>
      <c r="J59" s="3"/>
      <c r="K59" s="53">
        <f t="shared" si="5"/>
        <v>0.1</v>
      </c>
    </row>
    <row r="60" spans="1:13" s="11" customFormat="1" ht="12.75">
      <c r="A60" s="31"/>
      <c r="B60" s="34"/>
      <c r="C60" s="35"/>
      <c r="D60" s="34"/>
      <c r="E60" s="41"/>
      <c r="F60" s="14"/>
      <c r="G60" s="14"/>
      <c r="H60" s="14">
        <f t="shared" si="6"/>
        <v>0</v>
      </c>
      <c r="I60" s="14" t="str">
        <f t="shared" si="4"/>
        <v>BAJO</v>
      </c>
      <c r="J60" s="3"/>
      <c r="K60" s="53">
        <f t="shared" si="5"/>
        <v>0.1</v>
      </c>
    </row>
    <row r="61" spans="1:13" s="11" customFormat="1" ht="12.75">
      <c r="A61" s="31"/>
      <c r="B61" s="34"/>
      <c r="C61" s="35"/>
      <c r="D61" s="34"/>
      <c r="E61" s="41"/>
      <c r="F61" s="14"/>
      <c r="G61" s="14"/>
      <c r="H61" s="14">
        <f t="shared" si="6"/>
        <v>0</v>
      </c>
      <c r="I61" s="14" t="str">
        <f t="shared" si="4"/>
        <v>BAJO</v>
      </c>
      <c r="J61" s="3"/>
      <c r="K61" s="53">
        <f t="shared" si="5"/>
        <v>0.1</v>
      </c>
    </row>
    <row r="62" spans="1:13" s="11" customFormat="1" ht="12.75">
      <c r="A62" s="31"/>
      <c r="B62" s="34"/>
      <c r="C62" s="35"/>
      <c r="D62" s="34"/>
      <c r="E62" s="41"/>
      <c r="F62" s="14"/>
      <c r="G62" s="14"/>
      <c r="H62" s="14">
        <f t="shared" si="6"/>
        <v>0</v>
      </c>
      <c r="I62" s="14" t="str">
        <f t="shared" si="4"/>
        <v>BAJO</v>
      </c>
      <c r="J62" s="3"/>
      <c r="K62" s="53">
        <f t="shared" si="5"/>
        <v>0.1</v>
      </c>
    </row>
    <row r="63" spans="1:13" s="11" customFormat="1" ht="12.75">
      <c r="A63" s="31"/>
      <c r="B63" s="34"/>
      <c r="C63" s="35"/>
      <c r="D63" s="34"/>
      <c r="E63" s="41"/>
      <c r="F63" s="14"/>
      <c r="G63" s="14"/>
      <c r="H63" s="14">
        <f t="shared" si="6"/>
        <v>0</v>
      </c>
      <c r="I63" s="14" t="str">
        <f t="shared" si="4"/>
        <v>BAJO</v>
      </c>
      <c r="J63" s="3"/>
      <c r="K63" s="53">
        <f t="shared" si="5"/>
        <v>0.1</v>
      </c>
    </row>
    <row r="64" spans="1:13" s="11" customFormat="1" ht="12.75">
      <c r="B64" s="42"/>
      <c r="C64" s="43"/>
      <c r="E64" s="49"/>
      <c r="F64" s="44"/>
      <c r="G64" s="44"/>
      <c r="L64" s="11">
        <f>SUM(K5:K63)</f>
        <v>44.70000000000006</v>
      </c>
      <c r="M64" s="11">
        <f>COUNT(K5:K63)</f>
        <v>59</v>
      </c>
    </row>
    <row r="65" spans="3:7" s="11" customFormat="1" ht="12.75">
      <c r="C65" s="43"/>
      <c r="E65" s="49"/>
      <c r="F65" s="44"/>
      <c r="G65" s="44"/>
    </row>
    <row r="66" spans="3:7" s="11" customFormat="1" ht="12.75">
      <c r="C66" s="43"/>
      <c r="E66" s="49"/>
      <c r="F66" s="44"/>
      <c r="G66" s="44"/>
    </row>
  </sheetData>
  <dataConsolidate/>
  <mergeCells count="3">
    <mergeCell ref="A1:A2"/>
    <mergeCell ref="B1:K1"/>
    <mergeCell ref="B2:K2"/>
  </mergeCells>
  <phoneticPr fontId="20" type="noConversion"/>
  <conditionalFormatting sqref="I60:I62 I5:I56">
    <cfRule type="cellIs" dxfId="125" priority="10" stopIfTrue="1" operator="equal">
      <formula>"ALTO"</formula>
    </cfRule>
    <cfRule type="cellIs" dxfId="124" priority="11" stopIfTrue="1" operator="equal">
      <formula>"MEDIO"</formula>
    </cfRule>
    <cfRule type="cellIs" dxfId="123" priority="12" stopIfTrue="1" operator="equal">
      <formula>"BAJO"</formula>
    </cfRule>
  </conditionalFormatting>
  <conditionalFormatting sqref="I57">
    <cfRule type="cellIs" dxfId="122" priority="7" stopIfTrue="1" operator="equal">
      <formula>"ALTO"</formula>
    </cfRule>
    <cfRule type="cellIs" dxfId="121" priority="8" stopIfTrue="1" operator="equal">
      <formula>"MEDIO"</formula>
    </cfRule>
    <cfRule type="cellIs" dxfId="120" priority="9" stopIfTrue="1" operator="equal">
      <formula>"BAJO"</formula>
    </cfRule>
  </conditionalFormatting>
  <conditionalFormatting sqref="I58:I59">
    <cfRule type="cellIs" dxfId="119" priority="4" stopIfTrue="1" operator="equal">
      <formula>"ALTO"</formula>
    </cfRule>
    <cfRule type="cellIs" dxfId="118" priority="5" stopIfTrue="1" operator="equal">
      <formula>"MEDIO"</formula>
    </cfRule>
    <cfRule type="cellIs" dxfId="117" priority="6" stopIfTrue="1" operator="equal">
      <formula>"BAJO"</formula>
    </cfRule>
  </conditionalFormatting>
  <conditionalFormatting sqref="I63">
    <cfRule type="cellIs" dxfId="116" priority="1" stopIfTrue="1" operator="equal">
      <formula>"ALTO"</formula>
    </cfRule>
    <cfRule type="cellIs" dxfId="115" priority="2" stopIfTrue="1" operator="equal">
      <formula>"MEDIO"</formula>
    </cfRule>
    <cfRule type="cellIs" dxfId="114"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67"/>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6" customHeight="1">
      <c r="A1" s="290"/>
      <c r="B1" s="291" t="s">
        <v>687</v>
      </c>
      <c r="C1" s="291"/>
      <c r="D1" s="291"/>
      <c r="E1" s="291"/>
      <c r="F1" s="291"/>
      <c r="G1" s="291"/>
      <c r="H1" s="291"/>
      <c r="I1" s="291"/>
      <c r="J1" s="291"/>
      <c r="K1" s="291"/>
    </row>
    <row r="2" spans="1:72" ht="36"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242.25">
      <c r="A5" s="111" t="s">
        <v>312</v>
      </c>
      <c r="B5" s="110" t="s">
        <v>313</v>
      </c>
      <c r="C5" s="110" t="s">
        <v>309</v>
      </c>
      <c r="D5" s="100" t="s">
        <v>187</v>
      </c>
      <c r="E5" s="93" t="s">
        <v>689</v>
      </c>
      <c r="F5" s="14">
        <v>4</v>
      </c>
      <c r="G5" s="14">
        <v>5</v>
      </c>
      <c r="H5" s="14">
        <f>F5*G5</f>
        <v>20</v>
      </c>
      <c r="I5" s="14" t="str">
        <f t="shared" ref="I5:I58" si="0">IF(H5&lt;12,"BAJO",IF(H5&gt;19,"ALTO","MEDIO"))</f>
        <v>ALTO</v>
      </c>
      <c r="J5" s="3" t="s">
        <v>755</v>
      </c>
      <c r="K5" s="53">
        <f t="shared" ref="K5:K58" si="1">IF(I5="BAJO",0.1,IF(I5="MEDIO",3,5))</f>
        <v>5</v>
      </c>
      <c r="BS5" s="11">
        <v>1</v>
      </c>
      <c r="BT5" s="11">
        <v>1</v>
      </c>
    </row>
    <row r="6" spans="1:72" s="11" customFormat="1" ht="242.25">
      <c r="A6" s="111" t="s">
        <v>312</v>
      </c>
      <c r="B6" s="110" t="s">
        <v>314</v>
      </c>
      <c r="C6" s="112" t="s">
        <v>719</v>
      </c>
      <c r="D6" s="100" t="s">
        <v>187</v>
      </c>
      <c r="E6" s="109" t="s">
        <v>803</v>
      </c>
      <c r="F6" s="14">
        <v>4</v>
      </c>
      <c r="G6" s="14">
        <v>5</v>
      </c>
      <c r="H6" s="14">
        <f t="shared" ref="H6:H59" si="2">F6*G6</f>
        <v>20</v>
      </c>
      <c r="I6" s="14" t="str">
        <f t="shared" si="0"/>
        <v>ALTO</v>
      </c>
      <c r="J6" s="86" t="s">
        <v>755</v>
      </c>
      <c r="K6" s="53">
        <f t="shared" si="1"/>
        <v>5</v>
      </c>
      <c r="BS6" s="11">
        <v>2</v>
      </c>
      <c r="BT6" s="11">
        <v>2</v>
      </c>
    </row>
    <row r="7" spans="1:72" s="11" customFormat="1" ht="242.25">
      <c r="A7" s="111" t="s">
        <v>312</v>
      </c>
      <c r="B7" s="110" t="s">
        <v>315</v>
      </c>
      <c r="C7" s="113" t="s">
        <v>309</v>
      </c>
      <c r="D7" s="100" t="s">
        <v>187</v>
      </c>
      <c r="E7" s="93" t="s">
        <v>689</v>
      </c>
      <c r="F7" s="14">
        <v>4</v>
      </c>
      <c r="G7" s="14">
        <v>5</v>
      </c>
      <c r="H7" s="14">
        <f>F7*G7</f>
        <v>20</v>
      </c>
      <c r="I7" s="14" t="str">
        <f t="shared" si="0"/>
        <v>ALTO</v>
      </c>
      <c r="J7" s="86" t="s">
        <v>755</v>
      </c>
      <c r="K7" s="53">
        <f>IF(I7="BAJO",0.1,IF(I7="MEDIO",3,5))</f>
        <v>5</v>
      </c>
    </row>
    <row r="8" spans="1:72" s="11" customFormat="1" ht="242.25">
      <c r="A8" s="111" t="s">
        <v>312</v>
      </c>
      <c r="B8" s="110" t="s">
        <v>316</v>
      </c>
      <c r="C8" s="110" t="s">
        <v>720</v>
      </c>
      <c r="D8" s="100" t="s">
        <v>187</v>
      </c>
      <c r="E8" s="109" t="s">
        <v>481</v>
      </c>
      <c r="F8" s="33" t="s">
        <v>426</v>
      </c>
      <c r="G8" s="14">
        <v>5</v>
      </c>
      <c r="H8" s="14">
        <f t="shared" si="2"/>
        <v>20</v>
      </c>
      <c r="I8" s="14" t="str">
        <f t="shared" si="0"/>
        <v>ALTO</v>
      </c>
      <c r="J8" s="86" t="s">
        <v>755</v>
      </c>
      <c r="K8" s="53">
        <f t="shared" si="1"/>
        <v>5</v>
      </c>
    </row>
    <row r="9" spans="1:72" s="11" customFormat="1" ht="242.25">
      <c r="A9" s="111" t="s">
        <v>312</v>
      </c>
      <c r="B9" s="110" t="s">
        <v>317</v>
      </c>
      <c r="C9" s="110" t="s">
        <v>309</v>
      </c>
      <c r="D9" s="100" t="s">
        <v>187</v>
      </c>
      <c r="E9" s="93" t="s">
        <v>689</v>
      </c>
      <c r="F9" s="14">
        <v>4</v>
      </c>
      <c r="G9" s="14">
        <v>5</v>
      </c>
      <c r="H9" s="14">
        <f t="shared" si="2"/>
        <v>20</v>
      </c>
      <c r="I9" s="14" t="str">
        <f t="shared" si="0"/>
        <v>ALTO</v>
      </c>
      <c r="J9" s="86" t="s">
        <v>755</v>
      </c>
      <c r="K9" s="53">
        <f t="shared" si="1"/>
        <v>5</v>
      </c>
    </row>
    <row r="10" spans="1:72" s="11" customFormat="1" ht="242.25">
      <c r="A10" s="111" t="s">
        <v>312</v>
      </c>
      <c r="B10" s="110" t="s">
        <v>318</v>
      </c>
      <c r="C10" s="110" t="s">
        <v>720</v>
      </c>
      <c r="D10" s="100" t="s">
        <v>187</v>
      </c>
      <c r="E10" s="136" t="s">
        <v>804</v>
      </c>
      <c r="F10" s="14">
        <v>4</v>
      </c>
      <c r="G10" s="14">
        <v>5</v>
      </c>
      <c r="H10" s="14">
        <f t="shared" si="2"/>
        <v>20</v>
      </c>
      <c r="I10" s="14" t="str">
        <f t="shared" si="0"/>
        <v>ALTO</v>
      </c>
      <c r="J10" s="86" t="s">
        <v>755</v>
      </c>
      <c r="K10" s="53">
        <f t="shared" si="1"/>
        <v>5</v>
      </c>
    </row>
    <row r="11" spans="1:72" s="11" customFormat="1" ht="242.25">
      <c r="A11" s="111" t="s">
        <v>312</v>
      </c>
      <c r="B11" s="110" t="s">
        <v>319</v>
      </c>
      <c r="C11" s="110" t="s">
        <v>309</v>
      </c>
      <c r="D11" s="100" t="s">
        <v>187</v>
      </c>
      <c r="E11" s="93" t="s">
        <v>689</v>
      </c>
      <c r="F11" s="14">
        <v>4</v>
      </c>
      <c r="G11" s="14">
        <v>5</v>
      </c>
      <c r="H11" s="14">
        <f>F11*G11</f>
        <v>20</v>
      </c>
      <c r="I11" s="14" t="str">
        <f t="shared" si="0"/>
        <v>ALTO</v>
      </c>
      <c r="J11" s="86" t="s">
        <v>755</v>
      </c>
      <c r="K11" s="53">
        <f>IF(I11="BAJO",0.1,IF(I11="MEDIO",3,5))</f>
        <v>5</v>
      </c>
    </row>
    <row r="12" spans="1:72" s="11" customFormat="1" ht="242.25">
      <c r="A12" s="111" t="s">
        <v>312</v>
      </c>
      <c r="B12" s="110" t="s">
        <v>320</v>
      </c>
      <c r="C12" s="110" t="s">
        <v>720</v>
      </c>
      <c r="D12" s="100" t="s">
        <v>187</v>
      </c>
      <c r="E12" s="74" t="s">
        <v>805</v>
      </c>
      <c r="F12" s="14">
        <v>4</v>
      </c>
      <c r="G12" s="14">
        <v>5</v>
      </c>
      <c r="H12" s="14">
        <f t="shared" si="2"/>
        <v>20</v>
      </c>
      <c r="I12" s="14" t="str">
        <f t="shared" si="0"/>
        <v>ALTO</v>
      </c>
      <c r="J12" s="86" t="s">
        <v>755</v>
      </c>
      <c r="K12" s="53">
        <f t="shared" si="1"/>
        <v>5</v>
      </c>
    </row>
    <row r="13" spans="1:72" s="11" customFormat="1" ht="242.25">
      <c r="A13" s="111" t="s">
        <v>321</v>
      </c>
      <c r="B13" s="110" t="s">
        <v>322</v>
      </c>
      <c r="C13" s="110" t="s">
        <v>309</v>
      </c>
      <c r="D13" s="100" t="s">
        <v>187</v>
      </c>
      <c r="E13" s="93" t="s">
        <v>689</v>
      </c>
      <c r="F13" s="14">
        <v>4</v>
      </c>
      <c r="G13" s="14">
        <v>5</v>
      </c>
      <c r="H13" s="14">
        <f t="shared" si="2"/>
        <v>20</v>
      </c>
      <c r="I13" s="14" t="str">
        <f t="shared" si="0"/>
        <v>ALTO</v>
      </c>
      <c r="J13" s="86" t="s">
        <v>755</v>
      </c>
      <c r="K13" s="53">
        <f t="shared" si="1"/>
        <v>5</v>
      </c>
    </row>
    <row r="14" spans="1:72" s="11" customFormat="1" ht="242.25">
      <c r="A14" s="111" t="s">
        <v>321</v>
      </c>
      <c r="B14" s="110" t="s">
        <v>323</v>
      </c>
      <c r="C14" s="110" t="s">
        <v>721</v>
      </c>
      <c r="D14" s="100" t="s">
        <v>187</v>
      </c>
      <c r="E14" s="109" t="s">
        <v>806</v>
      </c>
      <c r="F14" s="14">
        <v>4</v>
      </c>
      <c r="G14" s="14">
        <v>5</v>
      </c>
      <c r="H14" s="14">
        <f>F14*G14</f>
        <v>20</v>
      </c>
      <c r="I14" s="14" t="str">
        <f t="shared" si="0"/>
        <v>ALTO</v>
      </c>
      <c r="J14" s="86" t="s">
        <v>755</v>
      </c>
      <c r="K14" s="53">
        <f>IF(I14="BAJO",0.1,IF(I14="MEDIO",3,5))</f>
        <v>5</v>
      </c>
    </row>
    <row r="15" spans="1:72" s="11" customFormat="1" ht="242.25">
      <c r="A15" s="111" t="s">
        <v>321</v>
      </c>
      <c r="B15" s="110" t="s">
        <v>324</v>
      </c>
      <c r="C15" s="113" t="s">
        <v>309</v>
      </c>
      <c r="D15" s="100" t="s">
        <v>187</v>
      </c>
      <c r="E15" s="93" t="s">
        <v>689</v>
      </c>
      <c r="F15" s="14">
        <v>4</v>
      </c>
      <c r="G15" s="14">
        <v>5</v>
      </c>
      <c r="H15" s="14">
        <f t="shared" si="2"/>
        <v>20</v>
      </c>
      <c r="I15" s="14" t="str">
        <f t="shared" si="0"/>
        <v>ALTO</v>
      </c>
      <c r="J15" s="86" t="s">
        <v>755</v>
      </c>
      <c r="K15" s="53">
        <f t="shared" si="1"/>
        <v>5</v>
      </c>
    </row>
    <row r="16" spans="1:72" s="11" customFormat="1" ht="242.25">
      <c r="A16" s="111" t="s">
        <v>321</v>
      </c>
      <c r="B16" s="110" t="s">
        <v>325</v>
      </c>
      <c r="C16" s="110" t="s">
        <v>722</v>
      </c>
      <c r="D16" s="100" t="s">
        <v>187</v>
      </c>
      <c r="E16" s="109" t="s">
        <v>806</v>
      </c>
      <c r="F16" s="14">
        <v>4</v>
      </c>
      <c r="G16" s="14">
        <v>5</v>
      </c>
      <c r="H16" s="14">
        <f t="shared" si="2"/>
        <v>20</v>
      </c>
      <c r="I16" s="14" t="str">
        <f t="shared" si="0"/>
        <v>ALTO</v>
      </c>
      <c r="J16" s="86" t="s">
        <v>755</v>
      </c>
      <c r="K16" s="53">
        <f t="shared" si="1"/>
        <v>5</v>
      </c>
    </row>
    <row r="17" spans="1:11" s="11" customFormat="1" ht="242.25">
      <c r="A17" s="111" t="s">
        <v>321</v>
      </c>
      <c r="B17" s="110" t="s">
        <v>326</v>
      </c>
      <c r="C17" s="113" t="s">
        <v>309</v>
      </c>
      <c r="D17" s="100" t="s">
        <v>187</v>
      </c>
      <c r="E17" s="93" t="s">
        <v>689</v>
      </c>
      <c r="F17" s="14">
        <v>5</v>
      </c>
      <c r="G17" s="14">
        <v>5</v>
      </c>
      <c r="H17" s="14">
        <f>F17*G17</f>
        <v>25</v>
      </c>
      <c r="I17" s="14" t="str">
        <f t="shared" si="0"/>
        <v>ALTO</v>
      </c>
      <c r="J17" s="86" t="s">
        <v>755</v>
      </c>
      <c r="K17" s="53">
        <f>IF(I17="BAJO",0.1,IF(I17="MEDIO",3,5))</f>
        <v>5</v>
      </c>
    </row>
    <row r="18" spans="1:11" s="11" customFormat="1" ht="242.25">
      <c r="A18" s="111" t="s">
        <v>321</v>
      </c>
      <c r="B18" s="110" t="s">
        <v>327</v>
      </c>
      <c r="C18" s="110" t="s">
        <v>721</v>
      </c>
      <c r="D18" s="100" t="s">
        <v>187</v>
      </c>
      <c r="E18" s="109" t="s">
        <v>807</v>
      </c>
      <c r="F18" s="14">
        <v>5</v>
      </c>
      <c r="G18" s="14">
        <v>5</v>
      </c>
      <c r="H18" s="14">
        <f t="shared" si="2"/>
        <v>25</v>
      </c>
      <c r="I18" s="14" t="str">
        <f t="shared" si="0"/>
        <v>ALTO</v>
      </c>
      <c r="J18" s="86" t="s">
        <v>755</v>
      </c>
      <c r="K18" s="53">
        <f t="shared" si="1"/>
        <v>5</v>
      </c>
    </row>
    <row r="19" spans="1:11" s="89" customFormat="1" ht="242.25">
      <c r="A19" s="111" t="s">
        <v>321</v>
      </c>
      <c r="B19" s="110" t="s">
        <v>482</v>
      </c>
      <c r="C19" s="113" t="s">
        <v>309</v>
      </c>
      <c r="D19" s="100" t="s">
        <v>187</v>
      </c>
      <c r="E19" s="93" t="s">
        <v>689</v>
      </c>
      <c r="F19" s="90">
        <v>5</v>
      </c>
      <c r="G19" s="90">
        <v>5</v>
      </c>
      <c r="H19" s="90">
        <f>F19*G19</f>
        <v>25</v>
      </c>
      <c r="I19" s="90" t="str">
        <f t="shared" ref="I19:I20" si="3">IF(H19&lt;12,"BAJO",IF(H19&gt;19,"ALTO","MEDIO"))</f>
        <v>ALTO</v>
      </c>
      <c r="J19" s="86" t="s">
        <v>755</v>
      </c>
      <c r="K19" s="94">
        <f>IF(I19="BAJO",0.1,IF(I19="MEDIO",3,5))</f>
        <v>5</v>
      </c>
    </row>
    <row r="20" spans="1:11" s="89" customFormat="1" ht="242.25">
      <c r="A20" s="111" t="s">
        <v>321</v>
      </c>
      <c r="B20" s="110" t="s">
        <v>483</v>
      </c>
      <c r="C20" s="74" t="s">
        <v>722</v>
      </c>
      <c r="D20" s="100" t="s">
        <v>187</v>
      </c>
      <c r="E20" s="109" t="s">
        <v>808</v>
      </c>
      <c r="F20" s="90">
        <v>5</v>
      </c>
      <c r="G20" s="90">
        <v>5</v>
      </c>
      <c r="H20" s="90">
        <f t="shared" ref="H20" si="4">F20*G20</f>
        <v>25</v>
      </c>
      <c r="I20" s="90" t="str">
        <f t="shared" si="3"/>
        <v>ALTO</v>
      </c>
      <c r="J20" s="86" t="s">
        <v>755</v>
      </c>
      <c r="K20" s="94">
        <f t="shared" ref="K20" si="5">IF(I20="BAJO",0.1,IF(I20="MEDIO",3,5))</f>
        <v>5</v>
      </c>
    </row>
    <row r="21" spans="1:11" s="11" customFormat="1" ht="178.5">
      <c r="A21" s="111" t="s">
        <v>328</v>
      </c>
      <c r="B21" s="110" t="s">
        <v>329</v>
      </c>
      <c r="C21" s="110" t="s">
        <v>309</v>
      </c>
      <c r="D21" s="100" t="s">
        <v>187</v>
      </c>
      <c r="E21" s="93" t="s">
        <v>689</v>
      </c>
      <c r="F21" s="14">
        <v>3</v>
      </c>
      <c r="G21" s="14">
        <v>5</v>
      </c>
      <c r="H21" s="14">
        <f t="shared" si="2"/>
        <v>15</v>
      </c>
      <c r="I21" s="14" t="str">
        <f t="shared" si="0"/>
        <v>MEDIO</v>
      </c>
      <c r="J21" s="86" t="s">
        <v>753</v>
      </c>
      <c r="K21" s="53">
        <f t="shared" si="1"/>
        <v>3</v>
      </c>
    </row>
    <row r="22" spans="1:11" s="11" customFormat="1" ht="178.5">
      <c r="A22" s="111" t="s">
        <v>330</v>
      </c>
      <c r="B22" s="110" t="s">
        <v>331</v>
      </c>
      <c r="C22" s="113" t="s">
        <v>723</v>
      </c>
      <c r="D22" s="100" t="s">
        <v>187</v>
      </c>
      <c r="E22" s="109" t="s">
        <v>809</v>
      </c>
      <c r="F22" s="14">
        <v>3</v>
      </c>
      <c r="G22" s="14">
        <v>5</v>
      </c>
      <c r="H22" s="14">
        <f>F22*G22</f>
        <v>15</v>
      </c>
      <c r="I22" s="14" t="str">
        <f t="shared" si="0"/>
        <v>MEDIO</v>
      </c>
      <c r="J22" s="86" t="s">
        <v>753</v>
      </c>
      <c r="K22" s="53">
        <f>IF(I22="BAJO",0.1,IF(I22="MEDIO",3,5))</f>
        <v>3</v>
      </c>
    </row>
    <row r="23" spans="1:11" s="11" customFormat="1" ht="242.25">
      <c r="A23" s="111" t="s">
        <v>332</v>
      </c>
      <c r="B23" s="110" t="s">
        <v>333</v>
      </c>
      <c r="C23" s="110" t="s">
        <v>309</v>
      </c>
      <c r="D23" s="100" t="s">
        <v>187</v>
      </c>
      <c r="E23" s="93" t="s">
        <v>689</v>
      </c>
      <c r="F23" s="14">
        <v>4</v>
      </c>
      <c r="G23" s="14">
        <v>5</v>
      </c>
      <c r="H23" s="14">
        <f t="shared" si="2"/>
        <v>20</v>
      </c>
      <c r="I23" s="14" t="str">
        <f t="shared" si="0"/>
        <v>ALTO</v>
      </c>
      <c r="J23" s="86" t="s">
        <v>755</v>
      </c>
      <c r="K23" s="53">
        <f t="shared" si="1"/>
        <v>5</v>
      </c>
    </row>
    <row r="24" spans="1:11" s="11" customFormat="1" ht="242.25">
      <c r="A24" s="111" t="s">
        <v>332</v>
      </c>
      <c r="B24" s="110" t="s">
        <v>334</v>
      </c>
      <c r="C24" s="110" t="s">
        <v>724</v>
      </c>
      <c r="D24" s="100" t="s">
        <v>187</v>
      </c>
      <c r="E24" s="109" t="s">
        <v>810</v>
      </c>
      <c r="F24" s="14">
        <v>4</v>
      </c>
      <c r="G24" s="14">
        <v>5</v>
      </c>
      <c r="H24" s="14">
        <f t="shared" si="2"/>
        <v>20</v>
      </c>
      <c r="I24" s="14" t="str">
        <f t="shared" si="0"/>
        <v>ALTO</v>
      </c>
      <c r="J24" s="86" t="s">
        <v>755</v>
      </c>
      <c r="K24" s="53">
        <f t="shared" si="1"/>
        <v>5</v>
      </c>
    </row>
    <row r="25" spans="1:11" s="11" customFormat="1" ht="242.25">
      <c r="A25" s="111" t="s">
        <v>335</v>
      </c>
      <c r="B25" s="86" t="s">
        <v>336</v>
      </c>
      <c r="C25" s="110" t="s">
        <v>309</v>
      </c>
      <c r="D25" s="100" t="s">
        <v>187</v>
      </c>
      <c r="E25" s="93" t="s">
        <v>689</v>
      </c>
      <c r="F25" s="14">
        <v>4</v>
      </c>
      <c r="G25" s="14">
        <v>5</v>
      </c>
      <c r="H25" s="14">
        <f>F25*G25</f>
        <v>20</v>
      </c>
      <c r="I25" s="14" t="str">
        <f t="shared" si="0"/>
        <v>ALTO</v>
      </c>
      <c r="J25" s="86" t="s">
        <v>755</v>
      </c>
      <c r="K25" s="53">
        <f>IF(I25="BAJO",0.1,IF(I25="MEDIO",3,5))</f>
        <v>5</v>
      </c>
    </row>
    <row r="26" spans="1:11" s="11" customFormat="1" ht="242.25">
      <c r="A26" s="111" t="s">
        <v>335</v>
      </c>
      <c r="B26" s="110" t="s">
        <v>337</v>
      </c>
      <c r="C26" s="114" t="s">
        <v>725</v>
      </c>
      <c r="D26" s="100" t="s">
        <v>187</v>
      </c>
      <c r="E26" s="109" t="s">
        <v>484</v>
      </c>
      <c r="F26" s="14">
        <v>4</v>
      </c>
      <c r="G26" s="14">
        <v>5</v>
      </c>
      <c r="H26" s="14">
        <f t="shared" si="2"/>
        <v>20</v>
      </c>
      <c r="I26" s="14" t="str">
        <f t="shared" si="0"/>
        <v>ALTO</v>
      </c>
      <c r="J26" s="86" t="s">
        <v>755</v>
      </c>
      <c r="K26" s="53">
        <f t="shared" si="1"/>
        <v>5</v>
      </c>
    </row>
    <row r="27" spans="1:11" s="11" customFormat="1" ht="242.25">
      <c r="A27" s="111" t="s">
        <v>335</v>
      </c>
      <c r="B27" s="110" t="s">
        <v>338</v>
      </c>
      <c r="C27" s="113" t="s">
        <v>309</v>
      </c>
      <c r="D27" s="100" t="s">
        <v>187</v>
      </c>
      <c r="E27" s="93" t="s">
        <v>689</v>
      </c>
      <c r="F27" s="14">
        <v>4</v>
      </c>
      <c r="G27" s="14">
        <v>5</v>
      </c>
      <c r="H27" s="14">
        <f t="shared" si="2"/>
        <v>20</v>
      </c>
      <c r="I27" s="14" t="str">
        <f t="shared" si="0"/>
        <v>ALTO</v>
      </c>
      <c r="J27" s="86" t="s">
        <v>755</v>
      </c>
      <c r="K27" s="53">
        <f t="shared" si="1"/>
        <v>5</v>
      </c>
    </row>
    <row r="28" spans="1:11" s="11" customFormat="1" ht="242.25">
      <c r="A28" s="111" t="s">
        <v>335</v>
      </c>
      <c r="B28" s="110" t="s">
        <v>339</v>
      </c>
      <c r="C28" s="113" t="s">
        <v>725</v>
      </c>
      <c r="D28" s="100" t="s">
        <v>187</v>
      </c>
      <c r="E28" s="109" t="s">
        <v>639</v>
      </c>
      <c r="F28" s="14">
        <v>4</v>
      </c>
      <c r="G28" s="14">
        <v>5</v>
      </c>
      <c r="H28" s="14">
        <f>F28*G28</f>
        <v>20</v>
      </c>
      <c r="I28" s="14" t="str">
        <f t="shared" si="0"/>
        <v>ALTO</v>
      </c>
      <c r="J28" s="86" t="s">
        <v>755</v>
      </c>
      <c r="K28" s="53">
        <f>IF(I28="BAJO",0.1,IF(I28="MEDIO",3,5))</f>
        <v>5</v>
      </c>
    </row>
    <row r="29" spans="1:11" s="11" customFormat="1" ht="242.25">
      <c r="A29" s="111" t="s">
        <v>340</v>
      </c>
      <c r="B29" s="110" t="s">
        <v>341</v>
      </c>
      <c r="C29" s="110" t="s">
        <v>309</v>
      </c>
      <c r="D29" s="100" t="s">
        <v>187</v>
      </c>
      <c r="E29" s="93" t="s">
        <v>689</v>
      </c>
      <c r="F29" s="14">
        <v>4</v>
      </c>
      <c r="G29" s="14">
        <v>5</v>
      </c>
      <c r="H29" s="14">
        <f t="shared" si="2"/>
        <v>20</v>
      </c>
      <c r="I29" s="14" t="str">
        <f t="shared" si="0"/>
        <v>ALTO</v>
      </c>
      <c r="J29" s="86" t="s">
        <v>755</v>
      </c>
      <c r="K29" s="53">
        <f t="shared" si="1"/>
        <v>5</v>
      </c>
    </row>
    <row r="30" spans="1:11" s="11" customFormat="1" ht="242.25">
      <c r="A30" s="111" t="s">
        <v>340</v>
      </c>
      <c r="B30" s="110" t="s">
        <v>342</v>
      </c>
      <c r="C30" s="110" t="s">
        <v>726</v>
      </c>
      <c r="D30" s="100" t="s">
        <v>187</v>
      </c>
      <c r="E30" s="109" t="s">
        <v>640</v>
      </c>
      <c r="F30" s="14">
        <v>4</v>
      </c>
      <c r="G30" s="14">
        <v>5</v>
      </c>
      <c r="H30" s="14">
        <f t="shared" si="2"/>
        <v>20</v>
      </c>
      <c r="I30" s="14" t="str">
        <f t="shared" si="0"/>
        <v>ALTO</v>
      </c>
      <c r="J30" s="86" t="s">
        <v>755</v>
      </c>
      <c r="K30" s="53">
        <f t="shared" si="1"/>
        <v>5</v>
      </c>
    </row>
    <row r="31" spans="1:11" s="11" customFormat="1" ht="12.75">
      <c r="A31" s="85"/>
      <c r="B31" s="91"/>
      <c r="C31" s="107"/>
      <c r="D31" s="13"/>
      <c r="E31" s="47"/>
      <c r="F31" s="14"/>
      <c r="G31" s="14"/>
      <c r="H31" s="14">
        <f t="shared" si="2"/>
        <v>0</v>
      </c>
      <c r="I31" s="14" t="str">
        <f t="shared" si="0"/>
        <v>BAJO</v>
      </c>
      <c r="J31" s="3"/>
      <c r="K31" s="53">
        <f t="shared" si="1"/>
        <v>0.1</v>
      </c>
    </row>
    <row r="32" spans="1:11" s="11" customFormat="1" ht="12.75">
      <c r="A32" s="31"/>
      <c r="B32" s="13"/>
      <c r="C32" s="32"/>
      <c r="D32" s="13"/>
      <c r="E32" s="47"/>
      <c r="F32" s="14"/>
      <c r="G32" s="14"/>
      <c r="H32" s="14">
        <f t="shared" si="2"/>
        <v>0</v>
      </c>
      <c r="I32" s="14" t="str">
        <f t="shared" si="0"/>
        <v>BAJO</v>
      </c>
      <c r="J32" s="3"/>
      <c r="K32" s="53">
        <f t="shared" si="1"/>
        <v>0.1</v>
      </c>
    </row>
    <row r="33" spans="1:11" s="11" customFormat="1" ht="12.75">
      <c r="A33" s="31"/>
      <c r="B33" s="13"/>
      <c r="C33" s="13"/>
      <c r="D33" s="13"/>
      <c r="E33" s="47"/>
      <c r="F33" s="14"/>
      <c r="G33" s="14"/>
      <c r="H33" s="14">
        <f>F33*G33</f>
        <v>0</v>
      </c>
      <c r="I33" s="14" t="str">
        <f t="shared" si="0"/>
        <v>BAJO</v>
      </c>
      <c r="J33" s="3"/>
      <c r="K33" s="53">
        <f>IF(I33="BAJO",0.1,IF(I33="MEDIO",3,5))</f>
        <v>0.1</v>
      </c>
    </row>
    <row r="34" spans="1:11" s="11" customFormat="1" ht="12.75">
      <c r="A34" s="31"/>
      <c r="B34" s="13"/>
      <c r="C34" s="13"/>
      <c r="D34" s="13"/>
      <c r="E34" s="47"/>
      <c r="F34" s="14"/>
      <c r="G34" s="14"/>
      <c r="H34" s="14">
        <f>F34*G34</f>
        <v>0</v>
      </c>
      <c r="I34" s="14" t="str">
        <f t="shared" si="0"/>
        <v>BAJO</v>
      </c>
      <c r="J34" s="3"/>
      <c r="K34" s="53">
        <f>IF(I34="BAJO",0.1,IF(I34="MEDIO",3,5))</f>
        <v>0.1</v>
      </c>
    </row>
    <row r="35" spans="1:11" s="11" customFormat="1" ht="12.75">
      <c r="A35" s="31"/>
      <c r="B35" s="13"/>
      <c r="C35" s="32"/>
      <c r="D35" s="13"/>
      <c r="E35" s="47"/>
      <c r="F35" s="14"/>
      <c r="G35" s="14"/>
      <c r="H35" s="14">
        <f t="shared" si="2"/>
        <v>0</v>
      </c>
      <c r="I35" s="14" t="str">
        <f t="shared" si="0"/>
        <v>BAJO</v>
      </c>
      <c r="J35" s="3"/>
      <c r="K35" s="53">
        <f t="shared" si="1"/>
        <v>0.1</v>
      </c>
    </row>
    <row r="36" spans="1:11" s="11" customFormat="1" ht="12.75">
      <c r="A36" s="31"/>
      <c r="B36" s="13"/>
      <c r="C36" s="13"/>
      <c r="D36" s="13"/>
      <c r="E36" s="47"/>
      <c r="F36" s="14"/>
      <c r="G36" s="14"/>
      <c r="H36" s="14">
        <f t="shared" si="2"/>
        <v>0</v>
      </c>
      <c r="I36" s="14" t="str">
        <f t="shared" si="0"/>
        <v>BAJO</v>
      </c>
      <c r="J36" s="3"/>
      <c r="K36" s="53">
        <f t="shared" si="1"/>
        <v>0.1</v>
      </c>
    </row>
    <row r="37" spans="1:11" s="11" customFormat="1" ht="12.75">
      <c r="A37" s="31"/>
      <c r="B37" s="13"/>
      <c r="C37" s="13"/>
      <c r="D37" s="13"/>
      <c r="E37" s="47"/>
      <c r="F37" s="14"/>
      <c r="G37" s="14"/>
      <c r="H37" s="14">
        <f>F37*G37</f>
        <v>0</v>
      </c>
      <c r="I37" s="14" t="str">
        <f t="shared" si="0"/>
        <v>BAJO</v>
      </c>
      <c r="J37" s="3"/>
      <c r="K37" s="53">
        <f>IF(I37="BAJO",0.1,IF(I37="MEDIO",3,5))</f>
        <v>0.1</v>
      </c>
    </row>
    <row r="38" spans="1:11" s="11" customFormat="1" ht="12.75">
      <c r="A38" s="31"/>
      <c r="B38" s="13"/>
      <c r="C38" s="32"/>
      <c r="D38" s="13"/>
      <c r="E38" s="47"/>
      <c r="F38" s="14"/>
      <c r="G38" s="14"/>
      <c r="H38" s="14">
        <f t="shared" si="2"/>
        <v>0</v>
      </c>
      <c r="I38" s="14" t="str">
        <f t="shared" si="0"/>
        <v>BAJO</v>
      </c>
      <c r="J38" s="3"/>
      <c r="K38" s="53">
        <f t="shared" si="1"/>
        <v>0.1</v>
      </c>
    </row>
    <row r="39" spans="1:11" s="11" customFormat="1" ht="12.75">
      <c r="A39" s="31"/>
      <c r="B39" s="13"/>
      <c r="C39" s="35"/>
      <c r="D39" s="13"/>
      <c r="E39" s="47"/>
      <c r="F39" s="14"/>
      <c r="G39" s="14"/>
      <c r="H39" s="14">
        <f t="shared" si="2"/>
        <v>0</v>
      </c>
      <c r="I39" s="14" t="str">
        <f t="shared" si="0"/>
        <v>BAJO</v>
      </c>
      <c r="J39" s="3"/>
      <c r="K39" s="53">
        <f t="shared" si="1"/>
        <v>0.1</v>
      </c>
    </row>
    <row r="40" spans="1:11" s="11" customFormat="1" ht="12.75">
      <c r="A40" s="31"/>
      <c r="B40" s="13"/>
      <c r="C40" s="13"/>
      <c r="D40" s="13"/>
      <c r="E40" s="47"/>
      <c r="F40" s="14"/>
      <c r="G40" s="14"/>
      <c r="H40" s="14">
        <f>F40*G40</f>
        <v>0</v>
      </c>
      <c r="I40" s="14" t="str">
        <f t="shared" si="0"/>
        <v>BAJO</v>
      </c>
      <c r="J40" s="3"/>
      <c r="K40" s="53">
        <f>IF(I40="BAJO",0.1,IF(I40="MEDIO",3,5))</f>
        <v>0.1</v>
      </c>
    </row>
    <row r="41" spans="1:11" s="11" customFormat="1" ht="12.75">
      <c r="A41" s="31"/>
      <c r="B41" s="13"/>
      <c r="C41" s="13"/>
      <c r="D41" s="13"/>
      <c r="E41" s="47"/>
      <c r="F41" s="14"/>
      <c r="G41" s="14"/>
      <c r="H41" s="14">
        <f>F41*G41</f>
        <v>0</v>
      </c>
      <c r="I41" s="14" t="str">
        <f t="shared" si="0"/>
        <v>BAJO</v>
      </c>
      <c r="J41" s="3"/>
      <c r="K41" s="53">
        <f>IF(I41="BAJO",0.1,IF(I41="MEDIO",3,5))</f>
        <v>0.1</v>
      </c>
    </row>
    <row r="42" spans="1:11" s="11" customFormat="1" ht="12.75">
      <c r="A42" s="31"/>
      <c r="B42" s="13"/>
      <c r="C42" s="32"/>
      <c r="D42" s="13"/>
      <c r="E42" s="47"/>
      <c r="F42" s="14"/>
      <c r="G42" s="14"/>
      <c r="H42" s="14">
        <f t="shared" si="2"/>
        <v>0</v>
      </c>
      <c r="I42" s="14" t="str">
        <f t="shared" si="0"/>
        <v>BAJO</v>
      </c>
      <c r="J42" s="3"/>
      <c r="K42" s="53">
        <f t="shared" si="1"/>
        <v>0.1</v>
      </c>
    </row>
    <row r="43" spans="1:11" s="11" customFormat="1" ht="12.75">
      <c r="A43" s="31"/>
      <c r="B43" s="13"/>
      <c r="C43" s="35"/>
      <c r="D43" s="13"/>
      <c r="E43" s="47"/>
      <c r="F43" s="14"/>
      <c r="G43" s="14"/>
      <c r="H43" s="14">
        <f t="shared" si="2"/>
        <v>0</v>
      </c>
      <c r="I43" s="14" t="str">
        <f t="shared" si="0"/>
        <v>BAJO</v>
      </c>
      <c r="J43" s="3"/>
      <c r="K43" s="53">
        <f t="shared" si="1"/>
        <v>0.1</v>
      </c>
    </row>
    <row r="44" spans="1:11" s="11" customFormat="1" ht="12.75">
      <c r="A44" s="31"/>
      <c r="B44" s="13"/>
      <c r="C44" s="13"/>
      <c r="D44" s="13"/>
      <c r="E44" s="47"/>
      <c r="F44" s="14"/>
      <c r="G44" s="14"/>
      <c r="H44" s="14">
        <f t="shared" si="2"/>
        <v>0</v>
      </c>
      <c r="I44" s="14" t="str">
        <f t="shared" si="0"/>
        <v>BAJO</v>
      </c>
      <c r="J44" s="3"/>
      <c r="K44" s="53">
        <f>IF(I44="BAJO",0.1,IF(I44="MEDIO",3,5))</f>
        <v>0.1</v>
      </c>
    </row>
    <row r="45" spans="1:11" s="22" customFormat="1" ht="12.75">
      <c r="A45" s="31"/>
      <c r="B45" s="13"/>
      <c r="C45" s="15"/>
      <c r="D45" s="15"/>
      <c r="E45" s="47"/>
      <c r="F45" s="21"/>
      <c r="G45" s="21"/>
      <c r="H45" s="21">
        <f t="shared" si="2"/>
        <v>0</v>
      </c>
      <c r="I45" s="21" t="str">
        <f t="shared" si="0"/>
        <v>BAJO</v>
      </c>
      <c r="J45" s="3"/>
      <c r="K45" s="65">
        <f>IF(I45="BAJO",0.1,IF(I45="MEDIO",3,5))</f>
        <v>0.1</v>
      </c>
    </row>
    <row r="46" spans="1:11" s="11" customFormat="1" ht="12.75">
      <c r="A46" s="31"/>
      <c r="B46" s="15"/>
      <c r="C46" s="32"/>
      <c r="D46" s="16"/>
      <c r="E46" s="41"/>
      <c r="F46" s="29"/>
      <c r="G46" s="29"/>
      <c r="H46" s="14">
        <f t="shared" si="2"/>
        <v>0</v>
      </c>
      <c r="I46" s="14" t="str">
        <f t="shared" si="0"/>
        <v>BAJO</v>
      </c>
      <c r="J46" s="3"/>
      <c r="K46" s="53">
        <f t="shared" si="1"/>
        <v>0.1</v>
      </c>
    </row>
    <row r="47" spans="1:11" s="11" customFormat="1" ht="12.75">
      <c r="A47" s="31"/>
      <c r="B47" s="13"/>
      <c r="C47" s="32"/>
      <c r="D47" s="16"/>
      <c r="E47" s="41"/>
      <c r="F47" s="29"/>
      <c r="G47" s="29"/>
      <c r="H47" s="14">
        <f t="shared" si="2"/>
        <v>0</v>
      </c>
      <c r="I47" s="14" t="str">
        <f t="shared" si="0"/>
        <v>BAJO</v>
      </c>
      <c r="J47" s="3"/>
      <c r="K47" s="53">
        <f t="shared" si="1"/>
        <v>0.1</v>
      </c>
    </row>
    <row r="48" spans="1:11" s="11" customFormat="1" ht="12.75">
      <c r="A48" s="31"/>
      <c r="B48" s="13"/>
      <c r="C48" s="13"/>
      <c r="D48" s="16"/>
      <c r="E48" s="41"/>
      <c r="F48" s="29"/>
      <c r="G48" s="29"/>
      <c r="H48" s="14">
        <f>F48*G48</f>
        <v>0</v>
      </c>
      <c r="I48" s="14" t="str">
        <f t="shared" si="0"/>
        <v>BAJO</v>
      </c>
      <c r="J48" s="3"/>
      <c r="K48" s="53">
        <f>IF(I48="BAJO",0.1,IF(I48="MEDIO",3,5))</f>
        <v>0.1</v>
      </c>
    </row>
    <row r="49" spans="1:11" s="11" customFormat="1" ht="12.75">
      <c r="A49" s="31"/>
      <c r="B49" s="34"/>
      <c r="C49" s="35"/>
      <c r="D49" s="34"/>
      <c r="E49" s="41"/>
      <c r="F49" s="14"/>
      <c r="G49" s="14"/>
      <c r="H49" s="14">
        <f t="shared" si="2"/>
        <v>0</v>
      </c>
      <c r="I49" s="14" t="str">
        <f t="shared" si="0"/>
        <v>BAJO</v>
      </c>
      <c r="J49" s="3"/>
      <c r="K49" s="53">
        <f t="shared" si="1"/>
        <v>0.1</v>
      </c>
    </row>
    <row r="50" spans="1:11" s="11" customFormat="1" ht="12.75">
      <c r="A50" s="31"/>
      <c r="B50" s="34"/>
      <c r="C50" s="35"/>
      <c r="D50" s="34"/>
      <c r="E50" s="41"/>
      <c r="F50" s="36"/>
      <c r="G50" s="14"/>
      <c r="H50" s="14">
        <f t="shared" si="2"/>
        <v>0</v>
      </c>
      <c r="I50" s="14" t="str">
        <f t="shared" si="0"/>
        <v>BAJO</v>
      </c>
      <c r="J50" s="3"/>
      <c r="K50" s="53">
        <f t="shared" si="1"/>
        <v>0.1</v>
      </c>
    </row>
    <row r="51" spans="1:11" s="11" customFormat="1" ht="12.75">
      <c r="A51" s="31"/>
      <c r="B51" s="34"/>
      <c r="C51" s="35"/>
      <c r="D51" s="34"/>
      <c r="E51" s="41"/>
      <c r="F51" s="36"/>
      <c r="G51" s="14"/>
      <c r="H51" s="14">
        <f>F51*G51</f>
        <v>0</v>
      </c>
      <c r="I51" s="14" t="str">
        <f t="shared" si="0"/>
        <v>BAJO</v>
      </c>
      <c r="J51" s="3"/>
      <c r="K51" s="53">
        <f>IF(I51="BAJO",0.1,IF(I51="MEDIO",3,5))</f>
        <v>0.1</v>
      </c>
    </row>
    <row r="52" spans="1:11" s="11" customFormat="1" ht="12.75">
      <c r="A52" s="31"/>
      <c r="B52" s="34"/>
      <c r="C52" s="35"/>
      <c r="D52" s="34"/>
      <c r="E52" s="41"/>
      <c r="F52" s="14"/>
      <c r="G52" s="14"/>
      <c r="H52" s="14">
        <f t="shared" si="2"/>
        <v>0</v>
      </c>
      <c r="I52" s="14" t="str">
        <f t="shared" si="0"/>
        <v>BAJO</v>
      </c>
      <c r="J52" s="13"/>
      <c r="K52" s="53">
        <f t="shared" si="1"/>
        <v>0.1</v>
      </c>
    </row>
    <row r="53" spans="1:11" s="11" customFormat="1" ht="12.75">
      <c r="A53" s="31"/>
      <c r="B53" s="34"/>
      <c r="C53" s="35"/>
      <c r="D53" s="34"/>
      <c r="E53" s="41"/>
      <c r="F53" s="14"/>
      <c r="G53" s="14"/>
      <c r="H53" s="14">
        <f>F53*G53</f>
        <v>0</v>
      </c>
      <c r="I53" s="14" t="str">
        <f t="shared" si="0"/>
        <v>BAJO</v>
      </c>
      <c r="J53" s="13"/>
      <c r="K53" s="53">
        <f>IF(I53="BAJO",0.1,IF(I53="MEDIO",3,5))</f>
        <v>0.1</v>
      </c>
    </row>
    <row r="54" spans="1:11" s="22" customFormat="1" ht="12.75">
      <c r="A54" s="37"/>
      <c r="B54" s="38"/>
      <c r="C54" s="39"/>
      <c r="D54" s="15"/>
      <c r="E54" s="48"/>
      <c r="F54" s="21"/>
      <c r="G54" s="21"/>
      <c r="H54" s="21">
        <f t="shared" si="2"/>
        <v>0</v>
      </c>
      <c r="I54" s="21" t="str">
        <f t="shared" si="0"/>
        <v>BAJO</v>
      </c>
      <c r="J54" s="3"/>
      <c r="K54" s="65">
        <f t="shared" si="1"/>
        <v>0.1</v>
      </c>
    </row>
    <row r="55" spans="1:11" s="22" customFormat="1" ht="12.75">
      <c r="A55" s="37"/>
      <c r="B55" s="38"/>
      <c r="C55" s="35"/>
      <c r="D55" s="15"/>
      <c r="E55" s="48"/>
      <c r="F55" s="40"/>
      <c r="G55" s="21"/>
      <c r="H55" s="21">
        <f t="shared" si="2"/>
        <v>0</v>
      </c>
      <c r="I55" s="21" t="str">
        <f t="shared" si="0"/>
        <v>BAJO</v>
      </c>
      <c r="J55" s="3"/>
      <c r="K55" s="65">
        <f t="shared" si="1"/>
        <v>0.1</v>
      </c>
    </row>
    <row r="56" spans="1:11" s="11" customFormat="1" ht="12.75">
      <c r="A56" s="31"/>
      <c r="B56" s="41"/>
      <c r="C56" s="35"/>
      <c r="D56" s="34"/>
      <c r="E56" s="41"/>
      <c r="F56" s="14"/>
      <c r="G56" s="14"/>
      <c r="H56" s="14">
        <f t="shared" si="2"/>
        <v>0</v>
      </c>
      <c r="I56" s="14" t="str">
        <f t="shared" si="0"/>
        <v>BAJO</v>
      </c>
      <c r="J56" s="13"/>
      <c r="K56" s="53">
        <f t="shared" si="1"/>
        <v>0.1</v>
      </c>
    </row>
    <row r="57" spans="1:11" s="11" customFormat="1" ht="12.75">
      <c r="A57" s="31"/>
      <c r="B57" s="34"/>
      <c r="C57" s="35"/>
      <c r="D57" s="34"/>
      <c r="E57" s="41"/>
      <c r="F57" s="14"/>
      <c r="G57" s="14"/>
      <c r="H57" s="14">
        <f t="shared" si="2"/>
        <v>0</v>
      </c>
      <c r="I57" s="14" t="str">
        <f t="shared" si="0"/>
        <v>BAJO</v>
      </c>
      <c r="J57" s="13"/>
      <c r="K57" s="53">
        <f t="shared" si="1"/>
        <v>0.1</v>
      </c>
    </row>
    <row r="58" spans="1:11" s="11" customFormat="1" ht="12.75">
      <c r="A58" s="31"/>
      <c r="B58" s="34"/>
      <c r="C58" s="35"/>
      <c r="D58" s="34"/>
      <c r="E58" s="41"/>
      <c r="F58" s="14"/>
      <c r="G58" s="14"/>
      <c r="H58" s="14">
        <f t="shared" si="2"/>
        <v>0</v>
      </c>
      <c r="I58" s="14" t="str">
        <f t="shared" si="0"/>
        <v>BAJO</v>
      </c>
      <c r="J58" s="3"/>
      <c r="K58" s="53">
        <f t="shared" si="1"/>
        <v>0.1</v>
      </c>
    </row>
    <row r="59" spans="1:11" s="11" customFormat="1" ht="12.75">
      <c r="A59" s="31"/>
      <c r="B59" s="34"/>
      <c r="C59" s="35"/>
      <c r="D59" s="34"/>
      <c r="E59" s="41"/>
      <c r="F59" s="14"/>
      <c r="G59" s="14"/>
      <c r="H59" s="14">
        <f t="shared" si="2"/>
        <v>0</v>
      </c>
      <c r="I59" s="14" t="str">
        <f t="shared" ref="I59:I64" si="6">IF(H59&lt;12,"BAJO",IF(H59&gt;19,"ALTO","MEDIO"))</f>
        <v>BAJO</v>
      </c>
      <c r="J59" s="3"/>
      <c r="K59" s="53">
        <f t="shared" ref="K59:K64" si="7">IF(I59="BAJO",0.1,IF(I59="MEDIO",3,5))</f>
        <v>0.1</v>
      </c>
    </row>
    <row r="60" spans="1:11" s="11" customFormat="1" ht="12.75">
      <c r="A60" s="31"/>
      <c r="B60" s="34"/>
      <c r="C60" s="35"/>
      <c r="D60" s="34"/>
      <c r="E60" s="41"/>
      <c r="F60" s="14"/>
      <c r="G60" s="14"/>
      <c r="H60" s="14">
        <f t="shared" ref="H60:H64" si="8">F60*G60</f>
        <v>0</v>
      </c>
      <c r="I60" s="14" t="str">
        <f t="shared" si="6"/>
        <v>BAJO</v>
      </c>
      <c r="J60" s="3"/>
      <c r="K60" s="53">
        <f t="shared" si="7"/>
        <v>0.1</v>
      </c>
    </row>
    <row r="61" spans="1:11" s="11" customFormat="1" ht="12.75">
      <c r="A61" s="31"/>
      <c r="B61" s="34"/>
      <c r="C61" s="35"/>
      <c r="D61" s="34"/>
      <c r="E61" s="41"/>
      <c r="F61" s="14"/>
      <c r="G61" s="14"/>
      <c r="H61" s="14">
        <f t="shared" si="8"/>
        <v>0</v>
      </c>
      <c r="I61" s="14" t="str">
        <f t="shared" si="6"/>
        <v>BAJO</v>
      </c>
      <c r="J61" s="3"/>
      <c r="K61" s="53">
        <f t="shared" si="7"/>
        <v>0.1</v>
      </c>
    </row>
    <row r="62" spans="1:11" s="11" customFormat="1" ht="12.75">
      <c r="A62" s="31"/>
      <c r="B62" s="34"/>
      <c r="C62" s="35"/>
      <c r="D62" s="34"/>
      <c r="E62" s="41"/>
      <c r="F62" s="14"/>
      <c r="G62" s="14"/>
      <c r="H62" s="14">
        <f t="shared" si="8"/>
        <v>0</v>
      </c>
      <c r="I62" s="14" t="str">
        <f t="shared" si="6"/>
        <v>BAJO</v>
      </c>
      <c r="J62" s="3"/>
      <c r="K62" s="53">
        <f t="shared" si="7"/>
        <v>0.1</v>
      </c>
    </row>
    <row r="63" spans="1:11" s="11" customFormat="1" ht="12.75">
      <c r="A63" s="31"/>
      <c r="B63" s="34"/>
      <c r="C63" s="35"/>
      <c r="D63" s="34"/>
      <c r="E63" s="41"/>
      <c r="F63" s="14"/>
      <c r="G63" s="14"/>
      <c r="H63" s="14">
        <f t="shared" si="8"/>
        <v>0</v>
      </c>
      <c r="I63" s="14" t="str">
        <f t="shared" si="6"/>
        <v>BAJO</v>
      </c>
      <c r="J63" s="3"/>
      <c r="K63" s="53">
        <f t="shared" si="7"/>
        <v>0.1</v>
      </c>
    </row>
    <row r="64" spans="1:11" s="11" customFormat="1" ht="12.75">
      <c r="A64" s="31"/>
      <c r="B64" s="34"/>
      <c r="C64" s="35"/>
      <c r="D64" s="34"/>
      <c r="E64" s="41"/>
      <c r="F64" s="14"/>
      <c r="G64" s="14"/>
      <c r="H64" s="14">
        <f t="shared" si="8"/>
        <v>0</v>
      </c>
      <c r="I64" s="14" t="str">
        <f t="shared" si="6"/>
        <v>BAJO</v>
      </c>
      <c r="J64" s="3"/>
      <c r="K64" s="53">
        <f t="shared" si="7"/>
        <v>0.1</v>
      </c>
    </row>
    <row r="65" spans="2:13" s="11" customFormat="1" ht="12.75">
      <c r="B65" s="42"/>
      <c r="C65" s="43"/>
      <c r="E65" s="49"/>
      <c r="F65" s="44"/>
      <c r="G65" s="44"/>
      <c r="L65" s="11">
        <f>SUM(K5:K64)</f>
        <v>129.39999999999981</v>
      </c>
      <c r="M65" s="11">
        <f>COUNT(K5:K64)</f>
        <v>60</v>
      </c>
    </row>
    <row r="66" spans="2:13" s="11" customFormat="1" ht="12.75">
      <c r="C66" s="43"/>
      <c r="E66" s="49"/>
      <c r="F66" s="44"/>
      <c r="G66" s="44"/>
    </row>
    <row r="67" spans="2:13" s="11" customFormat="1" ht="12.75">
      <c r="C67" s="43"/>
      <c r="E67" s="49"/>
      <c r="F67" s="44"/>
      <c r="G67" s="44"/>
    </row>
  </sheetData>
  <dataConsolidate/>
  <mergeCells count="3">
    <mergeCell ref="A1:A2"/>
    <mergeCell ref="B1:K1"/>
    <mergeCell ref="B2:K2"/>
  </mergeCells>
  <conditionalFormatting sqref="I61:I63 I21:I57 I5:I18">
    <cfRule type="cellIs" dxfId="113" priority="13" stopIfTrue="1" operator="equal">
      <formula>"ALTO"</formula>
    </cfRule>
    <cfRule type="cellIs" dxfId="112" priority="14" stopIfTrue="1" operator="equal">
      <formula>"MEDIO"</formula>
    </cfRule>
    <cfRule type="cellIs" dxfId="111" priority="15" stopIfTrue="1" operator="equal">
      <formula>"BAJO"</formula>
    </cfRule>
  </conditionalFormatting>
  <conditionalFormatting sqref="I58">
    <cfRule type="cellIs" dxfId="110" priority="10" stopIfTrue="1" operator="equal">
      <formula>"ALTO"</formula>
    </cfRule>
    <cfRule type="cellIs" dxfId="109" priority="11" stopIfTrue="1" operator="equal">
      <formula>"MEDIO"</formula>
    </cfRule>
    <cfRule type="cellIs" dxfId="108" priority="12" stopIfTrue="1" operator="equal">
      <formula>"BAJO"</formula>
    </cfRule>
  </conditionalFormatting>
  <conditionalFormatting sqref="I59:I60">
    <cfRule type="cellIs" dxfId="107" priority="7" stopIfTrue="1" operator="equal">
      <formula>"ALTO"</formula>
    </cfRule>
    <cfRule type="cellIs" dxfId="106" priority="8" stopIfTrue="1" operator="equal">
      <formula>"MEDIO"</formula>
    </cfRule>
    <cfRule type="cellIs" dxfId="105" priority="9" stopIfTrue="1" operator="equal">
      <formula>"BAJO"</formula>
    </cfRule>
  </conditionalFormatting>
  <conditionalFormatting sqref="I64">
    <cfRule type="cellIs" dxfId="104" priority="4" stopIfTrue="1" operator="equal">
      <formula>"ALTO"</formula>
    </cfRule>
    <cfRule type="cellIs" dxfId="103" priority="5" stopIfTrue="1" operator="equal">
      <formula>"MEDIO"</formula>
    </cfRule>
    <cfRule type="cellIs" dxfId="102" priority="6" stopIfTrue="1" operator="equal">
      <formula>"BAJO"</formula>
    </cfRule>
  </conditionalFormatting>
  <conditionalFormatting sqref="I19:I20">
    <cfRule type="cellIs" dxfId="101" priority="1" stopIfTrue="1" operator="equal">
      <formula>"ALTO"</formula>
    </cfRule>
    <cfRule type="cellIs" dxfId="100" priority="2" stopIfTrue="1" operator="equal">
      <formula>"MEDIO"</formula>
    </cfRule>
    <cfRule type="cellIs" dxfId="99"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3"/>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6" customHeight="1">
      <c r="A1" s="290"/>
      <c r="B1" s="291" t="s">
        <v>687</v>
      </c>
      <c r="C1" s="291"/>
      <c r="D1" s="291"/>
      <c r="E1" s="291"/>
      <c r="F1" s="291"/>
      <c r="G1" s="291"/>
      <c r="H1" s="291"/>
      <c r="I1" s="291"/>
      <c r="J1" s="291"/>
      <c r="K1" s="291"/>
    </row>
    <row r="2" spans="1:72" ht="36"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89" customFormat="1" ht="242.25">
      <c r="A5" s="126" t="s">
        <v>485</v>
      </c>
      <c r="B5" s="127" t="s">
        <v>486</v>
      </c>
      <c r="C5" s="126" t="s">
        <v>309</v>
      </c>
      <c r="D5" s="127" t="s">
        <v>583</v>
      </c>
      <c r="E5" s="222" t="s">
        <v>689</v>
      </c>
      <c r="F5" s="90">
        <v>4</v>
      </c>
      <c r="G5" s="90">
        <v>5</v>
      </c>
      <c r="H5" s="90">
        <f t="shared" ref="H5:H6" si="0">F5*G5</f>
        <v>20</v>
      </c>
      <c r="I5" s="90" t="str">
        <f t="shared" ref="I5:I6" si="1">IF(H5&lt;12,"BAJO",IF(H5&gt;19,"ALTO","MEDIO"))</f>
        <v>ALTO</v>
      </c>
      <c r="J5" s="86" t="s">
        <v>755</v>
      </c>
      <c r="K5" s="94">
        <f t="shared" ref="K5:K6" si="2">IF(I5="BAJO",0.1,IF(I5="MEDIO",3,5))</f>
        <v>5</v>
      </c>
    </row>
    <row r="6" spans="1:72" s="89" customFormat="1" ht="288" customHeight="1">
      <c r="A6" s="126" t="s">
        <v>485</v>
      </c>
      <c r="B6" s="127" t="s">
        <v>487</v>
      </c>
      <c r="C6" s="126" t="s">
        <v>708</v>
      </c>
      <c r="D6" s="127" t="s">
        <v>583</v>
      </c>
      <c r="E6" s="223" t="s">
        <v>798</v>
      </c>
      <c r="F6" s="90">
        <v>4</v>
      </c>
      <c r="G6" s="90">
        <v>5</v>
      </c>
      <c r="H6" s="90">
        <f t="shared" si="0"/>
        <v>20</v>
      </c>
      <c r="I6" s="90" t="str">
        <f t="shared" si="1"/>
        <v>ALTO</v>
      </c>
      <c r="J6" s="86" t="s">
        <v>755</v>
      </c>
      <c r="K6" s="94">
        <f t="shared" si="2"/>
        <v>5</v>
      </c>
    </row>
    <row r="7" spans="1:72" s="11" customFormat="1" ht="249" customHeight="1">
      <c r="A7" s="126" t="s">
        <v>387</v>
      </c>
      <c r="B7" s="127" t="s">
        <v>388</v>
      </c>
      <c r="C7" s="126" t="s">
        <v>309</v>
      </c>
      <c r="D7" s="127" t="s">
        <v>187</v>
      </c>
      <c r="E7" s="222" t="s">
        <v>689</v>
      </c>
      <c r="F7" s="14">
        <v>4</v>
      </c>
      <c r="G7" s="14">
        <v>5</v>
      </c>
      <c r="H7" s="14">
        <f>F7*G7</f>
        <v>20</v>
      </c>
      <c r="I7" s="14" t="str">
        <f t="shared" ref="I7:I64" si="3">IF(H7&lt;12,"BAJO",IF(H7&gt;19,"ALTO","MEDIO"))</f>
        <v>ALTO</v>
      </c>
      <c r="J7" s="86" t="s">
        <v>755</v>
      </c>
      <c r="K7" s="53">
        <f t="shared" ref="K7:K64" si="4">IF(I7="BAJO",0.1,IF(I7="MEDIO",3,5))</f>
        <v>5</v>
      </c>
      <c r="BS7" s="11">
        <v>1</v>
      </c>
      <c r="BT7" s="11">
        <v>1</v>
      </c>
    </row>
    <row r="8" spans="1:72" s="11" customFormat="1" ht="349.5" customHeight="1">
      <c r="A8" s="126" t="s">
        <v>387</v>
      </c>
      <c r="B8" s="223" t="s">
        <v>389</v>
      </c>
      <c r="C8" s="126" t="s">
        <v>709</v>
      </c>
      <c r="D8" s="127" t="s">
        <v>187</v>
      </c>
      <c r="E8" s="223" t="s">
        <v>799</v>
      </c>
      <c r="F8" s="14">
        <v>4</v>
      </c>
      <c r="G8" s="14">
        <v>5</v>
      </c>
      <c r="H8" s="14">
        <f t="shared" ref="H8:H65" si="5">F8*G8</f>
        <v>20</v>
      </c>
      <c r="I8" s="14" t="str">
        <f t="shared" si="3"/>
        <v>ALTO</v>
      </c>
      <c r="J8" s="86" t="s">
        <v>755</v>
      </c>
      <c r="K8" s="53">
        <f t="shared" si="4"/>
        <v>5</v>
      </c>
      <c r="BS8" s="11">
        <v>2</v>
      </c>
      <c r="BT8" s="11">
        <v>2</v>
      </c>
    </row>
    <row r="9" spans="1:72" s="11" customFormat="1" ht="297.75" customHeight="1">
      <c r="A9" s="126" t="s">
        <v>390</v>
      </c>
      <c r="B9" s="127" t="s">
        <v>391</v>
      </c>
      <c r="C9" s="224" t="s">
        <v>309</v>
      </c>
      <c r="D9" s="127" t="s">
        <v>187</v>
      </c>
      <c r="E9" s="222" t="s">
        <v>689</v>
      </c>
      <c r="F9" s="14">
        <v>4</v>
      </c>
      <c r="G9" s="14">
        <v>5</v>
      </c>
      <c r="H9" s="14">
        <f t="shared" si="5"/>
        <v>20</v>
      </c>
      <c r="I9" s="14" t="str">
        <f t="shared" si="3"/>
        <v>ALTO</v>
      </c>
      <c r="J9" s="86" t="s">
        <v>755</v>
      </c>
      <c r="K9" s="53">
        <f t="shared" si="4"/>
        <v>5</v>
      </c>
    </row>
    <row r="10" spans="1:72" s="11" customFormat="1" ht="402" customHeight="1">
      <c r="A10" s="126" t="s">
        <v>390</v>
      </c>
      <c r="B10" s="127" t="s">
        <v>392</v>
      </c>
      <c r="C10" s="126" t="s">
        <v>710</v>
      </c>
      <c r="D10" s="127" t="s">
        <v>187</v>
      </c>
      <c r="E10" s="223" t="s">
        <v>800</v>
      </c>
      <c r="F10" s="14">
        <v>4</v>
      </c>
      <c r="G10" s="14">
        <v>5</v>
      </c>
      <c r="H10" s="14">
        <f>F10*G10</f>
        <v>20</v>
      </c>
      <c r="I10" s="14" t="str">
        <f t="shared" si="3"/>
        <v>ALTO</v>
      </c>
      <c r="J10" s="86" t="s">
        <v>755</v>
      </c>
      <c r="K10" s="53">
        <f>IF(I10="BAJO",0.1,IF(I10="MEDIO",3,5))</f>
        <v>5</v>
      </c>
    </row>
    <row r="11" spans="1:72" s="11" customFormat="1" ht="178.5">
      <c r="A11" s="126" t="s">
        <v>390</v>
      </c>
      <c r="B11" s="127" t="s">
        <v>488</v>
      </c>
      <c r="C11" s="225" t="s">
        <v>309</v>
      </c>
      <c r="D11" s="127" t="s">
        <v>187</v>
      </c>
      <c r="E11" s="222" t="s">
        <v>689</v>
      </c>
      <c r="F11" s="14">
        <v>3</v>
      </c>
      <c r="G11" s="14">
        <v>5</v>
      </c>
      <c r="H11" s="14">
        <f t="shared" si="5"/>
        <v>15</v>
      </c>
      <c r="I11" s="14" t="str">
        <f t="shared" si="3"/>
        <v>MEDIO</v>
      </c>
      <c r="J11" s="86" t="s">
        <v>753</v>
      </c>
      <c r="K11" s="53">
        <f t="shared" si="4"/>
        <v>3</v>
      </c>
    </row>
    <row r="12" spans="1:72" s="11" customFormat="1" ht="178.5">
      <c r="A12" s="126" t="s">
        <v>390</v>
      </c>
      <c r="B12" s="127" t="s">
        <v>489</v>
      </c>
      <c r="C12" s="224" t="s">
        <v>711</v>
      </c>
      <c r="D12" s="127" t="s">
        <v>187</v>
      </c>
      <c r="E12" s="223" t="s">
        <v>800</v>
      </c>
      <c r="F12" s="14">
        <v>3</v>
      </c>
      <c r="G12" s="14">
        <v>5</v>
      </c>
      <c r="H12" s="14">
        <f t="shared" si="5"/>
        <v>15</v>
      </c>
      <c r="I12" s="14" t="str">
        <f t="shared" si="3"/>
        <v>MEDIO</v>
      </c>
      <c r="J12" s="86" t="s">
        <v>753</v>
      </c>
      <c r="K12" s="53">
        <f t="shared" si="4"/>
        <v>3</v>
      </c>
    </row>
    <row r="13" spans="1:72" s="11" customFormat="1" ht="242.25">
      <c r="A13" s="126" t="s">
        <v>390</v>
      </c>
      <c r="B13" s="127" t="s">
        <v>393</v>
      </c>
      <c r="C13" s="224" t="s">
        <v>309</v>
      </c>
      <c r="D13" s="127" t="s">
        <v>187</v>
      </c>
      <c r="E13" s="222" t="s">
        <v>689</v>
      </c>
      <c r="F13" s="14">
        <v>4</v>
      </c>
      <c r="G13" s="14">
        <v>5</v>
      </c>
      <c r="H13" s="14">
        <f>F13*G13</f>
        <v>20</v>
      </c>
      <c r="I13" s="14" t="str">
        <f t="shared" si="3"/>
        <v>ALTO</v>
      </c>
      <c r="J13" s="86" t="s">
        <v>755</v>
      </c>
      <c r="K13" s="53">
        <f>IF(I13="BAJO",0.1,IF(I13="MEDIO",3,5))</f>
        <v>5</v>
      </c>
    </row>
    <row r="14" spans="1:72" s="11" customFormat="1" ht="242.25">
      <c r="A14" s="126" t="s">
        <v>390</v>
      </c>
      <c r="B14" s="127" t="s">
        <v>394</v>
      </c>
      <c r="C14" s="224" t="s">
        <v>711</v>
      </c>
      <c r="D14" s="127" t="s">
        <v>187</v>
      </c>
      <c r="E14" s="223" t="s">
        <v>800</v>
      </c>
      <c r="F14" s="33" t="s">
        <v>426</v>
      </c>
      <c r="G14" s="14">
        <v>5</v>
      </c>
      <c r="H14" s="14">
        <f t="shared" si="5"/>
        <v>20</v>
      </c>
      <c r="I14" s="14" t="str">
        <f t="shared" si="3"/>
        <v>ALTO</v>
      </c>
      <c r="J14" s="86" t="s">
        <v>755</v>
      </c>
      <c r="K14" s="53">
        <f t="shared" si="4"/>
        <v>5</v>
      </c>
    </row>
    <row r="15" spans="1:72" s="11" customFormat="1" ht="178.5">
      <c r="A15" s="126" t="s">
        <v>490</v>
      </c>
      <c r="B15" s="127" t="s">
        <v>395</v>
      </c>
      <c r="C15" s="126" t="s">
        <v>309</v>
      </c>
      <c r="D15" s="127" t="s">
        <v>187</v>
      </c>
      <c r="E15" s="222" t="s">
        <v>689</v>
      </c>
      <c r="F15" s="33" t="s">
        <v>422</v>
      </c>
      <c r="G15" s="14">
        <v>5</v>
      </c>
      <c r="H15" s="14">
        <f t="shared" si="5"/>
        <v>15</v>
      </c>
      <c r="I15" s="14" t="str">
        <f t="shared" si="3"/>
        <v>MEDIO</v>
      </c>
      <c r="J15" s="86" t="s">
        <v>753</v>
      </c>
      <c r="K15" s="53">
        <f t="shared" si="4"/>
        <v>3</v>
      </c>
    </row>
    <row r="16" spans="1:72" s="11" customFormat="1" ht="178.5">
      <c r="A16" s="126" t="s">
        <v>490</v>
      </c>
      <c r="B16" s="127" t="s">
        <v>396</v>
      </c>
      <c r="C16" s="224" t="s">
        <v>712</v>
      </c>
      <c r="D16" s="127" t="s">
        <v>187</v>
      </c>
      <c r="E16" s="223" t="s">
        <v>801</v>
      </c>
      <c r="F16" s="33" t="s">
        <v>422</v>
      </c>
      <c r="G16" s="14">
        <v>5</v>
      </c>
      <c r="H16" s="14">
        <f>F16*G16</f>
        <v>15</v>
      </c>
      <c r="I16" s="14" t="str">
        <f t="shared" si="3"/>
        <v>MEDIO</v>
      </c>
      <c r="J16" s="86" t="s">
        <v>753</v>
      </c>
      <c r="K16" s="53">
        <f>IF(I16="BAJO",0.1,IF(I16="MEDIO",3,5))</f>
        <v>3</v>
      </c>
    </row>
    <row r="17" spans="1:11" s="11" customFormat="1" ht="178.5">
      <c r="A17" s="126" t="s">
        <v>490</v>
      </c>
      <c r="B17" s="127" t="s">
        <v>491</v>
      </c>
      <c r="C17" s="224" t="s">
        <v>309</v>
      </c>
      <c r="D17" s="127" t="s">
        <v>187</v>
      </c>
      <c r="E17" s="222" t="s">
        <v>689</v>
      </c>
      <c r="F17" s="14">
        <v>3</v>
      </c>
      <c r="G17" s="14">
        <v>5</v>
      </c>
      <c r="H17" s="14">
        <f t="shared" si="5"/>
        <v>15</v>
      </c>
      <c r="I17" s="14" t="str">
        <f t="shared" si="3"/>
        <v>MEDIO</v>
      </c>
      <c r="J17" s="86" t="s">
        <v>753</v>
      </c>
      <c r="K17" s="53">
        <f t="shared" si="4"/>
        <v>3</v>
      </c>
    </row>
    <row r="18" spans="1:11" s="11" customFormat="1" ht="178.5">
      <c r="A18" s="126" t="s">
        <v>490</v>
      </c>
      <c r="B18" s="127" t="s">
        <v>492</v>
      </c>
      <c r="C18" s="126" t="s">
        <v>713</v>
      </c>
      <c r="D18" s="127" t="s">
        <v>187</v>
      </c>
      <c r="E18" s="223" t="s">
        <v>801</v>
      </c>
      <c r="F18" s="14">
        <v>3</v>
      </c>
      <c r="G18" s="14">
        <v>5</v>
      </c>
      <c r="H18" s="14">
        <f t="shared" si="5"/>
        <v>15</v>
      </c>
      <c r="I18" s="14" t="str">
        <f t="shared" si="3"/>
        <v>MEDIO</v>
      </c>
      <c r="J18" s="86" t="s">
        <v>753</v>
      </c>
      <c r="K18" s="53">
        <f t="shared" si="4"/>
        <v>3</v>
      </c>
    </row>
    <row r="19" spans="1:11" s="11" customFormat="1" ht="178.5">
      <c r="A19" s="126" t="s">
        <v>490</v>
      </c>
      <c r="B19" s="127" t="s">
        <v>397</v>
      </c>
      <c r="C19" s="224" t="s">
        <v>309</v>
      </c>
      <c r="D19" s="127" t="s">
        <v>187</v>
      </c>
      <c r="E19" s="222" t="s">
        <v>689</v>
      </c>
      <c r="F19" s="14">
        <v>3</v>
      </c>
      <c r="G19" s="14">
        <v>5</v>
      </c>
      <c r="H19" s="14">
        <f>F19*G19</f>
        <v>15</v>
      </c>
      <c r="I19" s="14" t="str">
        <f t="shared" si="3"/>
        <v>MEDIO</v>
      </c>
      <c r="J19" s="86" t="s">
        <v>753</v>
      </c>
      <c r="K19" s="53">
        <f>IF(I19="BAJO",0.1,IF(I19="MEDIO",3,5))</f>
        <v>3</v>
      </c>
    </row>
    <row r="20" spans="1:11" s="11" customFormat="1" ht="178.5">
      <c r="A20" s="126" t="s">
        <v>490</v>
      </c>
      <c r="B20" s="127" t="s">
        <v>398</v>
      </c>
      <c r="C20" s="224" t="s">
        <v>714</v>
      </c>
      <c r="D20" s="127" t="s">
        <v>187</v>
      </c>
      <c r="E20" s="223" t="s">
        <v>801</v>
      </c>
      <c r="F20" s="14">
        <v>3</v>
      </c>
      <c r="G20" s="14">
        <v>5</v>
      </c>
      <c r="H20" s="14">
        <f t="shared" si="5"/>
        <v>15</v>
      </c>
      <c r="I20" s="14" t="str">
        <f t="shared" si="3"/>
        <v>MEDIO</v>
      </c>
      <c r="J20" s="86" t="s">
        <v>753</v>
      </c>
      <c r="K20" s="53">
        <f t="shared" si="4"/>
        <v>3</v>
      </c>
    </row>
    <row r="21" spans="1:11" s="11" customFormat="1" ht="242.25">
      <c r="A21" s="126" t="s">
        <v>493</v>
      </c>
      <c r="B21" s="127" t="s">
        <v>494</v>
      </c>
      <c r="C21" s="224" t="s">
        <v>309</v>
      </c>
      <c r="D21" s="127" t="s">
        <v>187</v>
      </c>
      <c r="E21" s="222" t="s">
        <v>689</v>
      </c>
      <c r="F21" s="14">
        <v>4</v>
      </c>
      <c r="G21" s="14">
        <v>5</v>
      </c>
      <c r="H21" s="14">
        <f t="shared" si="5"/>
        <v>20</v>
      </c>
      <c r="I21" s="14" t="str">
        <f t="shared" si="3"/>
        <v>ALTO</v>
      </c>
      <c r="J21" s="86" t="s">
        <v>755</v>
      </c>
      <c r="K21" s="53">
        <f t="shared" si="4"/>
        <v>5</v>
      </c>
    </row>
    <row r="22" spans="1:11" s="11" customFormat="1" ht="242.25">
      <c r="A22" s="126" t="s">
        <v>493</v>
      </c>
      <c r="B22" s="127" t="s">
        <v>495</v>
      </c>
      <c r="C22" s="126" t="s">
        <v>708</v>
      </c>
      <c r="D22" s="127" t="s">
        <v>187</v>
      </c>
      <c r="E22" s="223" t="s">
        <v>802</v>
      </c>
      <c r="F22" s="14">
        <v>4</v>
      </c>
      <c r="G22" s="14">
        <v>5</v>
      </c>
      <c r="H22" s="14">
        <f>F22*G22</f>
        <v>20</v>
      </c>
      <c r="I22" s="14" t="str">
        <f t="shared" si="3"/>
        <v>ALTO</v>
      </c>
      <c r="J22" s="86" t="s">
        <v>755</v>
      </c>
      <c r="K22" s="53">
        <f>IF(I22="BAJO",0.1,IF(I22="MEDIO",3,5))</f>
        <v>5</v>
      </c>
    </row>
    <row r="23" spans="1:11" s="11" customFormat="1" ht="242.25">
      <c r="A23" s="126" t="s">
        <v>493</v>
      </c>
      <c r="B23" s="127" t="s">
        <v>496</v>
      </c>
      <c r="C23" s="126" t="s">
        <v>309</v>
      </c>
      <c r="D23" s="127" t="s">
        <v>187</v>
      </c>
      <c r="E23" s="222" t="s">
        <v>689</v>
      </c>
      <c r="F23" s="14">
        <v>4</v>
      </c>
      <c r="G23" s="14">
        <v>5</v>
      </c>
      <c r="H23" s="14">
        <f t="shared" si="5"/>
        <v>20</v>
      </c>
      <c r="I23" s="14" t="str">
        <f t="shared" si="3"/>
        <v>ALTO</v>
      </c>
      <c r="J23" s="86" t="s">
        <v>755</v>
      </c>
      <c r="K23" s="53">
        <f t="shared" si="4"/>
        <v>5</v>
      </c>
    </row>
    <row r="24" spans="1:11" s="11" customFormat="1" ht="242.25">
      <c r="A24" s="126" t="s">
        <v>493</v>
      </c>
      <c r="B24" s="127" t="s">
        <v>497</v>
      </c>
      <c r="C24" s="126" t="s">
        <v>709</v>
      </c>
      <c r="D24" s="127" t="s">
        <v>187</v>
      </c>
      <c r="E24" s="223" t="s">
        <v>802</v>
      </c>
      <c r="F24" s="14">
        <v>4</v>
      </c>
      <c r="G24" s="14">
        <v>5</v>
      </c>
      <c r="H24" s="14">
        <f t="shared" si="5"/>
        <v>20</v>
      </c>
      <c r="I24" s="14" t="str">
        <f t="shared" si="3"/>
        <v>ALTO</v>
      </c>
      <c r="J24" s="86" t="s">
        <v>755</v>
      </c>
      <c r="K24" s="53">
        <f t="shared" si="4"/>
        <v>5</v>
      </c>
    </row>
    <row r="25" spans="1:11" s="11" customFormat="1" ht="242.25">
      <c r="A25" s="126" t="s">
        <v>493</v>
      </c>
      <c r="B25" s="127" t="s">
        <v>498</v>
      </c>
      <c r="C25" s="126" t="s">
        <v>309</v>
      </c>
      <c r="D25" s="127" t="s">
        <v>187</v>
      </c>
      <c r="E25" s="222" t="s">
        <v>689</v>
      </c>
      <c r="F25" s="14">
        <v>4</v>
      </c>
      <c r="G25" s="14">
        <v>5</v>
      </c>
      <c r="H25" s="14">
        <f>F25*G25</f>
        <v>20</v>
      </c>
      <c r="I25" s="14" t="str">
        <f t="shared" si="3"/>
        <v>ALTO</v>
      </c>
      <c r="J25" s="86" t="s">
        <v>755</v>
      </c>
      <c r="K25" s="53">
        <f>IF(I25="BAJO",0.1,IF(I25="MEDIO",3,5))</f>
        <v>5</v>
      </c>
    </row>
    <row r="26" spans="1:11" s="11" customFormat="1" ht="242.25">
      <c r="A26" s="126" t="s">
        <v>493</v>
      </c>
      <c r="B26" s="127" t="s">
        <v>499</v>
      </c>
      <c r="C26" s="126" t="s">
        <v>709</v>
      </c>
      <c r="D26" s="127" t="s">
        <v>187</v>
      </c>
      <c r="E26" s="223" t="s">
        <v>802</v>
      </c>
      <c r="F26" s="14">
        <v>4</v>
      </c>
      <c r="G26" s="14">
        <v>5</v>
      </c>
      <c r="H26" s="14">
        <f t="shared" si="5"/>
        <v>20</v>
      </c>
      <c r="I26" s="14" t="str">
        <f t="shared" si="3"/>
        <v>ALTO</v>
      </c>
      <c r="J26" s="86" t="s">
        <v>755</v>
      </c>
      <c r="K26" s="53">
        <f t="shared" si="4"/>
        <v>5</v>
      </c>
    </row>
    <row r="27" spans="1:11" s="11" customFormat="1" ht="242.25">
      <c r="A27" s="126" t="s">
        <v>500</v>
      </c>
      <c r="B27" s="127" t="s">
        <v>501</v>
      </c>
      <c r="C27" s="224" t="s">
        <v>309</v>
      </c>
      <c r="D27" s="127" t="s">
        <v>187</v>
      </c>
      <c r="E27" s="222" t="s">
        <v>689</v>
      </c>
      <c r="F27" s="14">
        <v>4</v>
      </c>
      <c r="G27" s="14">
        <v>5</v>
      </c>
      <c r="H27" s="14">
        <f t="shared" si="5"/>
        <v>20</v>
      </c>
      <c r="I27" s="14" t="str">
        <f t="shared" si="3"/>
        <v>ALTO</v>
      </c>
      <c r="J27" s="86" t="s">
        <v>755</v>
      </c>
      <c r="K27" s="53">
        <f t="shared" si="4"/>
        <v>5</v>
      </c>
    </row>
    <row r="28" spans="1:11" s="11" customFormat="1" ht="242.25">
      <c r="A28" s="126" t="s">
        <v>500</v>
      </c>
      <c r="B28" s="127" t="s">
        <v>502</v>
      </c>
      <c r="C28" s="224" t="s">
        <v>715</v>
      </c>
      <c r="D28" s="127" t="s">
        <v>187</v>
      </c>
      <c r="E28" s="226" t="s">
        <v>503</v>
      </c>
      <c r="F28" s="14">
        <v>4</v>
      </c>
      <c r="G28" s="14">
        <v>5</v>
      </c>
      <c r="H28" s="14">
        <f>F28*G28</f>
        <v>20</v>
      </c>
      <c r="I28" s="14" t="str">
        <f t="shared" si="3"/>
        <v>ALTO</v>
      </c>
      <c r="J28" s="86" t="s">
        <v>755</v>
      </c>
      <c r="K28" s="53">
        <f>IF(I28="BAJO",0.1,IF(I28="MEDIO",3,5))</f>
        <v>5</v>
      </c>
    </row>
    <row r="29" spans="1:11" s="11" customFormat="1" ht="178.5">
      <c r="A29" s="126" t="s">
        <v>504</v>
      </c>
      <c r="B29" s="127" t="s">
        <v>505</v>
      </c>
      <c r="C29" s="126" t="s">
        <v>309</v>
      </c>
      <c r="D29" s="127" t="s">
        <v>187</v>
      </c>
      <c r="E29" s="222" t="s">
        <v>689</v>
      </c>
      <c r="F29" s="14">
        <v>3</v>
      </c>
      <c r="G29" s="14">
        <v>4</v>
      </c>
      <c r="H29" s="14">
        <f>F29*G29</f>
        <v>12</v>
      </c>
      <c r="I29" s="14" t="str">
        <f t="shared" si="3"/>
        <v>MEDIO</v>
      </c>
      <c r="J29" s="86" t="s">
        <v>753</v>
      </c>
      <c r="K29" s="53">
        <f>IF(I29="BAJO",0.1,IF(I29="MEDIO",3,5))</f>
        <v>3</v>
      </c>
    </row>
    <row r="30" spans="1:11" s="11" customFormat="1" ht="178.5">
      <c r="A30" s="126" t="s">
        <v>504</v>
      </c>
      <c r="B30" s="127" t="s">
        <v>506</v>
      </c>
      <c r="C30" s="227" t="s">
        <v>716</v>
      </c>
      <c r="D30" s="127" t="s">
        <v>187</v>
      </c>
      <c r="E30" s="222" t="s">
        <v>581</v>
      </c>
      <c r="F30" s="14">
        <v>3</v>
      </c>
      <c r="G30" s="14">
        <v>4</v>
      </c>
      <c r="H30" s="14">
        <f t="shared" si="5"/>
        <v>12</v>
      </c>
      <c r="I30" s="14" t="str">
        <f t="shared" si="3"/>
        <v>MEDIO</v>
      </c>
      <c r="J30" s="86" t="s">
        <v>753</v>
      </c>
      <c r="K30" s="53">
        <f t="shared" si="4"/>
        <v>3</v>
      </c>
    </row>
    <row r="31" spans="1:11" s="11" customFormat="1" ht="178.5">
      <c r="A31" s="126" t="s">
        <v>504</v>
      </c>
      <c r="B31" s="127" t="s">
        <v>507</v>
      </c>
      <c r="C31" s="224" t="s">
        <v>309</v>
      </c>
      <c r="D31" s="127" t="s">
        <v>187</v>
      </c>
      <c r="E31" s="222" t="s">
        <v>689</v>
      </c>
      <c r="F31" s="14">
        <v>3</v>
      </c>
      <c r="G31" s="14">
        <v>5</v>
      </c>
      <c r="H31" s="14">
        <f t="shared" si="5"/>
        <v>15</v>
      </c>
      <c r="I31" s="14" t="str">
        <f t="shared" si="3"/>
        <v>MEDIO</v>
      </c>
      <c r="J31" s="86" t="s">
        <v>753</v>
      </c>
      <c r="K31" s="53">
        <f t="shared" si="4"/>
        <v>3</v>
      </c>
    </row>
    <row r="32" spans="1:11" s="11" customFormat="1" ht="178.5">
      <c r="A32" s="126" t="s">
        <v>504</v>
      </c>
      <c r="B32" s="127" t="s">
        <v>508</v>
      </c>
      <c r="C32" s="227" t="s">
        <v>717</v>
      </c>
      <c r="D32" s="127" t="s">
        <v>187</v>
      </c>
      <c r="E32" s="222" t="s">
        <v>581</v>
      </c>
      <c r="F32" s="14">
        <v>3</v>
      </c>
      <c r="G32" s="14">
        <v>5</v>
      </c>
      <c r="H32" s="14">
        <f>F32*G32</f>
        <v>15</v>
      </c>
      <c r="I32" s="14" t="str">
        <f t="shared" si="3"/>
        <v>MEDIO</v>
      </c>
      <c r="J32" s="86" t="s">
        <v>753</v>
      </c>
      <c r="K32" s="53">
        <f>IF(I32="BAJO",0.1,IF(I32="MEDIO",3,5))</f>
        <v>3</v>
      </c>
    </row>
    <row r="33" spans="1:11" s="11" customFormat="1" ht="178.5">
      <c r="A33" s="126" t="s">
        <v>509</v>
      </c>
      <c r="B33" s="127" t="s">
        <v>510</v>
      </c>
      <c r="C33" s="126" t="s">
        <v>309</v>
      </c>
      <c r="D33" s="127" t="s">
        <v>187</v>
      </c>
      <c r="E33" s="222" t="s">
        <v>689</v>
      </c>
      <c r="F33" s="14">
        <v>3</v>
      </c>
      <c r="G33" s="14">
        <v>5</v>
      </c>
      <c r="H33" s="14">
        <f t="shared" si="5"/>
        <v>15</v>
      </c>
      <c r="I33" s="14" t="str">
        <f t="shared" si="3"/>
        <v>MEDIO</v>
      </c>
      <c r="J33" s="86" t="s">
        <v>753</v>
      </c>
      <c r="K33" s="53">
        <f t="shared" si="4"/>
        <v>3</v>
      </c>
    </row>
    <row r="34" spans="1:11" s="11" customFormat="1" ht="178.5">
      <c r="A34" s="126" t="s">
        <v>509</v>
      </c>
      <c r="B34" s="127" t="s">
        <v>511</v>
      </c>
      <c r="C34" s="227" t="s">
        <v>718</v>
      </c>
      <c r="D34" s="127" t="s">
        <v>187</v>
      </c>
      <c r="E34" s="222" t="s">
        <v>582</v>
      </c>
      <c r="F34" s="14">
        <v>3</v>
      </c>
      <c r="G34" s="14">
        <v>5</v>
      </c>
      <c r="H34" s="14">
        <f t="shared" si="5"/>
        <v>15</v>
      </c>
      <c r="I34" s="14" t="str">
        <f t="shared" si="3"/>
        <v>MEDIO</v>
      </c>
      <c r="J34" s="86" t="s">
        <v>753</v>
      </c>
      <c r="K34" s="53">
        <f t="shared" si="4"/>
        <v>3</v>
      </c>
    </row>
    <row r="35" spans="1:11" s="11" customFormat="1" ht="178.5">
      <c r="A35" s="99" t="s">
        <v>509</v>
      </c>
      <c r="B35" s="100" t="s">
        <v>510</v>
      </c>
      <c r="C35" s="100" t="s">
        <v>309</v>
      </c>
      <c r="D35" s="100" t="s">
        <v>187</v>
      </c>
      <c r="E35" s="93" t="s">
        <v>689</v>
      </c>
      <c r="F35" s="14">
        <v>3</v>
      </c>
      <c r="G35" s="14">
        <v>5</v>
      </c>
      <c r="H35" s="14">
        <f>F35*G35</f>
        <v>15</v>
      </c>
      <c r="I35" s="14" t="str">
        <f t="shared" si="3"/>
        <v>MEDIO</v>
      </c>
      <c r="J35" s="86" t="s">
        <v>753</v>
      </c>
      <c r="K35" s="53">
        <f>IF(I35="BAJO",0.1,IF(I35="MEDIO",3,5))</f>
        <v>3</v>
      </c>
    </row>
    <row r="36" spans="1:11" s="11" customFormat="1" ht="178.5">
      <c r="A36" s="99" t="s">
        <v>509</v>
      </c>
      <c r="B36" s="100" t="s">
        <v>511</v>
      </c>
      <c r="C36" s="122" t="s">
        <v>718</v>
      </c>
      <c r="D36" s="100" t="s">
        <v>187</v>
      </c>
      <c r="E36" s="93" t="s">
        <v>582</v>
      </c>
      <c r="F36" s="14">
        <v>3</v>
      </c>
      <c r="G36" s="14">
        <v>5</v>
      </c>
      <c r="H36" s="14">
        <f>F36*G36</f>
        <v>15</v>
      </c>
      <c r="I36" s="14" t="str">
        <f t="shared" si="3"/>
        <v>MEDIO</v>
      </c>
      <c r="J36" s="86" t="s">
        <v>753</v>
      </c>
      <c r="K36" s="53">
        <f>IF(I36="BAJO",0.1,IF(I36="MEDIO",3,5))</f>
        <v>3</v>
      </c>
    </row>
    <row r="37" spans="1:11" s="11" customFormat="1" ht="12.75">
      <c r="A37" s="99"/>
      <c r="B37" s="100"/>
      <c r="C37" s="104"/>
      <c r="D37" s="100"/>
      <c r="E37" s="93"/>
      <c r="F37" s="14"/>
      <c r="G37" s="14"/>
      <c r="H37" s="14">
        <f t="shared" si="5"/>
        <v>0</v>
      </c>
      <c r="I37" s="14" t="str">
        <f t="shared" si="3"/>
        <v>BAJO</v>
      </c>
      <c r="J37" s="3"/>
      <c r="K37" s="53">
        <f t="shared" si="4"/>
        <v>0.1</v>
      </c>
    </row>
    <row r="38" spans="1:11" s="11" customFormat="1" ht="12.75">
      <c r="A38" s="31"/>
      <c r="B38" s="13"/>
      <c r="C38" s="32"/>
      <c r="D38" s="100"/>
      <c r="E38" s="47"/>
      <c r="F38" s="14"/>
      <c r="G38" s="14"/>
      <c r="H38" s="14">
        <f t="shared" si="5"/>
        <v>0</v>
      </c>
      <c r="I38" s="14" t="str">
        <f t="shared" si="3"/>
        <v>BAJO</v>
      </c>
      <c r="J38" s="3"/>
      <c r="K38" s="53">
        <f t="shared" si="4"/>
        <v>0.1</v>
      </c>
    </row>
    <row r="39" spans="1:11" s="11" customFormat="1" ht="12.75">
      <c r="A39" s="31"/>
      <c r="B39" s="13"/>
      <c r="C39" s="13"/>
      <c r="D39" s="100"/>
      <c r="E39" s="47"/>
      <c r="F39" s="14"/>
      <c r="G39" s="14"/>
      <c r="H39" s="14">
        <f>F39*G39</f>
        <v>0</v>
      </c>
      <c r="I39" s="14" t="str">
        <f t="shared" si="3"/>
        <v>BAJO</v>
      </c>
      <c r="J39" s="3"/>
      <c r="K39" s="53">
        <f>IF(I39="BAJO",0.1,IF(I39="MEDIO",3,5))</f>
        <v>0.1</v>
      </c>
    </row>
    <row r="40" spans="1:11" s="11" customFormat="1" ht="12.75">
      <c r="A40" s="31"/>
      <c r="B40" s="13"/>
      <c r="C40" s="13"/>
      <c r="D40" s="100"/>
      <c r="E40" s="47"/>
      <c r="F40" s="14"/>
      <c r="G40" s="14"/>
      <c r="H40" s="14">
        <f>F40*G40</f>
        <v>0</v>
      </c>
      <c r="I40" s="14" t="str">
        <f t="shared" si="3"/>
        <v>BAJO</v>
      </c>
      <c r="J40" s="3"/>
      <c r="K40" s="53">
        <f>IF(I40="BAJO",0.1,IF(I40="MEDIO",3,5))</f>
        <v>0.1</v>
      </c>
    </row>
    <row r="41" spans="1:11" s="11" customFormat="1" ht="12.75">
      <c r="A41" s="31"/>
      <c r="B41" s="13"/>
      <c r="C41" s="32"/>
      <c r="D41" s="100"/>
      <c r="E41" s="47"/>
      <c r="F41" s="14"/>
      <c r="G41" s="14"/>
      <c r="H41" s="14">
        <f t="shared" si="5"/>
        <v>0</v>
      </c>
      <c r="I41" s="14" t="str">
        <f t="shared" si="3"/>
        <v>BAJO</v>
      </c>
      <c r="J41" s="3"/>
      <c r="K41" s="53">
        <f t="shared" si="4"/>
        <v>0.1</v>
      </c>
    </row>
    <row r="42" spans="1:11" s="11" customFormat="1" ht="12.75">
      <c r="A42" s="31"/>
      <c r="B42" s="13"/>
      <c r="C42" s="13"/>
      <c r="D42" s="100"/>
      <c r="E42" s="47"/>
      <c r="F42" s="14"/>
      <c r="G42" s="14"/>
      <c r="H42" s="14">
        <f t="shared" si="5"/>
        <v>0</v>
      </c>
      <c r="I42" s="14" t="str">
        <f t="shared" si="3"/>
        <v>BAJO</v>
      </c>
      <c r="J42" s="3"/>
      <c r="K42" s="53">
        <f t="shared" si="4"/>
        <v>0.1</v>
      </c>
    </row>
    <row r="43" spans="1:11" s="11" customFormat="1" ht="12.75">
      <c r="A43" s="31"/>
      <c r="B43" s="13"/>
      <c r="C43" s="13"/>
      <c r="D43" s="100"/>
      <c r="E43" s="47"/>
      <c r="F43" s="14"/>
      <c r="G43" s="14"/>
      <c r="H43" s="14">
        <f>F43*G43</f>
        <v>0</v>
      </c>
      <c r="I43" s="14" t="str">
        <f t="shared" si="3"/>
        <v>BAJO</v>
      </c>
      <c r="J43" s="3"/>
      <c r="K43" s="53">
        <f>IF(I43="BAJO",0.1,IF(I43="MEDIO",3,5))</f>
        <v>0.1</v>
      </c>
    </row>
    <row r="44" spans="1:11" s="11" customFormat="1" ht="12.75">
      <c r="A44" s="31"/>
      <c r="B44" s="13"/>
      <c r="C44" s="32"/>
      <c r="D44" s="100"/>
      <c r="E44" s="47"/>
      <c r="F44" s="14"/>
      <c r="G44" s="14"/>
      <c r="H44" s="14">
        <f t="shared" si="5"/>
        <v>0</v>
      </c>
      <c r="I44" s="14" t="str">
        <f t="shared" si="3"/>
        <v>BAJO</v>
      </c>
      <c r="J44" s="3"/>
      <c r="K44" s="53">
        <f t="shared" si="4"/>
        <v>0.1</v>
      </c>
    </row>
    <row r="45" spans="1:11" s="11" customFormat="1" ht="12.75">
      <c r="A45" s="31"/>
      <c r="B45" s="13"/>
      <c r="C45" s="35"/>
      <c r="D45" s="100"/>
      <c r="E45" s="47"/>
      <c r="F45" s="14"/>
      <c r="G45" s="14"/>
      <c r="H45" s="14">
        <f t="shared" si="5"/>
        <v>0</v>
      </c>
      <c r="I45" s="14" t="str">
        <f t="shared" si="3"/>
        <v>BAJO</v>
      </c>
      <c r="J45" s="3"/>
      <c r="K45" s="53">
        <f t="shared" si="4"/>
        <v>0.1</v>
      </c>
    </row>
    <row r="46" spans="1:11" s="11" customFormat="1" ht="12.75">
      <c r="A46" s="31"/>
      <c r="B46" s="13"/>
      <c r="C46" s="13"/>
      <c r="D46" s="13"/>
      <c r="E46" s="47"/>
      <c r="F46" s="14"/>
      <c r="G46" s="14"/>
      <c r="H46" s="14">
        <f>F46*G46</f>
        <v>0</v>
      </c>
      <c r="I46" s="14" t="str">
        <f t="shared" si="3"/>
        <v>BAJO</v>
      </c>
      <c r="J46" s="3"/>
      <c r="K46" s="53">
        <f>IF(I46="BAJO",0.1,IF(I46="MEDIO",3,5))</f>
        <v>0.1</v>
      </c>
    </row>
    <row r="47" spans="1:11" s="11" customFormat="1" ht="12.75">
      <c r="A47" s="31"/>
      <c r="B47" s="13"/>
      <c r="C47" s="13"/>
      <c r="D47" s="13"/>
      <c r="E47" s="47"/>
      <c r="F47" s="14"/>
      <c r="G47" s="14"/>
      <c r="H47" s="14">
        <f>F47*G47</f>
        <v>0</v>
      </c>
      <c r="I47" s="14" t="str">
        <f t="shared" si="3"/>
        <v>BAJO</v>
      </c>
      <c r="J47" s="3"/>
      <c r="K47" s="53">
        <f>IF(I47="BAJO",0.1,IF(I47="MEDIO",3,5))</f>
        <v>0.1</v>
      </c>
    </row>
    <row r="48" spans="1:11" s="11" customFormat="1" ht="12.75">
      <c r="A48" s="31"/>
      <c r="B48" s="13"/>
      <c r="C48" s="32"/>
      <c r="D48" s="13"/>
      <c r="E48" s="47"/>
      <c r="F48" s="14"/>
      <c r="G48" s="14"/>
      <c r="H48" s="14">
        <f t="shared" si="5"/>
        <v>0</v>
      </c>
      <c r="I48" s="14" t="str">
        <f t="shared" si="3"/>
        <v>BAJO</v>
      </c>
      <c r="J48" s="3"/>
      <c r="K48" s="53">
        <f t="shared" si="4"/>
        <v>0.1</v>
      </c>
    </row>
    <row r="49" spans="1:11" s="11" customFormat="1" ht="12.75">
      <c r="A49" s="31"/>
      <c r="B49" s="13"/>
      <c r="C49" s="35"/>
      <c r="D49" s="13"/>
      <c r="E49" s="47"/>
      <c r="F49" s="14"/>
      <c r="G49" s="14"/>
      <c r="H49" s="14">
        <f t="shared" si="5"/>
        <v>0</v>
      </c>
      <c r="I49" s="14" t="str">
        <f t="shared" si="3"/>
        <v>BAJO</v>
      </c>
      <c r="J49" s="3"/>
      <c r="K49" s="53">
        <f t="shared" si="4"/>
        <v>0.1</v>
      </c>
    </row>
    <row r="50" spans="1:11" s="11" customFormat="1" ht="12.75">
      <c r="A50" s="31"/>
      <c r="B50" s="13"/>
      <c r="C50" s="13"/>
      <c r="D50" s="13"/>
      <c r="E50" s="47"/>
      <c r="F50" s="14"/>
      <c r="G50" s="14"/>
      <c r="H50" s="14">
        <f t="shared" si="5"/>
        <v>0</v>
      </c>
      <c r="I50" s="14" t="str">
        <f t="shared" si="3"/>
        <v>BAJO</v>
      </c>
      <c r="J50" s="3"/>
      <c r="K50" s="53">
        <f>IF(I50="BAJO",0.1,IF(I50="MEDIO",3,5))</f>
        <v>0.1</v>
      </c>
    </row>
    <row r="51" spans="1:11" s="22" customFormat="1" ht="12.75">
      <c r="A51" s="31"/>
      <c r="B51" s="13"/>
      <c r="C51" s="15"/>
      <c r="D51" s="15"/>
      <c r="E51" s="47"/>
      <c r="F51" s="21"/>
      <c r="G51" s="21"/>
      <c r="H51" s="21">
        <f t="shared" si="5"/>
        <v>0</v>
      </c>
      <c r="I51" s="21" t="str">
        <f t="shared" si="3"/>
        <v>BAJO</v>
      </c>
      <c r="J51" s="3"/>
      <c r="K51" s="65">
        <f>IF(I51="BAJO",0.1,IF(I51="MEDIO",3,5))</f>
        <v>0.1</v>
      </c>
    </row>
    <row r="52" spans="1:11" s="11" customFormat="1" ht="12.75">
      <c r="A52" s="31"/>
      <c r="B52" s="15"/>
      <c r="C52" s="32"/>
      <c r="D52" s="16"/>
      <c r="E52" s="41"/>
      <c r="F52" s="29"/>
      <c r="G52" s="29"/>
      <c r="H52" s="14">
        <f t="shared" si="5"/>
        <v>0</v>
      </c>
      <c r="I52" s="14" t="str">
        <f t="shared" si="3"/>
        <v>BAJO</v>
      </c>
      <c r="J52" s="3"/>
      <c r="K52" s="53">
        <f t="shared" si="4"/>
        <v>0.1</v>
      </c>
    </row>
    <row r="53" spans="1:11" s="11" customFormat="1" ht="12.75">
      <c r="A53" s="31"/>
      <c r="B53" s="13"/>
      <c r="C53" s="32"/>
      <c r="D53" s="16"/>
      <c r="E53" s="41"/>
      <c r="F53" s="29"/>
      <c r="G53" s="29"/>
      <c r="H53" s="14">
        <f t="shared" si="5"/>
        <v>0</v>
      </c>
      <c r="I53" s="14" t="str">
        <f t="shared" si="3"/>
        <v>BAJO</v>
      </c>
      <c r="J53" s="3"/>
      <c r="K53" s="53">
        <f t="shared" si="4"/>
        <v>0.1</v>
      </c>
    </row>
    <row r="54" spans="1:11" s="11" customFormat="1" ht="12.75">
      <c r="A54" s="31"/>
      <c r="B54" s="13"/>
      <c r="C54" s="13"/>
      <c r="D54" s="16"/>
      <c r="E54" s="41"/>
      <c r="F54" s="29"/>
      <c r="G54" s="29"/>
      <c r="H54" s="14">
        <f>F54*G54</f>
        <v>0</v>
      </c>
      <c r="I54" s="14" t="str">
        <f t="shared" si="3"/>
        <v>BAJO</v>
      </c>
      <c r="J54" s="3"/>
      <c r="K54" s="53">
        <f>IF(I54="BAJO",0.1,IF(I54="MEDIO",3,5))</f>
        <v>0.1</v>
      </c>
    </row>
    <row r="55" spans="1:11" s="11" customFormat="1" ht="12.75">
      <c r="A55" s="31"/>
      <c r="B55" s="34"/>
      <c r="C55" s="35"/>
      <c r="D55" s="34"/>
      <c r="E55" s="41"/>
      <c r="F55" s="14"/>
      <c r="G55" s="14"/>
      <c r="H55" s="14">
        <f t="shared" si="5"/>
        <v>0</v>
      </c>
      <c r="I55" s="14" t="str">
        <f t="shared" si="3"/>
        <v>BAJO</v>
      </c>
      <c r="J55" s="3"/>
      <c r="K55" s="53">
        <f t="shared" si="4"/>
        <v>0.1</v>
      </c>
    </row>
    <row r="56" spans="1:11" s="11" customFormat="1" ht="12.75">
      <c r="A56" s="31"/>
      <c r="B56" s="34"/>
      <c r="C56" s="35"/>
      <c r="D56" s="34"/>
      <c r="E56" s="41"/>
      <c r="F56" s="36"/>
      <c r="G56" s="14"/>
      <c r="H56" s="14">
        <f t="shared" si="5"/>
        <v>0</v>
      </c>
      <c r="I56" s="14" t="str">
        <f t="shared" si="3"/>
        <v>BAJO</v>
      </c>
      <c r="J56" s="3"/>
      <c r="K56" s="53">
        <f t="shared" si="4"/>
        <v>0.1</v>
      </c>
    </row>
    <row r="57" spans="1:11" s="11" customFormat="1" ht="12.75">
      <c r="A57" s="31"/>
      <c r="B57" s="34"/>
      <c r="C57" s="35"/>
      <c r="D57" s="34"/>
      <c r="E57" s="41"/>
      <c r="F57" s="36"/>
      <c r="G57" s="14"/>
      <c r="H57" s="14">
        <f>F57*G57</f>
        <v>0</v>
      </c>
      <c r="I57" s="14" t="str">
        <f t="shared" si="3"/>
        <v>BAJO</v>
      </c>
      <c r="J57" s="3"/>
      <c r="K57" s="53">
        <f>IF(I57="BAJO",0.1,IF(I57="MEDIO",3,5))</f>
        <v>0.1</v>
      </c>
    </row>
    <row r="58" spans="1:11" s="11" customFormat="1" ht="12.75">
      <c r="A58" s="31"/>
      <c r="B58" s="34"/>
      <c r="C58" s="35"/>
      <c r="D58" s="34"/>
      <c r="E58" s="41"/>
      <c r="F58" s="14"/>
      <c r="G58" s="14"/>
      <c r="H58" s="14">
        <f t="shared" si="5"/>
        <v>0</v>
      </c>
      <c r="I58" s="14" t="str">
        <f t="shared" si="3"/>
        <v>BAJO</v>
      </c>
      <c r="J58" s="13"/>
      <c r="K58" s="53">
        <f t="shared" si="4"/>
        <v>0.1</v>
      </c>
    </row>
    <row r="59" spans="1:11" s="11" customFormat="1" ht="12.75">
      <c r="A59" s="31"/>
      <c r="B59" s="34"/>
      <c r="C59" s="35"/>
      <c r="D59" s="34"/>
      <c r="E59" s="41"/>
      <c r="F59" s="14"/>
      <c r="G59" s="14"/>
      <c r="H59" s="14">
        <f>F59*G59</f>
        <v>0</v>
      </c>
      <c r="I59" s="14" t="str">
        <f t="shared" si="3"/>
        <v>BAJO</v>
      </c>
      <c r="J59" s="13"/>
      <c r="K59" s="53">
        <f>IF(I59="BAJO",0.1,IF(I59="MEDIO",3,5))</f>
        <v>0.1</v>
      </c>
    </row>
    <row r="60" spans="1:11" s="22" customFormat="1" ht="12.75">
      <c r="A60" s="37"/>
      <c r="B60" s="38"/>
      <c r="C60" s="39"/>
      <c r="D60" s="15"/>
      <c r="E60" s="48"/>
      <c r="F60" s="21"/>
      <c r="G60" s="21"/>
      <c r="H60" s="21">
        <f t="shared" si="5"/>
        <v>0</v>
      </c>
      <c r="I60" s="21" t="str">
        <f t="shared" si="3"/>
        <v>BAJO</v>
      </c>
      <c r="J60" s="3"/>
      <c r="K60" s="65">
        <f t="shared" si="4"/>
        <v>0.1</v>
      </c>
    </row>
    <row r="61" spans="1:11" s="22" customFormat="1" ht="12.75">
      <c r="A61" s="37"/>
      <c r="B61" s="38"/>
      <c r="C61" s="35"/>
      <c r="D61" s="15"/>
      <c r="E61" s="48"/>
      <c r="F61" s="40"/>
      <c r="G61" s="21"/>
      <c r="H61" s="21">
        <f t="shared" si="5"/>
        <v>0</v>
      </c>
      <c r="I61" s="21" t="str">
        <f t="shared" si="3"/>
        <v>BAJO</v>
      </c>
      <c r="J61" s="3"/>
      <c r="K61" s="65">
        <f t="shared" si="4"/>
        <v>0.1</v>
      </c>
    </row>
    <row r="62" spans="1:11" s="11" customFormat="1" ht="12.75">
      <c r="A62" s="31"/>
      <c r="B62" s="41"/>
      <c r="C62" s="35"/>
      <c r="D62" s="34"/>
      <c r="E62" s="41"/>
      <c r="F62" s="14"/>
      <c r="G62" s="14"/>
      <c r="H62" s="14">
        <f t="shared" si="5"/>
        <v>0</v>
      </c>
      <c r="I62" s="14" t="str">
        <f t="shared" si="3"/>
        <v>BAJO</v>
      </c>
      <c r="J62" s="13"/>
      <c r="K62" s="53">
        <f t="shared" si="4"/>
        <v>0.1</v>
      </c>
    </row>
    <row r="63" spans="1:11" s="11" customFormat="1" ht="12.75">
      <c r="A63" s="31"/>
      <c r="B63" s="34"/>
      <c r="C63" s="35"/>
      <c r="D63" s="34"/>
      <c r="E63" s="41"/>
      <c r="F63" s="14"/>
      <c r="G63" s="14"/>
      <c r="H63" s="14">
        <f t="shared" si="5"/>
        <v>0</v>
      </c>
      <c r="I63" s="14" t="str">
        <f t="shared" si="3"/>
        <v>BAJO</v>
      </c>
      <c r="J63" s="13"/>
      <c r="K63" s="53">
        <f t="shared" si="4"/>
        <v>0.1</v>
      </c>
    </row>
    <row r="64" spans="1:11" s="11" customFormat="1" ht="12.75">
      <c r="A64" s="31"/>
      <c r="B64" s="34"/>
      <c r="C64" s="35"/>
      <c r="D64" s="34"/>
      <c r="E64" s="41"/>
      <c r="F64" s="14"/>
      <c r="G64" s="14"/>
      <c r="H64" s="14">
        <f t="shared" si="5"/>
        <v>0</v>
      </c>
      <c r="I64" s="14" t="str">
        <f t="shared" si="3"/>
        <v>BAJO</v>
      </c>
      <c r="J64" s="3"/>
      <c r="K64" s="53">
        <f t="shared" si="4"/>
        <v>0.1</v>
      </c>
    </row>
    <row r="65" spans="1:13" s="11" customFormat="1" ht="12.75">
      <c r="A65" s="31"/>
      <c r="B65" s="34"/>
      <c r="C65" s="35"/>
      <c r="D65" s="34"/>
      <c r="E65" s="41"/>
      <c r="F65" s="14"/>
      <c r="G65" s="14"/>
      <c r="H65" s="14">
        <f t="shared" si="5"/>
        <v>0</v>
      </c>
      <c r="I65" s="14" t="str">
        <f t="shared" ref="I65:I70" si="6">IF(H65&lt;12,"BAJO",IF(H65&gt;19,"ALTO","MEDIO"))</f>
        <v>BAJO</v>
      </c>
      <c r="J65" s="3"/>
      <c r="K65" s="53">
        <f t="shared" ref="K65:K70" si="7">IF(I65="BAJO",0.1,IF(I65="MEDIO",3,5))</f>
        <v>0.1</v>
      </c>
    </row>
    <row r="66" spans="1:13" s="11" customFormat="1" ht="12.75">
      <c r="A66" s="31"/>
      <c r="B66" s="34"/>
      <c r="C66" s="35"/>
      <c r="D66" s="34"/>
      <c r="E66" s="41"/>
      <c r="F66" s="14"/>
      <c r="G66" s="14"/>
      <c r="H66" s="14">
        <f t="shared" ref="H66:H70" si="8">F66*G66</f>
        <v>0</v>
      </c>
      <c r="I66" s="14" t="str">
        <f t="shared" si="6"/>
        <v>BAJO</v>
      </c>
      <c r="J66" s="3"/>
      <c r="K66" s="53">
        <f t="shared" si="7"/>
        <v>0.1</v>
      </c>
    </row>
    <row r="67" spans="1:13" s="11" customFormat="1" ht="12.75">
      <c r="A67" s="31"/>
      <c r="B67" s="34"/>
      <c r="C67" s="35"/>
      <c r="D67" s="34"/>
      <c r="E67" s="41"/>
      <c r="F67" s="14"/>
      <c r="G67" s="14"/>
      <c r="H67" s="14">
        <f t="shared" si="8"/>
        <v>0</v>
      </c>
      <c r="I67" s="14" t="str">
        <f t="shared" si="6"/>
        <v>BAJO</v>
      </c>
      <c r="J67" s="3"/>
      <c r="K67" s="53">
        <f t="shared" si="7"/>
        <v>0.1</v>
      </c>
    </row>
    <row r="68" spans="1:13" s="11" customFormat="1" ht="12.75">
      <c r="A68" s="31"/>
      <c r="B68" s="34"/>
      <c r="C68" s="35"/>
      <c r="D68" s="34"/>
      <c r="E68" s="41"/>
      <c r="F68" s="14"/>
      <c r="G68" s="14"/>
      <c r="H68" s="14">
        <f t="shared" si="8"/>
        <v>0</v>
      </c>
      <c r="I68" s="14" t="str">
        <f t="shared" si="6"/>
        <v>BAJO</v>
      </c>
      <c r="J68" s="3"/>
      <c r="K68" s="53">
        <f t="shared" si="7"/>
        <v>0.1</v>
      </c>
    </row>
    <row r="69" spans="1:13" s="11" customFormat="1" ht="12.75">
      <c r="A69" s="31"/>
      <c r="B69" s="34"/>
      <c r="C69" s="35"/>
      <c r="D69" s="34"/>
      <c r="E69" s="41"/>
      <c r="F69" s="14"/>
      <c r="G69" s="14"/>
      <c r="H69" s="14">
        <f t="shared" si="8"/>
        <v>0</v>
      </c>
      <c r="I69" s="14" t="str">
        <f t="shared" si="6"/>
        <v>BAJO</v>
      </c>
      <c r="J69" s="3"/>
      <c r="K69" s="53">
        <f t="shared" si="7"/>
        <v>0.1</v>
      </c>
    </row>
    <row r="70" spans="1:13" s="11" customFormat="1" ht="12.75">
      <c r="A70" s="31"/>
      <c r="B70" s="34"/>
      <c r="C70" s="35"/>
      <c r="D70" s="34"/>
      <c r="E70" s="41"/>
      <c r="F70" s="14"/>
      <c r="G70" s="14"/>
      <c r="H70" s="14">
        <f t="shared" si="8"/>
        <v>0</v>
      </c>
      <c r="I70" s="14" t="str">
        <f t="shared" si="6"/>
        <v>BAJO</v>
      </c>
      <c r="J70" s="3"/>
      <c r="K70" s="53">
        <f t="shared" si="7"/>
        <v>0.1</v>
      </c>
    </row>
    <row r="71" spans="1:13" s="11" customFormat="1" ht="12.75">
      <c r="B71" s="42"/>
      <c r="C71" s="43"/>
      <c r="E71" s="49"/>
      <c r="F71" s="44"/>
      <c r="G71" s="44"/>
      <c r="L71" s="11">
        <f>SUM(K7:K70)</f>
        <v>121.39999999999981</v>
      </c>
      <c r="M71" s="11">
        <f>COUNT(K7:K70)</f>
        <v>64</v>
      </c>
    </row>
    <row r="72" spans="1:13" s="11" customFormat="1" ht="12.75">
      <c r="C72" s="43"/>
      <c r="E72" s="49"/>
      <c r="F72" s="44"/>
      <c r="G72" s="44"/>
    </row>
    <row r="73" spans="1:13" s="11" customFormat="1" ht="12.75">
      <c r="C73" s="43"/>
      <c r="E73" s="49"/>
      <c r="F73" s="44"/>
      <c r="G73" s="44"/>
    </row>
  </sheetData>
  <dataConsolidate/>
  <mergeCells count="3">
    <mergeCell ref="A1:A2"/>
    <mergeCell ref="B1:K1"/>
    <mergeCell ref="B2:K2"/>
  </mergeCells>
  <conditionalFormatting sqref="I67:I69 I7:I63">
    <cfRule type="cellIs" dxfId="98" priority="13" stopIfTrue="1" operator="equal">
      <formula>"ALTO"</formula>
    </cfRule>
    <cfRule type="cellIs" dxfId="97" priority="14" stopIfTrue="1" operator="equal">
      <formula>"MEDIO"</formula>
    </cfRule>
    <cfRule type="cellIs" dxfId="96" priority="15" stopIfTrue="1" operator="equal">
      <formula>"BAJO"</formula>
    </cfRule>
  </conditionalFormatting>
  <conditionalFormatting sqref="I64">
    <cfRule type="cellIs" dxfId="95" priority="10" stopIfTrue="1" operator="equal">
      <formula>"ALTO"</formula>
    </cfRule>
    <cfRule type="cellIs" dxfId="94" priority="11" stopIfTrue="1" operator="equal">
      <formula>"MEDIO"</formula>
    </cfRule>
    <cfRule type="cellIs" dxfId="93" priority="12" stopIfTrue="1" operator="equal">
      <formula>"BAJO"</formula>
    </cfRule>
  </conditionalFormatting>
  <conditionalFormatting sqref="I65:I66">
    <cfRule type="cellIs" dxfId="92" priority="7" stopIfTrue="1" operator="equal">
      <formula>"ALTO"</formula>
    </cfRule>
    <cfRule type="cellIs" dxfId="91" priority="8" stopIfTrue="1" operator="equal">
      <formula>"MEDIO"</formula>
    </cfRule>
    <cfRule type="cellIs" dxfId="90" priority="9" stopIfTrue="1" operator="equal">
      <formula>"BAJO"</formula>
    </cfRule>
  </conditionalFormatting>
  <conditionalFormatting sqref="I70">
    <cfRule type="cellIs" dxfId="89" priority="4" stopIfTrue="1" operator="equal">
      <formula>"ALTO"</formula>
    </cfRule>
    <cfRule type="cellIs" dxfId="88" priority="5" stopIfTrue="1" operator="equal">
      <formula>"MEDIO"</formula>
    </cfRule>
    <cfRule type="cellIs" dxfId="87" priority="6" stopIfTrue="1" operator="equal">
      <formula>"BAJO"</formula>
    </cfRule>
  </conditionalFormatting>
  <conditionalFormatting sqref="I5:I6">
    <cfRule type="cellIs" dxfId="86" priority="1" stopIfTrue="1" operator="equal">
      <formula>"ALTO"</formula>
    </cfRule>
    <cfRule type="cellIs" dxfId="85" priority="2" stopIfTrue="1" operator="equal">
      <formula>"MEDIO"</formula>
    </cfRule>
    <cfRule type="cellIs" dxfId="84"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M79"/>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11" ht="33.75" customHeight="1">
      <c r="A1" s="290"/>
      <c r="B1" s="291" t="s">
        <v>687</v>
      </c>
      <c r="C1" s="291"/>
      <c r="D1" s="291"/>
      <c r="E1" s="291"/>
      <c r="F1" s="291"/>
      <c r="G1" s="291"/>
      <c r="H1" s="291"/>
      <c r="I1" s="291"/>
      <c r="J1" s="291"/>
      <c r="K1" s="291"/>
    </row>
    <row r="2" spans="1:11" ht="33.75" customHeight="1">
      <c r="A2" s="290"/>
      <c r="B2" s="292" t="s">
        <v>122</v>
      </c>
      <c r="C2" s="292"/>
      <c r="D2" s="292"/>
      <c r="E2" s="292"/>
      <c r="F2" s="292"/>
      <c r="G2" s="292"/>
      <c r="H2" s="292"/>
      <c r="I2" s="292"/>
      <c r="J2" s="292"/>
      <c r="K2" s="292"/>
    </row>
    <row r="3" spans="1:11" ht="6" customHeight="1">
      <c r="A3" s="69"/>
      <c r="B3" s="70"/>
      <c r="C3" s="71"/>
      <c r="D3" s="72"/>
      <c r="E3" s="45"/>
      <c r="F3" s="73"/>
      <c r="G3" s="73"/>
      <c r="H3" s="17"/>
      <c r="I3" s="54"/>
      <c r="J3" s="54"/>
      <c r="K3" s="54"/>
    </row>
    <row r="4" spans="1:11" s="11" customFormat="1" ht="90.75" customHeight="1">
      <c r="A4" s="30" t="s">
        <v>6</v>
      </c>
      <c r="B4" s="30" t="s">
        <v>7</v>
      </c>
      <c r="C4" s="30" t="s">
        <v>8</v>
      </c>
      <c r="D4" s="30" t="s">
        <v>10</v>
      </c>
      <c r="E4" s="46" t="s">
        <v>5</v>
      </c>
      <c r="F4" s="30" t="s">
        <v>0</v>
      </c>
      <c r="G4" s="30" t="s">
        <v>1</v>
      </c>
      <c r="H4" s="30" t="s">
        <v>2</v>
      </c>
      <c r="I4" s="30" t="s">
        <v>3</v>
      </c>
      <c r="J4" s="30" t="s">
        <v>4</v>
      </c>
      <c r="K4" s="30" t="s">
        <v>124</v>
      </c>
    </row>
    <row r="5" spans="1:11" s="11" customFormat="1" ht="127.5">
      <c r="A5" s="85" t="s">
        <v>186</v>
      </c>
      <c r="B5" s="38" t="s">
        <v>188</v>
      </c>
      <c r="C5" s="38" t="s">
        <v>129</v>
      </c>
      <c r="D5" s="91" t="s">
        <v>187</v>
      </c>
      <c r="E5" s="108" t="s">
        <v>869</v>
      </c>
      <c r="F5" s="14">
        <v>2</v>
      </c>
      <c r="G5" s="14">
        <v>3</v>
      </c>
      <c r="H5" s="14">
        <f t="shared" ref="H5:H71" si="0">F5*G5</f>
        <v>6</v>
      </c>
      <c r="I5" s="14" t="str">
        <f t="shared" ref="I5:I70" si="1">IF(H5&lt;12,"BAJO",IF(H5&gt;19,"ALTO","MEDIO"))</f>
        <v>BAJO</v>
      </c>
      <c r="J5" s="86" t="s">
        <v>752</v>
      </c>
      <c r="K5" s="53">
        <f t="shared" ref="K5:K70" si="2">IF(I5="BAJO",0.1,IF(I5="MEDIO",3,5))</f>
        <v>0.1</v>
      </c>
    </row>
    <row r="6" spans="1:11" s="11" customFormat="1" ht="89.25">
      <c r="A6" s="85" t="s">
        <v>190</v>
      </c>
      <c r="B6" s="38" t="s">
        <v>191</v>
      </c>
      <c r="C6" s="38" t="s">
        <v>25</v>
      </c>
      <c r="D6" s="91" t="s">
        <v>192</v>
      </c>
      <c r="E6" s="108" t="s">
        <v>870</v>
      </c>
      <c r="F6" s="14">
        <v>2</v>
      </c>
      <c r="G6" s="14">
        <v>3</v>
      </c>
      <c r="H6" s="14">
        <f t="shared" si="0"/>
        <v>6</v>
      </c>
      <c r="I6" s="14" t="str">
        <f t="shared" si="1"/>
        <v>BAJO</v>
      </c>
      <c r="J6" s="86" t="s">
        <v>752</v>
      </c>
      <c r="K6" s="53">
        <f t="shared" si="2"/>
        <v>0.1</v>
      </c>
    </row>
    <row r="7" spans="1:11" s="11" customFormat="1" ht="89.25">
      <c r="A7" s="85" t="s">
        <v>190</v>
      </c>
      <c r="B7" s="38" t="s">
        <v>219</v>
      </c>
      <c r="C7" s="38" t="s">
        <v>699</v>
      </c>
      <c r="D7" s="91" t="s">
        <v>192</v>
      </c>
      <c r="E7" s="230" t="s">
        <v>871</v>
      </c>
      <c r="F7" s="14">
        <v>2</v>
      </c>
      <c r="G7" s="14">
        <v>3</v>
      </c>
      <c r="H7" s="90">
        <f t="shared" si="0"/>
        <v>6</v>
      </c>
      <c r="I7" s="90" t="str">
        <f t="shared" si="1"/>
        <v>BAJO</v>
      </c>
      <c r="J7" s="86" t="s">
        <v>752</v>
      </c>
      <c r="K7" s="53"/>
    </row>
    <row r="8" spans="1:11" s="11" customFormat="1" ht="89.25">
      <c r="A8" s="85" t="s">
        <v>190</v>
      </c>
      <c r="B8" s="38" t="s">
        <v>221</v>
      </c>
      <c r="C8" s="38" t="s">
        <v>25</v>
      </c>
      <c r="D8" s="91" t="s">
        <v>192</v>
      </c>
      <c r="E8" s="108" t="s">
        <v>872</v>
      </c>
      <c r="F8" s="14">
        <v>2</v>
      </c>
      <c r="G8" s="14">
        <v>3</v>
      </c>
      <c r="H8" s="14">
        <f>F8*G8</f>
        <v>6</v>
      </c>
      <c r="I8" s="14" t="str">
        <f t="shared" si="1"/>
        <v>BAJO</v>
      </c>
      <c r="J8" s="86" t="s">
        <v>752</v>
      </c>
      <c r="K8" s="53">
        <f>IF(I8="BAJO",0.1,IF(I8="MEDIO",3,5))</f>
        <v>0.1</v>
      </c>
    </row>
    <row r="9" spans="1:11" s="11" customFormat="1" ht="102">
      <c r="A9" s="85" t="s">
        <v>190</v>
      </c>
      <c r="B9" s="38" t="s">
        <v>220</v>
      </c>
      <c r="C9" s="38" t="s">
        <v>700</v>
      </c>
      <c r="D9" s="91" t="s">
        <v>192</v>
      </c>
      <c r="E9" s="230" t="s">
        <v>222</v>
      </c>
      <c r="F9" s="14">
        <v>2</v>
      </c>
      <c r="G9" s="14">
        <v>3</v>
      </c>
      <c r="H9" s="90">
        <f>F9*G9</f>
        <v>6</v>
      </c>
      <c r="I9" s="90" t="str">
        <f t="shared" si="1"/>
        <v>BAJO</v>
      </c>
      <c r="J9" s="86" t="s">
        <v>752</v>
      </c>
      <c r="K9" s="53"/>
    </row>
    <row r="10" spans="1:11" s="11" customFormat="1" ht="89.25">
      <c r="A10" s="85" t="s">
        <v>193</v>
      </c>
      <c r="B10" s="38" t="s">
        <v>194</v>
      </c>
      <c r="C10" s="38" t="s">
        <v>25</v>
      </c>
      <c r="D10" s="91" t="s">
        <v>192</v>
      </c>
      <c r="E10" s="108" t="s">
        <v>873</v>
      </c>
      <c r="F10" s="14">
        <v>2</v>
      </c>
      <c r="G10" s="14">
        <v>3</v>
      </c>
      <c r="H10" s="14">
        <f>F10*G10</f>
        <v>6</v>
      </c>
      <c r="I10" s="14" t="str">
        <f t="shared" si="1"/>
        <v>BAJO</v>
      </c>
      <c r="J10" s="86" t="s">
        <v>752</v>
      </c>
      <c r="K10" s="53">
        <f>IF(I10="BAJO",0.1,IF(I10="MEDIO",3,5))</f>
        <v>0.1</v>
      </c>
    </row>
    <row r="11" spans="1:11" s="11" customFormat="1" ht="102">
      <c r="A11" s="85" t="s">
        <v>193</v>
      </c>
      <c r="B11" s="38" t="s">
        <v>195</v>
      </c>
      <c r="C11" s="107" t="s">
        <v>701</v>
      </c>
      <c r="D11" s="91" t="s">
        <v>192</v>
      </c>
      <c r="E11" s="230" t="s">
        <v>811</v>
      </c>
      <c r="F11" s="14">
        <v>2</v>
      </c>
      <c r="G11" s="14">
        <v>3</v>
      </c>
      <c r="H11" s="14">
        <f>F11*G11</f>
        <v>6</v>
      </c>
      <c r="I11" s="14" t="str">
        <f t="shared" si="1"/>
        <v>BAJO</v>
      </c>
      <c r="J11" s="86" t="s">
        <v>752</v>
      </c>
      <c r="K11" s="53">
        <f>IF(I11="BAJO",0.1,IF(I11="MEDIO",3,5))</f>
        <v>0.1</v>
      </c>
    </row>
    <row r="12" spans="1:11" s="11" customFormat="1" ht="140.25">
      <c r="A12" s="85" t="s">
        <v>196</v>
      </c>
      <c r="B12" s="91" t="s">
        <v>197</v>
      </c>
      <c r="C12" s="91" t="s">
        <v>198</v>
      </c>
      <c r="D12" s="91" t="s">
        <v>202</v>
      </c>
      <c r="E12" s="230" t="s">
        <v>812</v>
      </c>
      <c r="F12" s="14">
        <v>3</v>
      </c>
      <c r="G12" s="14">
        <v>3</v>
      </c>
      <c r="H12" s="14">
        <f t="shared" si="0"/>
        <v>9</v>
      </c>
      <c r="I12" s="14" t="str">
        <f t="shared" si="1"/>
        <v>BAJO</v>
      </c>
      <c r="J12" s="86" t="s">
        <v>752</v>
      </c>
      <c r="K12" s="53">
        <f t="shared" si="2"/>
        <v>0.1</v>
      </c>
    </row>
    <row r="13" spans="1:11" s="11" customFormat="1" ht="140.25">
      <c r="A13" s="85" t="s">
        <v>196</v>
      </c>
      <c r="B13" s="91" t="s">
        <v>199</v>
      </c>
      <c r="C13" s="107" t="s">
        <v>702</v>
      </c>
      <c r="D13" s="91" t="s">
        <v>202</v>
      </c>
      <c r="E13" s="230" t="s">
        <v>813</v>
      </c>
      <c r="F13" s="14">
        <v>3</v>
      </c>
      <c r="G13" s="14">
        <v>3</v>
      </c>
      <c r="H13" s="14">
        <f t="shared" si="0"/>
        <v>9</v>
      </c>
      <c r="I13" s="14" t="str">
        <f t="shared" si="1"/>
        <v>BAJO</v>
      </c>
      <c r="J13" s="86" t="s">
        <v>752</v>
      </c>
      <c r="K13" s="53">
        <f t="shared" si="2"/>
        <v>0.1</v>
      </c>
    </row>
    <row r="14" spans="1:11" s="11" customFormat="1" ht="89.25">
      <c r="A14" s="85" t="s">
        <v>196</v>
      </c>
      <c r="B14" s="91" t="s">
        <v>200</v>
      </c>
      <c r="C14" s="107" t="s">
        <v>25</v>
      </c>
      <c r="D14" s="91" t="s">
        <v>202</v>
      </c>
      <c r="E14" s="108" t="s">
        <v>874</v>
      </c>
      <c r="F14" s="14">
        <v>3</v>
      </c>
      <c r="G14" s="14">
        <v>3</v>
      </c>
      <c r="H14" s="14">
        <f>F14*G14</f>
        <v>9</v>
      </c>
      <c r="I14" s="14" t="str">
        <f t="shared" si="1"/>
        <v>BAJO</v>
      </c>
      <c r="J14" s="86" t="s">
        <v>752</v>
      </c>
      <c r="K14" s="53">
        <f>IF(I14="BAJO",0.1,IF(I14="MEDIO",3,5))</f>
        <v>0.1</v>
      </c>
    </row>
    <row r="15" spans="1:11" s="11" customFormat="1" ht="114.75">
      <c r="A15" s="85" t="s">
        <v>196</v>
      </c>
      <c r="B15" s="91" t="s">
        <v>201</v>
      </c>
      <c r="C15" s="91" t="s">
        <v>198</v>
      </c>
      <c r="D15" s="91" t="s">
        <v>202</v>
      </c>
      <c r="E15" s="108" t="s">
        <v>875</v>
      </c>
      <c r="F15" s="33" t="s">
        <v>422</v>
      </c>
      <c r="G15" s="14">
        <v>3</v>
      </c>
      <c r="H15" s="14">
        <f t="shared" si="0"/>
        <v>9</v>
      </c>
      <c r="I15" s="14" t="str">
        <f t="shared" si="1"/>
        <v>BAJO</v>
      </c>
      <c r="J15" s="86" t="s">
        <v>752</v>
      </c>
      <c r="K15" s="53">
        <f t="shared" si="2"/>
        <v>0.1</v>
      </c>
    </row>
    <row r="16" spans="1:11" s="11" customFormat="1" ht="178.5">
      <c r="A16" s="85" t="s">
        <v>203</v>
      </c>
      <c r="B16" s="106" t="s">
        <v>204</v>
      </c>
      <c r="C16" s="106" t="s">
        <v>703</v>
      </c>
      <c r="D16" s="91" t="s">
        <v>208</v>
      </c>
      <c r="E16" s="108" t="s">
        <v>876</v>
      </c>
      <c r="F16" s="33" t="s">
        <v>422</v>
      </c>
      <c r="G16" s="14">
        <v>4</v>
      </c>
      <c r="H16" s="14">
        <f t="shared" si="0"/>
        <v>12</v>
      </c>
      <c r="I16" s="14" t="str">
        <f t="shared" si="1"/>
        <v>MEDIO</v>
      </c>
      <c r="J16" s="86" t="s">
        <v>753</v>
      </c>
      <c r="K16" s="53">
        <f t="shared" si="2"/>
        <v>3</v>
      </c>
    </row>
    <row r="17" spans="1:11" s="11" customFormat="1" ht="178.5">
      <c r="A17" s="85" t="s">
        <v>203</v>
      </c>
      <c r="B17" s="106" t="s">
        <v>204</v>
      </c>
      <c r="C17" s="106" t="s">
        <v>697</v>
      </c>
      <c r="D17" s="91" t="s">
        <v>208</v>
      </c>
      <c r="E17" s="108" t="s">
        <v>876</v>
      </c>
      <c r="F17" s="33" t="s">
        <v>422</v>
      </c>
      <c r="G17" s="14">
        <v>4</v>
      </c>
      <c r="H17" s="14">
        <f>F17*G17</f>
        <v>12</v>
      </c>
      <c r="I17" s="14" t="str">
        <f t="shared" si="1"/>
        <v>MEDIO</v>
      </c>
      <c r="J17" s="86" t="s">
        <v>753</v>
      </c>
      <c r="K17" s="53">
        <f>IF(I17="BAJO",0.1,IF(I17="MEDIO",3,5))</f>
        <v>3</v>
      </c>
    </row>
    <row r="18" spans="1:11" s="11" customFormat="1" ht="178.5">
      <c r="A18" s="85" t="s">
        <v>203</v>
      </c>
      <c r="B18" s="106" t="s">
        <v>205</v>
      </c>
      <c r="C18" s="106" t="s">
        <v>704</v>
      </c>
      <c r="D18" s="91" t="s">
        <v>209</v>
      </c>
      <c r="E18" s="108" t="s">
        <v>207</v>
      </c>
      <c r="F18" s="14">
        <v>3</v>
      </c>
      <c r="G18" s="14">
        <v>4</v>
      </c>
      <c r="H18" s="14">
        <f t="shared" si="0"/>
        <v>12</v>
      </c>
      <c r="I18" s="14" t="str">
        <f t="shared" si="1"/>
        <v>MEDIO</v>
      </c>
      <c r="J18" s="86" t="s">
        <v>753</v>
      </c>
      <c r="K18" s="53">
        <f t="shared" si="2"/>
        <v>3</v>
      </c>
    </row>
    <row r="19" spans="1:11" s="11" customFormat="1" ht="178.5">
      <c r="A19" s="85" t="s">
        <v>203</v>
      </c>
      <c r="B19" s="106" t="s">
        <v>205</v>
      </c>
      <c r="C19" s="106" t="s">
        <v>697</v>
      </c>
      <c r="D19" s="91" t="s">
        <v>209</v>
      </c>
      <c r="E19" s="108" t="s">
        <v>207</v>
      </c>
      <c r="F19" s="14">
        <v>3</v>
      </c>
      <c r="G19" s="14">
        <v>4</v>
      </c>
      <c r="H19" s="14">
        <f>F19*G19</f>
        <v>12</v>
      </c>
      <c r="I19" s="14" t="str">
        <f t="shared" si="1"/>
        <v>MEDIO</v>
      </c>
      <c r="J19" s="86" t="s">
        <v>753</v>
      </c>
      <c r="K19" s="53">
        <f>IF(I19="BAJO",0.1,IF(I19="MEDIO",3,5))</f>
        <v>3</v>
      </c>
    </row>
    <row r="20" spans="1:11" s="11" customFormat="1" ht="178.5">
      <c r="A20" s="85" t="s">
        <v>203</v>
      </c>
      <c r="B20" s="106" t="s">
        <v>205</v>
      </c>
      <c r="C20" s="106" t="s">
        <v>705</v>
      </c>
      <c r="D20" s="91" t="s">
        <v>209</v>
      </c>
      <c r="E20" s="108" t="s">
        <v>207</v>
      </c>
      <c r="F20" s="14">
        <v>3</v>
      </c>
      <c r="G20" s="14">
        <v>4</v>
      </c>
      <c r="H20" s="14">
        <f t="shared" si="0"/>
        <v>12</v>
      </c>
      <c r="I20" s="14" t="str">
        <f t="shared" si="1"/>
        <v>MEDIO</v>
      </c>
      <c r="J20" s="86" t="s">
        <v>753</v>
      </c>
      <c r="K20" s="53">
        <f t="shared" si="2"/>
        <v>3</v>
      </c>
    </row>
    <row r="21" spans="1:11" s="11" customFormat="1" ht="178.5">
      <c r="A21" s="85" t="s">
        <v>203</v>
      </c>
      <c r="B21" s="106" t="s">
        <v>206</v>
      </c>
      <c r="C21" s="106" t="s">
        <v>70</v>
      </c>
      <c r="D21" s="91" t="s">
        <v>210</v>
      </c>
      <c r="E21" s="108" t="s">
        <v>207</v>
      </c>
      <c r="F21" s="14">
        <v>3</v>
      </c>
      <c r="G21" s="14">
        <v>4</v>
      </c>
      <c r="H21" s="14">
        <f t="shared" si="0"/>
        <v>12</v>
      </c>
      <c r="I21" s="14" t="str">
        <f t="shared" si="1"/>
        <v>MEDIO</v>
      </c>
      <c r="J21" s="86" t="s">
        <v>753</v>
      </c>
      <c r="K21" s="53">
        <f t="shared" si="2"/>
        <v>3</v>
      </c>
    </row>
    <row r="22" spans="1:11" s="11" customFormat="1" ht="229.5">
      <c r="A22" s="85" t="s">
        <v>211</v>
      </c>
      <c r="B22" s="106" t="s">
        <v>212</v>
      </c>
      <c r="C22" s="91" t="s">
        <v>706</v>
      </c>
      <c r="D22" s="91" t="s">
        <v>218</v>
      </c>
      <c r="E22" s="230" t="s">
        <v>814</v>
      </c>
      <c r="F22" s="14">
        <v>3</v>
      </c>
      <c r="G22" s="14">
        <v>3</v>
      </c>
      <c r="H22" s="14">
        <f>F22*G22</f>
        <v>9</v>
      </c>
      <c r="I22" s="14" t="str">
        <f t="shared" si="1"/>
        <v>BAJO</v>
      </c>
      <c r="J22" s="86" t="s">
        <v>752</v>
      </c>
      <c r="K22" s="53">
        <f>IF(I22="BAJO",0.1,IF(I22="MEDIO",3,5))</f>
        <v>0.1</v>
      </c>
    </row>
    <row r="23" spans="1:11" s="11" customFormat="1" ht="229.5">
      <c r="A23" s="85" t="s">
        <v>211</v>
      </c>
      <c r="B23" s="106" t="s">
        <v>213</v>
      </c>
      <c r="C23" s="107" t="s">
        <v>70</v>
      </c>
      <c r="D23" s="91" t="s">
        <v>218</v>
      </c>
      <c r="E23" s="230" t="s">
        <v>814</v>
      </c>
      <c r="F23" s="14">
        <v>3</v>
      </c>
      <c r="G23" s="14">
        <v>3</v>
      </c>
      <c r="H23" s="14">
        <f t="shared" si="0"/>
        <v>9</v>
      </c>
      <c r="I23" s="14" t="str">
        <f t="shared" si="1"/>
        <v>BAJO</v>
      </c>
      <c r="J23" s="86" t="s">
        <v>752</v>
      </c>
      <c r="K23" s="53">
        <f t="shared" si="2"/>
        <v>0.1</v>
      </c>
    </row>
    <row r="24" spans="1:11" s="11" customFormat="1" ht="229.5">
      <c r="A24" s="85" t="s">
        <v>211</v>
      </c>
      <c r="B24" s="106" t="s">
        <v>214</v>
      </c>
      <c r="C24" s="91" t="s">
        <v>215</v>
      </c>
      <c r="D24" s="91" t="s">
        <v>218</v>
      </c>
      <c r="E24" s="230" t="s">
        <v>814</v>
      </c>
      <c r="F24" s="14">
        <v>3</v>
      </c>
      <c r="G24" s="14">
        <v>3</v>
      </c>
      <c r="H24" s="14">
        <f t="shared" si="0"/>
        <v>9</v>
      </c>
      <c r="I24" s="14" t="str">
        <f t="shared" si="1"/>
        <v>BAJO</v>
      </c>
      <c r="J24" s="86" t="s">
        <v>752</v>
      </c>
      <c r="K24" s="53">
        <f t="shared" si="2"/>
        <v>0.1</v>
      </c>
    </row>
    <row r="25" spans="1:11" s="11" customFormat="1" ht="229.5">
      <c r="A25" s="85" t="s">
        <v>211</v>
      </c>
      <c r="B25" s="106" t="s">
        <v>216</v>
      </c>
      <c r="C25" s="91" t="s">
        <v>70</v>
      </c>
      <c r="D25" s="91" t="s">
        <v>218</v>
      </c>
      <c r="E25" s="230" t="s">
        <v>814</v>
      </c>
      <c r="F25" s="14">
        <v>3</v>
      </c>
      <c r="G25" s="14">
        <v>3</v>
      </c>
      <c r="H25" s="14">
        <f>F25*G25</f>
        <v>9</v>
      </c>
      <c r="I25" s="14" t="str">
        <f t="shared" si="1"/>
        <v>BAJO</v>
      </c>
      <c r="J25" s="86" t="s">
        <v>752</v>
      </c>
      <c r="K25" s="53">
        <f>IF(I25="BAJO",0.1,IF(I25="MEDIO",3,5))</f>
        <v>0.1</v>
      </c>
    </row>
    <row r="26" spans="1:11" s="11" customFormat="1" ht="178.5">
      <c r="A26" s="85" t="s">
        <v>211</v>
      </c>
      <c r="B26" s="106" t="s">
        <v>423</v>
      </c>
      <c r="C26" s="91" t="s">
        <v>706</v>
      </c>
      <c r="D26" s="91" t="s">
        <v>218</v>
      </c>
      <c r="E26" s="230" t="s">
        <v>815</v>
      </c>
      <c r="F26" s="14">
        <v>4</v>
      </c>
      <c r="G26" s="14">
        <v>3</v>
      </c>
      <c r="H26" s="14">
        <f t="shared" si="0"/>
        <v>12</v>
      </c>
      <c r="I26" s="14" t="str">
        <f t="shared" si="1"/>
        <v>MEDIO</v>
      </c>
      <c r="J26" s="86" t="s">
        <v>753</v>
      </c>
      <c r="K26" s="53">
        <f t="shared" si="2"/>
        <v>3</v>
      </c>
    </row>
    <row r="27" spans="1:11" s="11" customFormat="1" ht="178.5">
      <c r="A27" s="85" t="s">
        <v>211</v>
      </c>
      <c r="B27" s="106" t="s">
        <v>217</v>
      </c>
      <c r="C27" s="91" t="s">
        <v>70</v>
      </c>
      <c r="D27" s="91" t="s">
        <v>218</v>
      </c>
      <c r="E27" s="230" t="s">
        <v>815</v>
      </c>
      <c r="F27" s="14">
        <v>4</v>
      </c>
      <c r="G27" s="14">
        <v>3</v>
      </c>
      <c r="H27" s="14">
        <f t="shared" si="0"/>
        <v>12</v>
      </c>
      <c r="I27" s="14" t="str">
        <f t="shared" si="1"/>
        <v>MEDIO</v>
      </c>
      <c r="J27" s="86" t="s">
        <v>753</v>
      </c>
      <c r="K27" s="53">
        <f t="shared" si="2"/>
        <v>3</v>
      </c>
    </row>
    <row r="28" spans="1:11" s="89" customFormat="1" ht="178.5">
      <c r="A28" s="85" t="s">
        <v>538</v>
      </c>
      <c r="B28" s="91" t="s">
        <v>558</v>
      </c>
      <c r="C28" s="91" t="s">
        <v>25</v>
      </c>
      <c r="D28" s="91" t="s">
        <v>218</v>
      </c>
      <c r="E28" s="108" t="s">
        <v>689</v>
      </c>
      <c r="F28" s="90">
        <v>4</v>
      </c>
      <c r="G28" s="90">
        <v>4</v>
      </c>
      <c r="H28" s="90">
        <f>F28*G28</f>
        <v>16</v>
      </c>
      <c r="I28" s="90" t="str">
        <f t="shared" ref="I28" si="3">IF(H28&lt;12,"BAJO",IF(H28&gt;19,"ALTO","MEDIO"))</f>
        <v>MEDIO</v>
      </c>
      <c r="J28" s="86" t="s">
        <v>753</v>
      </c>
      <c r="K28" s="94">
        <f>IF(I28="BAJO",0.1,IF(I28="MEDIO",3,5))</f>
        <v>3</v>
      </c>
    </row>
    <row r="29" spans="1:11" s="11" customFormat="1" ht="178.5">
      <c r="A29" s="85" t="s">
        <v>538</v>
      </c>
      <c r="B29" s="91" t="s">
        <v>557</v>
      </c>
      <c r="C29" s="91" t="s">
        <v>539</v>
      </c>
      <c r="D29" s="91" t="s">
        <v>218</v>
      </c>
      <c r="E29" s="230" t="s">
        <v>555</v>
      </c>
      <c r="F29" s="14">
        <v>4</v>
      </c>
      <c r="G29" s="14">
        <v>4</v>
      </c>
      <c r="H29" s="14">
        <f>F29*G29</f>
        <v>16</v>
      </c>
      <c r="I29" s="14" t="str">
        <f t="shared" si="1"/>
        <v>MEDIO</v>
      </c>
      <c r="J29" s="86" t="s">
        <v>753</v>
      </c>
      <c r="K29" s="53">
        <f>IF(I29="BAJO",0.1,IF(I29="MEDIO",3,5))</f>
        <v>3</v>
      </c>
    </row>
    <row r="30" spans="1:11" s="89" customFormat="1" ht="242.25">
      <c r="A30" s="85" t="s">
        <v>538</v>
      </c>
      <c r="B30" s="106" t="s">
        <v>559</v>
      </c>
      <c r="C30" s="91" t="s">
        <v>539</v>
      </c>
      <c r="D30" s="91" t="s">
        <v>218</v>
      </c>
      <c r="E30" s="108" t="s">
        <v>556</v>
      </c>
      <c r="F30" s="90">
        <v>5</v>
      </c>
      <c r="G30" s="90">
        <v>4</v>
      </c>
      <c r="H30" s="90">
        <f t="shared" ref="H30" si="4">F30*G30</f>
        <v>20</v>
      </c>
      <c r="I30" s="90" t="str">
        <f t="shared" ref="I30" si="5">IF(H30&lt;12,"BAJO",IF(H30&gt;19,"ALTO","MEDIO"))</f>
        <v>ALTO</v>
      </c>
      <c r="J30" s="86" t="s">
        <v>755</v>
      </c>
      <c r="K30" s="94">
        <f t="shared" ref="K30" si="6">IF(I30="BAJO",0.1,IF(I30="MEDIO",3,5))</f>
        <v>5</v>
      </c>
    </row>
    <row r="31" spans="1:11" s="11" customFormat="1" ht="242.25">
      <c r="A31" s="85" t="s">
        <v>538</v>
      </c>
      <c r="B31" s="106" t="s">
        <v>560</v>
      </c>
      <c r="C31" s="91" t="s">
        <v>706</v>
      </c>
      <c r="D31" s="91" t="s">
        <v>218</v>
      </c>
      <c r="E31" s="108" t="s">
        <v>556</v>
      </c>
      <c r="F31" s="14">
        <v>5</v>
      </c>
      <c r="G31" s="14">
        <v>4</v>
      </c>
      <c r="H31" s="14">
        <f t="shared" si="0"/>
        <v>20</v>
      </c>
      <c r="I31" s="14" t="str">
        <f t="shared" si="1"/>
        <v>ALTO</v>
      </c>
      <c r="J31" s="86" t="s">
        <v>755</v>
      </c>
      <c r="K31" s="53">
        <f t="shared" si="2"/>
        <v>5</v>
      </c>
    </row>
    <row r="32" spans="1:11" s="11" customFormat="1" ht="242.25">
      <c r="A32" s="85" t="s">
        <v>540</v>
      </c>
      <c r="B32" s="91" t="s">
        <v>541</v>
      </c>
      <c r="C32" s="107" t="s">
        <v>70</v>
      </c>
      <c r="D32" s="91" t="s">
        <v>218</v>
      </c>
      <c r="E32" s="108" t="s">
        <v>542</v>
      </c>
      <c r="F32" s="14">
        <v>4</v>
      </c>
      <c r="G32" s="14">
        <v>5</v>
      </c>
      <c r="H32" s="14">
        <f t="shared" si="0"/>
        <v>20</v>
      </c>
      <c r="I32" s="14" t="str">
        <f t="shared" si="1"/>
        <v>ALTO</v>
      </c>
      <c r="J32" s="86" t="s">
        <v>755</v>
      </c>
      <c r="K32" s="53">
        <f t="shared" si="2"/>
        <v>5</v>
      </c>
    </row>
    <row r="33" spans="1:11" s="89" customFormat="1" ht="242.25">
      <c r="A33" s="85" t="s">
        <v>540</v>
      </c>
      <c r="B33" s="91" t="s">
        <v>561</v>
      </c>
      <c r="C33" s="91" t="s">
        <v>706</v>
      </c>
      <c r="D33" s="91" t="s">
        <v>218</v>
      </c>
      <c r="E33" s="108" t="s">
        <v>542</v>
      </c>
      <c r="F33" s="90">
        <v>4</v>
      </c>
      <c r="G33" s="90">
        <v>5</v>
      </c>
      <c r="H33" s="90">
        <f t="shared" ref="H33" si="7">F33*G33</f>
        <v>20</v>
      </c>
      <c r="I33" s="90" t="str">
        <f t="shared" ref="I33" si="8">IF(H33&lt;12,"BAJO",IF(H33&gt;19,"ALTO","MEDIO"))</f>
        <v>ALTO</v>
      </c>
      <c r="J33" s="86" t="s">
        <v>755</v>
      </c>
      <c r="K33" s="94">
        <f t="shared" ref="K33" si="9">IF(I33="BAJO",0.1,IF(I33="MEDIO",3,5))</f>
        <v>5</v>
      </c>
    </row>
    <row r="34" spans="1:11" s="11" customFormat="1" ht="178.5">
      <c r="A34" s="85" t="s">
        <v>540</v>
      </c>
      <c r="B34" s="91" t="s">
        <v>562</v>
      </c>
      <c r="C34" s="107" t="s">
        <v>70</v>
      </c>
      <c r="D34" s="91" t="s">
        <v>218</v>
      </c>
      <c r="E34" s="108" t="s">
        <v>563</v>
      </c>
      <c r="F34" s="14">
        <v>4</v>
      </c>
      <c r="G34" s="14">
        <v>4</v>
      </c>
      <c r="H34" s="14">
        <f t="shared" si="0"/>
        <v>16</v>
      </c>
      <c r="I34" s="14" t="str">
        <f t="shared" si="1"/>
        <v>MEDIO</v>
      </c>
      <c r="J34" s="86" t="s">
        <v>753</v>
      </c>
      <c r="K34" s="53">
        <f t="shared" si="2"/>
        <v>3</v>
      </c>
    </row>
    <row r="35" spans="1:11" s="89" customFormat="1" ht="178.5">
      <c r="A35" s="85" t="s">
        <v>540</v>
      </c>
      <c r="B35" s="91" t="s">
        <v>564</v>
      </c>
      <c r="C35" s="91" t="s">
        <v>706</v>
      </c>
      <c r="D35" s="91" t="s">
        <v>218</v>
      </c>
      <c r="E35" s="108" t="s">
        <v>563</v>
      </c>
      <c r="F35" s="90">
        <v>4</v>
      </c>
      <c r="G35" s="90">
        <v>4</v>
      </c>
      <c r="H35" s="90">
        <f t="shared" ref="H35" si="10">F35*G35</f>
        <v>16</v>
      </c>
      <c r="I35" s="90" t="str">
        <f t="shared" ref="I35" si="11">IF(H35&lt;12,"BAJO",IF(H35&gt;19,"ALTO","MEDIO"))</f>
        <v>MEDIO</v>
      </c>
      <c r="J35" s="86" t="s">
        <v>753</v>
      </c>
      <c r="K35" s="94">
        <f t="shared" ref="K35" si="12">IF(I35="BAJO",0.1,IF(I35="MEDIO",3,5))</f>
        <v>3</v>
      </c>
    </row>
    <row r="36" spans="1:11" s="11" customFormat="1" ht="242.25">
      <c r="A36" s="85" t="s">
        <v>540</v>
      </c>
      <c r="B36" s="91" t="s">
        <v>543</v>
      </c>
      <c r="C36" s="107" t="s">
        <v>70</v>
      </c>
      <c r="D36" s="91" t="s">
        <v>218</v>
      </c>
      <c r="E36" s="108" t="s">
        <v>565</v>
      </c>
      <c r="F36" s="14">
        <v>5</v>
      </c>
      <c r="G36" s="14">
        <v>4</v>
      </c>
      <c r="H36" s="14">
        <f t="shared" si="0"/>
        <v>20</v>
      </c>
      <c r="I36" s="14" t="str">
        <f t="shared" si="1"/>
        <v>ALTO</v>
      </c>
      <c r="J36" s="86" t="s">
        <v>755</v>
      </c>
      <c r="K36" s="53">
        <f t="shared" si="2"/>
        <v>5</v>
      </c>
    </row>
    <row r="37" spans="1:11" s="11" customFormat="1" ht="242.25">
      <c r="A37" s="85" t="s">
        <v>540</v>
      </c>
      <c r="B37" s="106" t="s">
        <v>544</v>
      </c>
      <c r="C37" s="91" t="s">
        <v>706</v>
      </c>
      <c r="D37" s="91" t="s">
        <v>218</v>
      </c>
      <c r="E37" s="108" t="s">
        <v>565</v>
      </c>
      <c r="F37" s="14">
        <v>5</v>
      </c>
      <c r="G37" s="14">
        <v>4</v>
      </c>
      <c r="H37" s="14">
        <f t="shared" si="0"/>
        <v>20</v>
      </c>
      <c r="I37" s="14" t="str">
        <f t="shared" si="1"/>
        <v>ALTO</v>
      </c>
      <c r="J37" s="86" t="s">
        <v>755</v>
      </c>
      <c r="K37" s="53">
        <f t="shared" si="2"/>
        <v>5</v>
      </c>
    </row>
    <row r="38" spans="1:11" s="11" customFormat="1" ht="178.5">
      <c r="A38" s="85" t="s">
        <v>545</v>
      </c>
      <c r="B38" s="91" t="s">
        <v>541</v>
      </c>
      <c r="C38" s="107" t="s">
        <v>70</v>
      </c>
      <c r="D38" s="91" t="s">
        <v>218</v>
      </c>
      <c r="E38" s="108" t="s">
        <v>566</v>
      </c>
      <c r="F38" s="14">
        <v>4</v>
      </c>
      <c r="G38" s="14">
        <v>4</v>
      </c>
      <c r="H38" s="14">
        <f>F38*G38</f>
        <v>16</v>
      </c>
      <c r="I38" s="14" t="str">
        <f t="shared" si="1"/>
        <v>MEDIO</v>
      </c>
      <c r="J38" s="86" t="s">
        <v>753</v>
      </c>
      <c r="K38" s="53">
        <f>IF(I38="BAJO",0.1,IF(I38="MEDIO",3,5))</f>
        <v>3</v>
      </c>
    </row>
    <row r="39" spans="1:11" s="89" customFormat="1" ht="178.5">
      <c r="A39" s="85" t="s">
        <v>545</v>
      </c>
      <c r="B39" s="91" t="s">
        <v>561</v>
      </c>
      <c r="C39" s="91" t="s">
        <v>707</v>
      </c>
      <c r="D39" s="91" t="s">
        <v>218</v>
      </c>
      <c r="E39" s="108" t="s">
        <v>566</v>
      </c>
      <c r="F39" s="90">
        <v>4</v>
      </c>
      <c r="G39" s="90">
        <v>4</v>
      </c>
      <c r="H39" s="90">
        <f t="shared" ref="H39:H42" si="13">F39*G39</f>
        <v>16</v>
      </c>
      <c r="I39" s="90" t="str">
        <f t="shared" ref="I39:I42" si="14">IF(H39&lt;12,"BAJO",IF(H39&gt;19,"ALTO","MEDIO"))</f>
        <v>MEDIO</v>
      </c>
      <c r="J39" s="86" t="s">
        <v>753</v>
      </c>
      <c r="K39" s="94">
        <f t="shared" ref="K39:K42" si="15">IF(I39="BAJO",0.1,IF(I39="MEDIO",3,5))</f>
        <v>3</v>
      </c>
    </row>
    <row r="40" spans="1:11" s="11" customFormat="1" ht="178.5">
      <c r="A40" s="85" t="s">
        <v>545</v>
      </c>
      <c r="B40" s="91" t="s">
        <v>562</v>
      </c>
      <c r="C40" s="107" t="s">
        <v>70</v>
      </c>
      <c r="D40" s="91" t="s">
        <v>218</v>
      </c>
      <c r="E40" s="86" t="s">
        <v>567</v>
      </c>
      <c r="F40" s="90">
        <v>4</v>
      </c>
      <c r="G40" s="90">
        <v>4</v>
      </c>
      <c r="H40" s="90">
        <f t="shared" si="13"/>
        <v>16</v>
      </c>
      <c r="I40" s="90" t="str">
        <f t="shared" si="14"/>
        <v>MEDIO</v>
      </c>
      <c r="J40" s="86" t="s">
        <v>753</v>
      </c>
      <c r="K40" s="94">
        <f t="shared" si="15"/>
        <v>3</v>
      </c>
    </row>
    <row r="41" spans="1:11" s="89" customFormat="1" ht="178.5">
      <c r="A41" s="85" t="s">
        <v>545</v>
      </c>
      <c r="B41" s="91" t="s">
        <v>564</v>
      </c>
      <c r="C41" s="91" t="s">
        <v>706</v>
      </c>
      <c r="D41" s="91" t="s">
        <v>218</v>
      </c>
      <c r="E41" s="106" t="s">
        <v>816</v>
      </c>
      <c r="F41" s="90">
        <v>4</v>
      </c>
      <c r="G41" s="90">
        <v>4</v>
      </c>
      <c r="H41" s="90">
        <f t="shared" si="13"/>
        <v>16</v>
      </c>
      <c r="I41" s="90" t="str">
        <f t="shared" si="14"/>
        <v>MEDIO</v>
      </c>
      <c r="J41" s="86" t="s">
        <v>753</v>
      </c>
      <c r="K41" s="94">
        <f t="shared" si="15"/>
        <v>3</v>
      </c>
    </row>
    <row r="42" spans="1:11" s="89" customFormat="1" ht="242.25">
      <c r="A42" s="85" t="s">
        <v>545</v>
      </c>
      <c r="B42" s="91" t="s">
        <v>568</v>
      </c>
      <c r="C42" s="91" t="s">
        <v>70</v>
      </c>
      <c r="D42" s="91" t="s">
        <v>218</v>
      </c>
      <c r="E42" s="106" t="s">
        <v>816</v>
      </c>
      <c r="F42" s="90">
        <v>5</v>
      </c>
      <c r="G42" s="90">
        <v>4</v>
      </c>
      <c r="H42" s="90">
        <f t="shared" si="13"/>
        <v>20</v>
      </c>
      <c r="I42" s="90" t="str">
        <f t="shared" si="14"/>
        <v>ALTO</v>
      </c>
      <c r="J42" s="86" t="s">
        <v>755</v>
      </c>
      <c r="K42" s="94">
        <f t="shared" si="15"/>
        <v>5</v>
      </c>
    </row>
    <row r="43" spans="1:11" s="11" customFormat="1" ht="242.25">
      <c r="A43" s="85" t="s">
        <v>545</v>
      </c>
      <c r="B43" s="91" t="s">
        <v>569</v>
      </c>
      <c r="C43" s="91" t="s">
        <v>706</v>
      </c>
      <c r="D43" s="91" t="s">
        <v>218</v>
      </c>
      <c r="E43" s="106" t="s">
        <v>816</v>
      </c>
      <c r="F43" s="14">
        <v>5</v>
      </c>
      <c r="G43" s="14">
        <v>4</v>
      </c>
      <c r="H43" s="14">
        <f t="shared" si="0"/>
        <v>20</v>
      </c>
      <c r="I43" s="14" t="str">
        <f t="shared" si="1"/>
        <v>ALTO</v>
      </c>
      <c r="J43" s="86" t="s">
        <v>755</v>
      </c>
      <c r="K43" s="53">
        <f t="shared" si="2"/>
        <v>5</v>
      </c>
    </row>
    <row r="44" spans="1:11" s="11" customFormat="1" ht="178.5">
      <c r="A44" s="85" t="s">
        <v>546</v>
      </c>
      <c r="B44" s="91" t="s">
        <v>547</v>
      </c>
      <c r="C44" s="107" t="s">
        <v>70</v>
      </c>
      <c r="D44" s="91" t="s">
        <v>218</v>
      </c>
      <c r="E44" s="230" t="s">
        <v>548</v>
      </c>
      <c r="F44" s="14">
        <v>4</v>
      </c>
      <c r="G44" s="14">
        <v>4</v>
      </c>
      <c r="H44" s="14">
        <f t="shared" si="0"/>
        <v>16</v>
      </c>
      <c r="I44" s="14" t="str">
        <f t="shared" si="1"/>
        <v>MEDIO</v>
      </c>
      <c r="J44" s="86" t="s">
        <v>753</v>
      </c>
      <c r="K44" s="53">
        <f t="shared" si="2"/>
        <v>3</v>
      </c>
    </row>
    <row r="45" spans="1:11" s="89" customFormat="1" ht="178.5">
      <c r="A45" s="85" t="s">
        <v>546</v>
      </c>
      <c r="B45" s="91" t="s">
        <v>570</v>
      </c>
      <c r="C45" s="91" t="s">
        <v>706</v>
      </c>
      <c r="D45" s="91" t="s">
        <v>218</v>
      </c>
      <c r="E45" s="108" t="s">
        <v>548</v>
      </c>
      <c r="F45" s="90">
        <v>4</v>
      </c>
      <c r="G45" s="90">
        <v>4</v>
      </c>
      <c r="H45" s="90">
        <f t="shared" ref="H45" si="16">F45*G45</f>
        <v>16</v>
      </c>
      <c r="I45" s="90" t="str">
        <f t="shared" ref="I45" si="17">IF(H45&lt;12,"BAJO",IF(H45&gt;19,"ALTO","MEDIO"))</f>
        <v>MEDIO</v>
      </c>
      <c r="J45" s="86" t="s">
        <v>753</v>
      </c>
      <c r="K45" s="94">
        <f t="shared" ref="K45" si="18">IF(I45="BAJO",0.1,IF(I45="MEDIO",3,5))</f>
        <v>3</v>
      </c>
    </row>
    <row r="46" spans="1:11" s="11" customFormat="1" ht="242.25">
      <c r="A46" s="85" t="s">
        <v>546</v>
      </c>
      <c r="B46" s="91" t="s">
        <v>571</v>
      </c>
      <c r="C46" s="107" t="s">
        <v>70</v>
      </c>
      <c r="D46" s="91" t="s">
        <v>218</v>
      </c>
      <c r="E46" s="108" t="s">
        <v>549</v>
      </c>
      <c r="F46" s="14">
        <v>4</v>
      </c>
      <c r="G46" s="14">
        <v>5</v>
      </c>
      <c r="H46" s="14">
        <f>F46*G46</f>
        <v>20</v>
      </c>
      <c r="I46" s="14" t="str">
        <f t="shared" si="1"/>
        <v>ALTO</v>
      </c>
      <c r="J46" s="86" t="s">
        <v>755</v>
      </c>
      <c r="K46" s="53">
        <f>IF(I46="BAJO",0.1,IF(I46="MEDIO",3,5))</f>
        <v>5</v>
      </c>
    </row>
    <row r="47" spans="1:11" s="11" customFormat="1" ht="242.25">
      <c r="A47" s="85" t="s">
        <v>546</v>
      </c>
      <c r="B47" s="91" t="s">
        <v>572</v>
      </c>
      <c r="C47" s="91" t="s">
        <v>706</v>
      </c>
      <c r="D47" s="91" t="s">
        <v>218</v>
      </c>
      <c r="E47" s="108" t="s">
        <v>549</v>
      </c>
      <c r="F47" s="14">
        <v>4</v>
      </c>
      <c r="G47" s="14">
        <v>5</v>
      </c>
      <c r="H47" s="14">
        <f>F47*G47</f>
        <v>20</v>
      </c>
      <c r="I47" s="14" t="str">
        <f t="shared" si="1"/>
        <v>ALTO</v>
      </c>
      <c r="J47" s="86" t="s">
        <v>755</v>
      </c>
      <c r="K47" s="53">
        <f>IF(I47="BAJO",0.1,IF(I47="MEDIO",3,5))</f>
        <v>5</v>
      </c>
    </row>
    <row r="48" spans="1:11" s="11" customFormat="1" ht="102">
      <c r="A48" s="85" t="s">
        <v>550</v>
      </c>
      <c r="B48" s="91" t="s">
        <v>547</v>
      </c>
      <c r="C48" s="107" t="s">
        <v>70</v>
      </c>
      <c r="D48" s="91" t="s">
        <v>218</v>
      </c>
      <c r="E48" s="231" t="s">
        <v>877</v>
      </c>
      <c r="F48" s="14">
        <v>2</v>
      </c>
      <c r="G48" s="14">
        <v>2</v>
      </c>
      <c r="H48" s="14">
        <f t="shared" si="0"/>
        <v>4</v>
      </c>
      <c r="I48" s="14" t="str">
        <f t="shared" si="1"/>
        <v>BAJO</v>
      </c>
      <c r="J48" s="86" t="s">
        <v>752</v>
      </c>
      <c r="K48" s="53">
        <f t="shared" si="2"/>
        <v>0.1</v>
      </c>
    </row>
    <row r="49" spans="1:11" s="11" customFormat="1" ht="127.5">
      <c r="A49" s="85" t="s">
        <v>550</v>
      </c>
      <c r="B49" s="91" t="s">
        <v>573</v>
      </c>
      <c r="C49" s="91" t="s">
        <v>706</v>
      </c>
      <c r="D49" s="91" t="s">
        <v>218</v>
      </c>
      <c r="E49" s="232" t="s">
        <v>878</v>
      </c>
      <c r="F49" s="14">
        <v>2</v>
      </c>
      <c r="G49" s="14">
        <v>2</v>
      </c>
      <c r="H49" s="14">
        <f>F49*G49</f>
        <v>4</v>
      </c>
      <c r="I49" s="14" t="str">
        <f t="shared" si="1"/>
        <v>BAJO</v>
      </c>
      <c r="J49" s="86" t="s">
        <v>752</v>
      </c>
      <c r="K49" s="53">
        <f>IF(I49="BAJO",0.1,IF(I49="MEDIO",3,5))</f>
        <v>0.1</v>
      </c>
    </row>
    <row r="50" spans="1:11" s="11" customFormat="1" ht="12.75">
      <c r="A50" s="85"/>
      <c r="B50" s="91"/>
      <c r="C50" s="107"/>
      <c r="D50" s="91"/>
      <c r="E50" s="108"/>
      <c r="F50" s="14"/>
      <c r="G50" s="14"/>
      <c r="H50" s="14">
        <f t="shared" si="0"/>
        <v>0</v>
      </c>
      <c r="I50" s="14" t="str">
        <f t="shared" si="1"/>
        <v>BAJO</v>
      </c>
      <c r="J50" s="3"/>
      <c r="K50" s="53">
        <f t="shared" si="2"/>
        <v>0.1</v>
      </c>
    </row>
    <row r="51" spans="1:11" s="11" customFormat="1" ht="12.75">
      <c r="A51" s="85"/>
      <c r="B51" s="91"/>
      <c r="C51" s="39"/>
      <c r="D51" s="91"/>
      <c r="E51" s="108"/>
      <c r="F51" s="14"/>
      <c r="G51" s="14"/>
      <c r="H51" s="14">
        <f t="shared" si="0"/>
        <v>0</v>
      </c>
      <c r="I51" s="14" t="str">
        <f t="shared" si="1"/>
        <v>BAJO</v>
      </c>
      <c r="J51" s="3"/>
      <c r="K51" s="53">
        <f t="shared" si="2"/>
        <v>0.1</v>
      </c>
    </row>
    <row r="52" spans="1:11" s="11" customFormat="1" ht="12.75">
      <c r="A52" s="31"/>
      <c r="B52" s="13"/>
      <c r="C52" s="13"/>
      <c r="D52" s="13"/>
      <c r="E52" s="47"/>
      <c r="F52" s="14"/>
      <c r="G52" s="14"/>
      <c r="H52" s="14">
        <f>F52*G52</f>
        <v>0</v>
      </c>
      <c r="I52" s="14" t="str">
        <f t="shared" si="1"/>
        <v>BAJO</v>
      </c>
      <c r="J52" s="3"/>
      <c r="K52" s="53">
        <f>IF(I52="BAJO",0.1,IF(I52="MEDIO",3,5))</f>
        <v>0.1</v>
      </c>
    </row>
    <row r="53" spans="1:11" s="11" customFormat="1" ht="12.75">
      <c r="A53" s="31"/>
      <c r="B53" s="13"/>
      <c r="C53" s="13"/>
      <c r="D53" s="13"/>
      <c r="E53" s="47"/>
      <c r="F53" s="14"/>
      <c r="G53" s="14"/>
      <c r="H53" s="14">
        <f>F53*G53</f>
        <v>0</v>
      </c>
      <c r="I53" s="14" t="str">
        <f t="shared" si="1"/>
        <v>BAJO</v>
      </c>
      <c r="J53" s="3"/>
      <c r="K53" s="53">
        <f>IF(I53="BAJO",0.1,IF(I53="MEDIO",3,5))</f>
        <v>0.1</v>
      </c>
    </row>
    <row r="54" spans="1:11" s="11" customFormat="1" ht="12.75">
      <c r="A54" s="31"/>
      <c r="B54" s="13"/>
      <c r="C54" s="32"/>
      <c r="D54" s="13"/>
      <c r="E54" s="47"/>
      <c r="F54" s="14"/>
      <c r="G54" s="14"/>
      <c r="H54" s="14">
        <f t="shared" si="0"/>
        <v>0</v>
      </c>
      <c r="I54" s="14" t="str">
        <f t="shared" si="1"/>
        <v>BAJO</v>
      </c>
      <c r="J54" s="3"/>
      <c r="K54" s="53">
        <f t="shared" si="2"/>
        <v>0.1</v>
      </c>
    </row>
    <row r="55" spans="1:11" s="11" customFormat="1" ht="12.75">
      <c r="A55" s="31"/>
      <c r="B55" s="13"/>
      <c r="C55" s="35"/>
      <c r="D55" s="13"/>
      <c r="E55" s="47"/>
      <c r="F55" s="14"/>
      <c r="G55" s="14"/>
      <c r="H55" s="14">
        <f t="shared" si="0"/>
        <v>0</v>
      </c>
      <c r="I55" s="14" t="str">
        <f t="shared" si="1"/>
        <v>BAJO</v>
      </c>
      <c r="J55" s="3"/>
      <c r="K55" s="53">
        <f t="shared" si="2"/>
        <v>0.1</v>
      </c>
    </row>
    <row r="56" spans="1:11" s="11" customFormat="1" ht="12.75">
      <c r="A56" s="31"/>
      <c r="B56" s="13"/>
      <c r="C56" s="13"/>
      <c r="D56" s="13"/>
      <c r="E56" s="47"/>
      <c r="F56" s="14"/>
      <c r="G56" s="14"/>
      <c r="H56" s="14">
        <f t="shared" si="0"/>
        <v>0</v>
      </c>
      <c r="I56" s="14" t="str">
        <f t="shared" si="1"/>
        <v>BAJO</v>
      </c>
      <c r="J56" s="3"/>
      <c r="K56" s="53">
        <f>IF(I56="BAJO",0.1,IF(I56="MEDIO",3,5))</f>
        <v>0.1</v>
      </c>
    </row>
    <row r="57" spans="1:11" s="22" customFormat="1" ht="12.75">
      <c r="A57" s="31"/>
      <c r="B57" s="13"/>
      <c r="C57" s="15"/>
      <c r="D57" s="15"/>
      <c r="E57" s="47"/>
      <c r="F57" s="21"/>
      <c r="G57" s="21"/>
      <c r="H57" s="21">
        <f t="shared" si="0"/>
        <v>0</v>
      </c>
      <c r="I57" s="21" t="str">
        <f t="shared" si="1"/>
        <v>BAJO</v>
      </c>
      <c r="J57" s="3"/>
      <c r="K57" s="65">
        <f>IF(I57="BAJO",0.1,IF(I57="MEDIO",3,5))</f>
        <v>0.1</v>
      </c>
    </row>
    <row r="58" spans="1:11" s="11" customFormat="1" ht="12.75">
      <c r="A58" s="31"/>
      <c r="B58" s="15"/>
      <c r="C58" s="32"/>
      <c r="D58" s="16"/>
      <c r="E58" s="41"/>
      <c r="F58" s="29"/>
      <c r="G58" s="29"/>
      <c r="H58" s="14">
        <f t="shared" si="0"/>
        <v>0</v>
      </c>
      <c r="I58" s="14" t="str">
        <f t="shared" si="1"/>
        <v>BAJO</v>
      </c>
      <c r="J58" s="3"/>
      <c r="K58" s="53">
        <f t="shared" si="2"/>
        <v>0.1</v>
      </c>
    </row>
    <row r="59" spans="1:11" s="11" customFormat="1" ht="12.75">
      <c r="A59" s="31"/>
      <c r="B59" s="13"/>
      <c r="C59" s="32"/>
      <c r="D59" s="16"/>
      <c r="E59" s="41"/>
      <c r="F59" s="29"/>
      <c r="G59" s="29"/>
      <c r="H59" s="14">
        <f t="shared" si="0"/>
        <v>0</v>
      </c>
      <c r="I59" s="14" t="str">
        <f t="shared" si="1"/>
        <v>BAJO</v>
      </c>
      <c r="J59" s="3"/>
      <c r="K59" s="53">
        <f t="shared" si="2"/>
        <v>0.1</v>
      </c>
    </row>
    <row r="60" spans="1:11" s="11" customFormat="1" ht="12.75">
      <c r="A60" s="31"/>
      <c r="B60" s="13"/>
      <c r="C60" s="13"/>
      <c r="D60" s="16"/>
      <c r="E60" s="41"/>
      <c r="F60" s="29"/>
      <c r="G60" s="29"/>
      <c r="H60" s="14">
        <f>F60*G60</f>
        <v>0</v>
      </c>
      <c r="I60" s="14" t="str">
        <f t="shared" si="1"/>
        <v>BAJO</v>
      </c>
      <c r="J60" s="3"/>
      <c r="K60" s="53">
        <f>IF(I60="BAJO",0.1,IF(I60="MEDIO",3,5))</f>
        <v>0.1</v>
      </c>
    </row>
    <row r="61" spans="1:11" s="11" customFormat="1" ht="12.75">
      <c r="A61" s="31"/>
      <c r="B61" s="34"/>
      <c r="C61" s="35"/>
      <c r="D61" s="34"/>
      <c r="E61" s="41"/>
      <c r="F61" s="14"/>
      <c r="G61" s="14"/>
      <c r="H61" s="14">
        <f t="shared" si="0"/>
        <v>0</v>
      </c>
      <c r="I61" s="14" t="str">
        <f t="shared" si="1"/>
        <v>BAJO</v>
      </c>
      <c r="J61" s="3"/>
      <c r="K61" s="53">
        <f t="shared" si="2"/>
        <v>0.1</v>
      </c>
    </row>
    <row r="62" spans="1:11" s="11" customFormat="1" ht="12.75">
      <c r="A62" s="31"/>
      <c r="B62" s="34"/>
      <c r="C62" s="35"/>
      <c r="D62" s="34"/>
      <c r="E62" s="41"/>
      <c r="F62" s="36"/>
      <c r="G62" s="14"/>
      <c r="H62" s="14">
        <f t="shared" si="0"/>
        <v>0</v>
      </c>
      <c r="I62" s="14" t="str">
        <f t="shared" si="1"/>
        <v>BAJO</v>
      </c>
      <c r="J62" s="3"/>
      <c r="K62" s="53">
        <f t="shared" si="2"/>
        <v>0.1</v>
      </c>
    </row>
    <row r="63" spans="1:11" s="11" customFormat="1" ht="12.75">
      <c r="A63" s="31"/>
      <c r="B63" s="34"/>
      <c r="C63" s="35"/>
      <c r="D63" s="34"/>
      <c r="E63" s="41"/>
      <c r="F63" s="36"/>
      <c r="G63" s="14"/>
      <c r="H63" s="14">
        <f>F63*G63</f>
        <v>0</v>
      </c>
      <c r="I63" s="14" t="str">
        <f t="shared" si="1"/>
        <v>BAJO</v>
      </c>
      <c r="J63" s="3"/>
      <c r="K63" s="53">
        <f>IF(I63="BAJO",0.1,IF(I63="MEDIO",3,5))</f>
        <v>0.1</v>
      </c>
    </row>
    <row r="64" spans="1:11" s="11" customFormat="1" ht="12.75">
      <c r="A64" s="31"/>
      <c r="B64" s="34"/>
      <c r="C64" s="35"/>
      <c r="D64" s="34"/>
      <c r="E64" s="41"/>
      <c r="F64" s="14"/>
      <c r="G64" s="14"/>
      <c r="H64" s="14">
        <f t="shared" si="0"/>
        <v>0</v>
      </c>
      <c r="I64" s="14" t="str">
        <f t="shared" si="1"/>
        <v>BAJO</v>
      </c>
      <c r="J64" s="13"/>
      <c r="K64" s="53">
        <f t="shared" si="2"/>
        <v>0.1</v>
      </c>
    </row>
    <row r="65" spans="1:13" s="11" customFormat="1" ht="12.75">
      <c r="A65" s="31"/>
      <c r="B65" s="34"/>
      <c r="C65" s="35"/>
      <c r="D65" s="34"/>
      <c r="E65" s="41"/>
      <c r="F65" s="14"/>
      <c r="G65" s="14"/>
      <c r="H65" s="14">
        <f>F65*G65</f>
        <v>0</v>
      </c>
      <c r="I65" s="14" t="str">
        <f t="shared" si="1"/>
        <v>BAJO</v>
      </c>
      <c r="J65" s="13"/>
      <c r="K65" s="53">
        <f>IF(I65="BAJO",0.1,IF(I65="MEDIO",3,5))</f>
        <v>0.1</v>
      </c>
    </row>
    <row r="66" spans="1:13" s="22" customFormat="1" ht="12.75">
      <c r="A66" s="37"/>
      <c r="B66" s="38"/>
      <c r="C66" s="39"/>
      <c r="D66" s="15"/>
      <c r="E66" s="48"/>
      <c r="F66" s="21"/>
      <c r="G66" s="21"/>
      <c r="H66" s="21">
        <f t="shared" si="0"/>
        <v>0</v>
      </c>
      <c r="I66" s="21" t="str">
        <f t="shared" si="1"/>
        <v>BAJO</v>
      </c>
      <c r="J66" s="3"/>
      <c r="K66" s="65">
        <f t="shared" si="2"/>
        <v>0.1</v>
      </c>
    </row>
    <row r="67" spans="1:13" s="22" customFormat="1" ht="12.75">
      <c r="A67" s="37"/>
      <c r="B67" s="38"/>
      <c r="C67" s="35"/>
      <c r="D67" s="15"/>
      <c r="E67" s="48"/>
      <c r="F67" s="40"/>
      <c r="G67" s="21"/>
      <c r="H67" s="21">
        <f t="shared" si="0"/>
        <v>0</v>
      </c>
      <c r="I67" s="21" t="str">
        <f t="shared" si="1"/>
        <v>BAJO</v>
      </c>
      <c r="J67" s="3"/>
      <c r="K67" s="65">
        <f t="shared" si="2"/>
        <v>0.1</v>
      </c>
    </row>
    <row r="68" spans="1:13" s="11" customFormat="1" ht="12.75">
      <c r="A68" s="31"/>
      <c r="B68" s="41"/>
      <c r="C68" s="35"/>
      <c r="D68" s="34"/>
      <c r="E68" s="41"/>
      <c r="F68" s="14"/>
      <c r="G68" s="14"/>
      <c r="H68" s="14">
        <f t="shared" si="0"/>
        <v>0</v>
      </c>
      <c r="I68" s="14" t="str">
        <f t="shared" si="1"/>
        <v>BAJO</v>
      </c>
      <c r="J68" s="13"/>
      <c r="K68" s="53">
        <f t="shared" si="2"/>
        <v>0.1</v>
      </c>
    </row>
    <row r="69" spans="1:13" s="11" customFormat="1" ht="12.75">
      <c r="A69" s="31"/>
      <c r="B69" s="34"/>
      <c r="C69" s="35"/>
      <c r="D69" s="34"/>
      <c r="E69" s="41"/>
      <c r="F69" s="14"/>
      <c r="G69" s="14"/>
      <c r="H69" s="14">
        <f t="shared" si="0"/>
        <v>0</v>
      </c>
      <c r="I69" s="14" t="str">
        <f t="shared" si="1"/>
        <v>BAJO</v>
      </c>
      <c r="J69" s="13"/>
      <c r="K69" s="53">
        <f t="shared" si="2"/>
        <v>0.1</v>
      </c>
    </row>
    <row r="70" spans="1:13" s="11" customFormat="1" ht="12.75">
      <c r="A70" s="31"/>
      <c r="B70" s="34"/>
      <c r="C70" s="35"/>
      <c r="D70" s="34"/>
      <c r="E70" s="41"/>
      <c r="F70" s="14"/>
      <c r="G70" s="14"/>
      <c r="H70" s="14">
        <f t="shared" si="0"/>
        <v>0</v>
      </c>
      <c r="I70" s="14" t="str">
        <f t="shared" si="1"/>
        <v>BAJO</v>
      </c>
      <c r="J70" s="3"/>
      <c r="K70" s="53">
        <f t="shared" si="2"/>
        <v>0.1</v>
      </c>
    </row>
    <row r="71" spans="1:13" s="11" customFormat="1" ht="12.75">
      <c r="A71" s="31"/>
      <c r="B71" s="34"/>
      <c r="C71" s="35"/>
      <c r="D71" s="34"/>
      <c r="E71" s="41"/>
      <c r="F71" s="14"/>
      <c r="G71" s="14"/>
      <c r="H71" s="14">
        <f t="shared" si="0"/>
        <v>0</v>
      </c>
      <c r="I71" s="14" t="str">
        <f t="shared" ref="I71:I76" si="19">IF(H71&lt;12,"BAJO",IF(H71&gt;19,"ALTO","MEDIO"))</f>
        <v>BAJO</v>
      </c>
      <c r="J71" s="3"/>
      <c r="K71" s="53">
        <f t="shared" ref="K71:K76" si="20">IF(I71="BAJO",0.1,IF(I71="MEDIO",3,5))</f>
        <v>0.1</v>
      </c>
    </row>
    <row r="72" spans="1:13" s="11" customFormat="1" ht="12.75">
      <c r="A72" s="31"/>
      <c r="B72" s="34"/>
      <c r="C72" s="35"/>
      <c r="D72" s="34"/>
      <c r="E72" s="41"/>
      <c r="F72" s="14"/>
      <c r="G72" s="14"/>
      <c r="H72" s="14">
        <f t="shared" ref="H72:H76" si="21">F72*G72</f>
        <v>0</v>
      </c>
      <c r="I72" s="14" t="str">
        <f t="shared" si="19"/>
        <v>BAJO</v>
      </c>
      <c r="J72" s="3"/>
      <c r="K72" s="53">
        <f t="shared" si="20"/>
        <v>0.1</v>
      </c>
    </row>
    <row r="73" spans="1:13" s="11" customFormat="1" ht="12.75">
      <c r="A73" s="31"/>
      <c r="B73" s="34"/>
      <c r="C73" s="35"/>
      <c r="D73" s="34"/>
      <c r="E73" s="41"/>
      <c r="F73" s="14"/>
      <c r="G73" s="14"/>
      <c r="H73" s="14">
        <f t="shared" si="21"/>
        <v>0</v>
      </c>
      <c r="I73" s="14" t="str">
        <f t="shared" si="19"/>
        <v>BAJO</v>
      </c>
      <c r="J73" s="3"/>
      <c r="K73" s="53">
        <f t="shared" si="20"/>
        <v>0.1</v>
      </c>
    </row>
    <row r="74" spans="1:13" s="11" customFormat="1" ht="12.75">
      <c r="A74" s="31"/>
      <c r="B74" s="34"/>
      <c r="C74" s="35"/>
      <c r="D74" s="34"/>
      <c r="E74" s="41"/>
      <c r="F74" s="14"/>
      <c r="G74" s="14"/>
      <c r="H74" s="14">
        <f t="shared" si="21"/>
        <v>0</v>
      </c>
      <c r="I74" s="14" t="str">
        <f t="shared" si="19"/>
        <v>BAJO</v>
      </c>
      <c r="J74" s="3"/>
      <c r="K74" s="53">
        <f t="shared" si="20"/>
        <v>0.1</v>
      </c>
    </row>
    <row r="75" spans="1:13" s="11" customFormat="1" ht="12.75">
      <c r="A75" s="31"/>
      <c r="B75" s="34"/>
      <c r="C75" s="35"/>
      <c r="D75" s="34"/>
      <c r="E75" s="41"/>
      <c r="F75" s="14"/>
      <c r="G75" s="14"/>
      <c r="H75" s="14">
        <f t="shared" si="21"/>
        <v>0</v>
      </c>
      <c r="I75" s="14" t="str">
        <f t="shared" si="19"/>
        <v>BAJO</v>
      </c>
      <c r="J75" s="3"/>
      <c r="K75" s="53">
        <f t="shared" si="20"/>
        <v>0.1</v>
      </c>
    </row>
    <row r="76" spans="1:13" s="11" customFormat="1" ht="12.75">
      <c r="A76" s="31"/>
      <c r="B76" s="34"/>
      <c r="C76" s="35"/>
      <c r="D76" s="34"/>
      <c r="E76" s="41"/>
      <c r="F76" s="14"/>
      <c r="G76" s="14"/>
      <c r="H76" s="14">
        <f t="shared" si="21"/>
        <v>0</v>
      </c>
      <c r="I76" s="14" t="str">
        <f t="shared" si="19"/>
        <v>BAJO</v>
      </c>
      <c r="J76" s="3"/>
      <c r="K76" s="53">
        <f t="shared" si="20"/>
        <v>0.1</v>
      </c>
    </row>
    <row r="77" spans="1:13" s="11" customFormat="1" ht="12.75">
      <c r="B77" s="42"/>
      <c r="C77" s="43"/>
      <c r="E77" s="49"/>
      <c r="F77" s="44"/>
      <c r="G77" s="44"/>
      <c r="L77" s="11">
        <f>SUM(K5:K76)</f>
        <v>108.19999999999985</v>
      </c>
      <c r="M77" s="11">
        <f>COUNT(K5:K76)</f>
        <v>70</v>
      </c>
    </row>
    <row r="78" spans="1:13" s="11" customFormat="1" ht="12.75">
      <c r="C78" s="43"/>
      <c r="E78" s="49"/>
      <c r="F78" s="44"/>
      <c r="G78" s="44"/>
    </row>
    <row r="79" spans="1:13" s="11" customFormat="1" ht="12.75">
      <c r="C79" s="43"/>
      <c r="E79" s="49"/>
      <c r="F79" s="44"/>
      <c r="G79" s="44"/>
    </row>
  </sheetData>
  <dataConsolidate/>
  <mergeCells count="3">
    <mergeCell ref="A1:A2"/>
    <mergeCell ref="B1:K1"/>
    <mergeCell ref="B2:K2"/>
  </mergeCells>
  <conditionalFormatting sqref="I73:I75 I5:I69">
    <cfRule type="cellIs" dxfId="83" priority="10" stopIfTrue="1" operator="equal">
      <formula>"ALTO"</formula>
    </cfRule>
    <cfRule type="cellIs" dxfId="82" priority="11" stopIfTrue="1" operator="equal">
      <formula>"MEDIO"</formula>
    </cfRule>
    <cfRule type="cellIs" dxfId="81" priority="12" stopIfTrue="1" operator="equal">
      <formula>"BAJO"</formula>
    </cfRule>
  </conditionalFormatting>
  <conditionalFormatting sqref="I70">
    <cfRule type="cellIs" dxfId="80" priority="7" stopIfTrue="1" operator="equal">
      <formula>"ALTO"</formula>
    </cfRule>
    <cfRule type="cellIs" dxfId="79" priority="8" stopIfTrue="1" operator="equal">
      <formula>"MEDIO"</formula>
    </cfRule>
    <cfRule type="cellIs" dxfId="78" priority="9" stopIfTrue="1" operator="equal">
      <formula>"BAJO"</formula>
    </cfRule>
  </conditionalFormatting>
  <conditionalFormatting sqref="I71:I72">
    <cfRule type="cellIs" dxfId="77" priority="4" stopIfTrue="1" operator="equal">
      <formula>"ALTO"</formula>
    </cfRule>
    <cfRule type="cellIs" dxfId="76" priority="5" stopIfTrue="1" operator="equal">
      <formula>"MEDIO"</formula>
    </cfRule>
    <cfRule type="cellIs" dxfId="75" priority="6" stopIfTrue="1" operator="equal">
      <formula>"BAJO"</formula>
    </cfRule>
  </conditionalFormatting>
  <conditionalFormatting sqref="I76">
    <cfRule type="cellIs" dxfId="74" priority="1" stopIfTrue="1" operator="equal">
      <formula>"ALTO"</formula>
    </cfRule>
    <cfRule type="cellIs" dxfId="73" priority="2" stopIfTrue="1" operator="equal">
      <formula>"MEDIO"</formula>
    </cfRule>
    <cfRule type="cellIs" dxfId="72"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6"/>
  <sheetViews>
    <sheet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3.75" customHeight="1">
      <c r="A1" s="290"/>
      <c r="B1" s="291" t="s">
        <v>687</v>
      </c>
      <c r="C1" s="291"/>
      <c r="D1" s="291"/>
      <c r="E1" s="291"/>
      <c r="F1" s="291"/>
      <c r="G1" s="291"/>
      <c r="H1" s="291"/>
      <c r="I1" s="291"/>
      <c r="J1" s="291"/>
      <c r="K1" s="291"/>
    </row>
    <row r="2" spans="1:72" ht="33.75"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89.25">
      <c r="A5" s="111" t="s">
        <v>224</v>
      </c>
      <c r="B5" s="48" t="s">
        <v>225</v>
      </c>
      <c r="C5" s="110" t="s">
        <v>25</v>
      </c>
      <c r="D5" s="110" t="s">
        <v>551</v>
      </c>
      <c r="E5" s="93" t="s">
        <v>689</v>
      </c>
      <c r="F5" s="14">
        <v>2</v>
      </c>
      <c r="G5" s="14">
        <v>3</v>
      </c>
      <c r="H5" s="14">
        <f>F5*G5</f>
        <v>6</v>
      </c>
      <c r="I5" s="14" t="str">
        <f t="shared" ref="I5:I67" si="0">IF(H5&lt;12,"BAJO",IF(H5&gt;19,"ALTO","MEDIO"))</f>
        <v>BAJO</v>
      </c>
      <c r="J5" s="86" t="s">
        <v>752</v>
      </c>
      <c r="K5" s="53">
        <f t="shared" ref="K5:K67" si="1">IF(I5="BAJO",0.1,IF(I5="MEDIO",3,5))</f>
        <v>0.1</v>
      </c>
      <c r="BS5" s="11">
        <v>1</v>
      </c>
      <c r="BT5" s="11">
        <v>1</v>
      </c>
    </row>
    <row r="6" spans="1:72" s="11" customFormat="1" ht="89.25">
      <c r="A6" s="111" t="s">
        <v>224</v>
      </c>
      <c r="B6" s="48" t="s">
        <v>226</v>
      </c>
      <c r="C6" s="121" t="s">
        <v>694</v>
      </c>
      <c r="D6" s="110" t="s">
        <v>551</v>
      </c>
      <c r="E6" s="218" t="s">
        <v>757</v>
      </c>
      <c r="F6" s="14">
        <v>2</v>
      </c>
      <c r="G6" s="14">
        <v>3</v>
      </c>
      <c r="H6" s="14">
        <f t="shared" ref="H6:H68" si="2">F6*G6</f>
        <v>6</v>
      </c>
      <c r="I6" s="14" t="str">
        <f t="shared" si="0"/>
        <v>BAJO</v>
      </c>
      <c r="J6" s="86" t="s">
        <v>752</v>
      </c>
      <c r="K6" s="53">
        <f t="shared" si="1"/>
        <v>0.1</v>
      </c>
      <c r="BS6" s="11">
        <v>2</v>
      </c>
      <c r="BT6" s="11">
        <v>2</v>
      </c>
    </row>
    <row r="7" spans="1:72" s="11" customFormat="1" ht="89.25">
      <c r="A7" s="111" t="s">
        <v>227</v>
      </c>
      <c r="B7" s="110" t="s">
        <v>228</v>
      </c>
      <c r="C7" s="113" t="s">
        <v>695</v>
      </c>
      <c r="D7" s="110" t="s">
        <v>551</v>
      </c>
      <c r="E7" s="124" t="s">
        <v>759</v>
      </c>
      <c r="F7" s="14">
        <v>2</v>
      </c>
      <c r="G7" s="14">
        <v>3</v>
      </c>
      <c r="H7" s="14">
        <f>F7*G7</f>
        <v>6</v>
      </c>
      <c r="I7" s="14" t="str">
        <f t="shared" si="0"/>
        <v>BAJO</v>
      </c>
      <c r="J7" s="86" t="s">
        <v>752</v>
      </c>
      <c r="K7" s="53">
        <f>IF(I7="BAJO",0.1,IF(I7="MEDIO",3,5))</f>
        <v>0.1</v>
      </c>
      <c r="BS7" s="11">
        <v>2</v>
      </c>
      <c r="BT7" s="11">
        <v>2</v>
      </c>
    </row>
    <row r="8" spans="1:72" s="11" customFormat="1" ht="89.25">
      <c r="A8" s="111" t="s">
        <v>227</v>
      </c>
      <c r="B8" s="110" t="s">
        <v>229</v>
      </c>
      <c r="C8" s="110" t="s">
        <v>696</v>
      </c>
      <c r="D8" s="110" t="s">
        <v>551</v>
      </c>
      <c r="E8" s="124" t="s">
        <v>758</v>
      </c>
      <c r="F8" s="14">
        <v>2</v>
      </c>
      <c r="G8" s="14">
        <v>3</v>
      </c>
      <c r="H8" s="14">
        <f t="shared" si="2"/>
        <v>6</v>
      </c>
      <c r="I8" s="14" t="str">
        <f t="shared" si="0"/>
        <v>BAJO</v>
      </c>
      <c r="J8" s="86" t="s">
        <v>752</v>
      </c>
      <c r="K8" s="53">
        <f t="shared" si="1"/>
        <v>0.1</v>
      </c>
    </row>
    <row r="9" spans="1:72" s="11" customFormat="1" ht="111.75" customHeight="1">
      <c r="A9" s="111" t="s">
        <v>230</v>
      </c>
      <c r="B9" s="110" t="s">
        <v>231</v>
      </c>
      <c r="C9" s="110" t="s">
        <v>696</v>
      </c>
      <c r="D9" s="110" t="s">
        <v>233</v>
      </c>
      <c r="E9" s="124" t="s">
        <v>760</v>
      </c>
      <c r="F9" s="14">
        <v>2</v>
      </c>
      <c r="G9" s="14">
        <v>5</v>
      </c>
      <c r="H9" s="14">
        <f t="shared" si="2"/>
        <v>10</v>
      </c>
      <c r="I9" s="14" t="str">
        <f t="shared" si="0"/>
        <v>BAJO</v>
      </c>
      <c r="J9" s="86" t="s">
        <v>752</v>
      </c>
      <c r="K9" s="53">
        <f t="shared" si="1"/>
        <v>0.1</v>
      </c>
    </row>
    <row r="10" spans="1:72" s="11" customFormat="1" ht="145.5" customHeight="1">
      <c r="A10" s="111" t="s">
        <v>230</v>
      </c>
      <c r="B10" s="110" t="s">
        <v>232</v>
      </c>
      <c r="C10" s="113" t="s">
        <v>697</v>
      </c>
      <c r="D10" s="110" t="s">
        <v>233</v>
      </c>
      <c r="E10" s="124" t="s">
        <v>761</v>
      </c>
      <c r="F10" s="14">
        <v>2</v>
      </c>
      <c r="G10" s="14">
        <v>5</v>
      </c>
      <c r="H10" s="14">
        <f>F10*G10</f>
        <v>10</v>
      </c>
      <c r="I10" s="14" t="str">
        <f t="shared" si="0"/>
        <v>BAJO</v>
      </c>
      <c r="J10" s="86" t="s">
        <v>752</v>
      </c>
      <c r="K10" s="53">
        <f>IF(I10="BAJO",0.1,IF(I10="MEDIO",3,5))</f>
        <v>0.1</v>
      </c>
    </row>
    <row r="11" spans="1:72" s="11" customFormat="1" ht="165.75">
      <c r="A11" s="111" t="s">
        <v>234</v>
      </c>
      <c r="B11" s="86" t="s">
        <v>235</v>
      </c>
      <c r="C11" s="110" t="s">
        <v>696</v>
      </c>
      <c r="D11" s="110" t="s">
        <v>552</v>
      </c>
      <c r="E11" s="119" t="s">
        <v>762</v>
      </c>
      <c r="F11" s="14">
        <v>2</v>
      </c>
      <c r="G11" s="14">
        <v>5</v>
      </c>
      <c r="H11" s="14">
        <f t="shared" si="2"/>
        <v>10</v>
      </c>
      <c r="I11" s="14" t="str">
        <f t="shared" si="0"/>
        <v>BAJO</v>
      </c>
      <c r="J11" s="86" t="s">
        <v>752</v>
      </c>
      <c r="K11" s="53">
        <f t="shared" si="1"/>
        <v>0.1</v>
      </c>
    </row>
    <row r="12" spans="1:72" s="11" customFormat="1" ht="165.75">
      <c r="A12" s="111" t="s">
        <v>234</v>
      </c>
      <c r="B12" s="86" t="s">
        <v>238</v>
      </c>
      <c r="C12" s="110" t="s">
        <v>239</v>
      </c>
      <c r="D12" s="110" t="s">
        <v>248</v>
      </c>
      <c r="E12" s="119" t="s">
        <v>762</v>
      </c>
      <c r="F12" s="14">
        <v>2</v>
      </c>
      <c r="G12" s="14">
        <v>5</v>
      </c>
      <c r="H12" s="90">
        <f t="shared" si="2"/>
        <v>10</v>
      </c>
      <c r="I12" s="90" t="str">
        <f t="shared" si="0"/>
        <v>BAJO</v>
      </c>
      <c r="J12" s="86" t="s">
        <v>752</v>
      </c>
      <c r="K12" s="53"/>
    </row>
    <row r="13" spans="1:72" s="11" customFormat="1" ht="165.75">
      <c r="A13" s="111" t="s">
        <v>234</v>
      </c>
      <c r="B13" s="110" t="s">
        <v>236</v>
      </c>
      <c r="C13" s="86" t="s">
        <v>55</v>
      </c>
      <c r="D13" s="110" t="s">
        <v>248</v>
      </c>
      <c r="E13" s="119" t="s">
        <v>762</v>
      </c>
      <c r="F13" s="14">
        <v>2</v>
      </c>
      <c r="G13" s="14">
        <v>5</v>
      </c>
      <c r="H13" s="14">
        <f t="shared" si="2"/>
        <v>10</v>
      </c>
      <c r="I13" s="14" t="str">
        <f t="shared" si="0"/>
        <v>BAJO</v>
      </c>
      <c r="J13" s="86" t="s">
        <v>752</v>
      </c>
      <c r="K13" s="53">
        <f t="shared" si="1"/>
        <v>0.1</v>
      </c>
    </row>
    <row r="14" spans="1:72" s="11" customFormat="1" ht="165.75">
      <c r="A14" s="111" t="s">
        <v>234</v>
      </c>
      <c r="B14" s="110" t="s">
        <v>240</v>
      </c>
      <c r="C14" s="110" t="s">
        <v>239</v>
      </c>
      <c r="D14" s="110" t="s">
        <v>248</v>
      </c>
      <c r="E14" s="119" t="s">
        <v>762</v>
      </c>
      <c r="F14" s="14">
        <v>2</v>
      </c>
      <c r="G14" s="14">
        <v>5</v>
      </c>
      <c r="H14" s="90">
        <f t="shared" ref="H14" si="3">F14*G14</f>
        <v>10</v>
      </c>
      <c r="I14" s="90" t="str">
        <f t="shared" ref="I14" si="4">IF(H14&lt;12,"BAJO",IF(H14&gt;19,"ALTO","MEDIO"))</f>
        <v>BAJO</v>
      </c>
      <c r="J14" s="86" t="s">
        <v>752</v>
      </c>
      <c r="K14" s="53"/>
    </row>
    <row r="15" spans="1:72" s="11" customFormat="1" ht="165.75">
      <c r="A15" s="111" t="s">
        <v>234</v>
      </c>
      <c r="B15" s="110" t="s">
        <v>237</v>
      </c>
      <c r="C15" s="110" t="s">
        <v>696</v>
      </c>
      <c r="D15" s="110" t="s">
        <v>248</v>
      </c>
      <c r="E15" s="119" t="s">
        <v>762</v>
      </c>
      <c r="F15" s="14">
        <v>2</v>
      </c>
      <c r="G15" s="14">
        <v>4</v>
      </c>
      <c r="H15" s="14">
        <f>F15*G15</f>
        <v>8</v>
      </c>
      <c r="I15" s="14" t="str">
        <f t="shared" si="0"/>
        <v>BAJO</v>
      </c>
      <c r="J15" s="86" t="s">
        <v>752</v>
      </c>
      <c r="K15" s="53">
        <f>IF(I15="BAJO",0.1,IF(I15="MEDIO",3,5))</f>
        <v>0.1</v>
      </c>
    </row>
    <row r="16" spans="1:72" s="11" customFormat="1" ht="165.75">
      <c r="A16" s="111" t="s">
        <v>234</v>
      </c>
      <c r="B16" s="110" t="s">
        <v>251</v>
      </c>
      <c r="C16" s="110" t="s">
        <v>55</v>
      </c>
      <c r="D16" s="110" t="s">
        <v>248</v>
      </c>
      <c r="E16" s="119" t="s">
        <v>762</v>
      </c>
      <c r="F16" s="33" t="s">
        <v>424</v>
      </c>
      <c r="G16" s="14">
        <v>4</v>
      </c>
      <c r="H16" s="14">
        <f t="shared" si="2"/>
        <v>8</v>
      </c>
      <c r="I16" s="14" t="str">
        <f t="shared" si="0"/>
        <v>BAJO</v>
      </c>
      <c r="J16" s="86" t="s">
        <v>752</v>
      </c>
      <c r="K16" s="53">
        <f t="shared" si="1"/>
        <v>0.1</v>
      </c>
    </row>
    <row r="17" spans="1:11" s="11" customFormat="1" ht="165.75">
      <c r="A17" s="111" t="s">
        <v>234</v>
      </c>
      <c r="B17" s="86" t="s">
        <v>241</v>
      </c>
      <c r="C17" s="113" t="s">
        <v>55</v>
      </c>
      <c r="D17" s="110" t="s">
        <v>248</v>
      </c>
      <c r="E17" s="119" t="s">
        <v>762</v>
      </c>
      <c r="F17" s="33" t="s">
        <v>424</v>
      </c>
      <c r="G17" s="14">
        <v>4</v>
      </c>
      <c r="H17" s="14">
        <f t="shared" si="2"/>
        <v>8</v>
      </c>
      <c r="I17" s="14" t="str">
        <f t="shared" si="0"/>
        <v>BAJO</v>
      </c>
      <c r="J17" s="86" t="s">
        <v>752</v>
      </c>
      <c r="K17" s="53">
        <f t="shared" si="1"/>
        <v>0.1</v>
      </c>
    </row>
    <row r="18" spans="1:11" s="11" customFormat="1" ht="165.75">
      <c r="A18" s="111" t="s">
        <v>234</v>
      </c>
      <c r="B18" s="86" t="s">
        <v>242</v>
      </c>
      <c r="C18" s="113" t="s">
        <v>239</v>
      </c>
      <c r="D18" s="110" t="s">
        <v>248</v>
      </c>
      <c r="E18" s="119" t="s">
        <v>762</v>
      </c>
      <c r="F18" s="33" t="s">
        <v>424</v>
      </c>
      <c r="G18" s="14">
        <v>4</v>
      </c>
      <c r="H18" s="14">
        <f>F18*G18</f>
        <v>8</v>
      </c>
      <c r="I18" s="14" t="str">
        <f t="shared" si="0"/>
        <v>BAJO</v>
      </c>
      <c r="J18" s="86" t="s">
        <v>752</v>
      </c>
      <c r="K18" s="53">
        <f>IF(I18="BAJO",0.1,IF(I18="MEDIO",3,5))</f>
        <v>0.1</v>
      </c>
    </row>
    <row r="19" spans="1:11" s="11" customFormat="1" ht="165.75">
      <c r="A19" s="111" t="s">
        <v>234</v>
      </c>
      <c r="B19" s="86" t="s">
        <v>243</v>
      </c>
      <c r="C19" s="110" t="s">
        <v>696</v>
      </c>
      <c r="D19" s="110" t="s">
        <v>248</v>
      </c>
      <c r="E19" s="119" t="s">
        <v>762</v>
      </c>
      <c r="F19" s="14">
        <v>2</v>
      </c>
      <c r="G19" s="14">
        <v>4</v>
      </c>
      <c r="H19" s="14">
        <f t="shared" si="2"/>
        <v>8</v>
      </c>
      <c r="I19" s="14" t="str">
        <f t="shared" si="0"/>
        <v>BAJO</v>
      </c>
      <c r="J19" s="86" t="s">
        <v>752</v>
      </c>
      <c r="K19" s="53">
        <f t="shared" si="1"/>
        <v>0.1</v>
      </c>
    </row>
    <row r="20" spans="1:11" s="11" customFormat="1" ht="165.75">
      <c r="A20" s="111" t="s">
        <v>234</v>
      </c>
      <c r="B20" s="110" t="s">
        <v>244</v>
      </c>
      <c r="C20" s="110" t="s">
        <v>696</v>
      </c>
      <c r="D20" s="110" t="s">
        <v>248</v>
      </c>
      <c r="E20" s="119" t="s">
        <v>762</v>
      </c>
      <c r="F20" s="14">
        <v>3</v>
      </c>
      <c r="G20" s="14">
        <v>3</v>
      </c>
      <c r="H20" s="14">
        <f t="shared" si="2"/>
        <v>9</v>
      </c>
      <c r="I20" s="14" t="str">
        <f t="shared" si="0"/>
        <v>BAJO</v>
      </c>
      <c r="J20" s="86" t="s">
        <v>752</v>
      </c>
      <c r="K20" s="53">
        <f t="shared" si="1"/>
        <v>0.1</v>
      </c>
    </row>
    <row r="21" spans="1:11" s="11" customFormat="1" ht="165.75">
      <c r="A21" s="111" t="s">
        <v>234</v>
      </c>
      <c r="B21" s="110" t="s">
        <v>245</v>
      </c>
      <c r="C21" s="113" t="s">
        <v>239</v>
      </c>
      <c r="D21" s="110" t="s">
        <v>248</v>
      </c>
      <c r="E21" s="119" t="s">
        <v>762</v>
      </c>
      <c r="F21" s="14">
        <v>3</v>
      </c>
      <c r="G21" s="14">
        <v>3</v>
      </c>
      <c r="H21" s="14">
        <f>F21*G21</f>
        <v>9</v>
      </c>
      <c r="I21" s="14" t="str">
        <f t="shared" si="0"/>
        <v>BAJO</v>
      </c>
      <c r="J21" s="86" t="s">
        <v>752</v>
      </c>
      <c r="K21" s="53">
        <f>IF(I21="BAJO",0.1,IF(I21="MEDIO",3,5))</f>
        <v>0.1</v>
      </c>
    </row>
    <row r="22" spans="1:11" s="11" customFormat="1" ht="165.75">
      <c r="A22" s="111" t="s">
        <v>234</v>
      </c>
      <c r="B22" s="110" t="s">
        <v>246</v>
      </c>
      <c r="C22" s="113" t="s">
        <v>55</v>
      </c>
      <c r="D22" s="110" t="s">
        <v>248</v>
      </c>
      <c r="E22" s="119" t="s">
        <v>762</v>
      </c>
      <c r="F22" s="14">
        <v>3</v>
      </c>
      <c r="G22" s="14">
        <v>3</v>
      </c>
      <c r="H22" s="14">
        <f t="shared" si="2"/>
        <v>9</v>
      </c>
      <c r="I22" s="14" t="str">
        <f t="shared" si="0"/>
        <v>BAJO</v>
      </c>
      <c r="J22" s="86" t="s">
        <v>752</v>
      </c>
      <c r="K22" s="53">
        <f t="shared" si="1"/>
        <v>0.1</v>
      </c>
    </row>
    <row r="23" spans="1:11" s="11" customFormat="1" ht="165.75">
      <c r="A23" s="111" t="s">
        <v>234</v>
      </c>
      <c r="B23" s="110" t="s">
        <v>247</v>
      </c>
      <c r="C23" s="113" t="s">
        <v>55</v>
      </c>
      <c r="D23" s="110" t="s">
        <v>248</v>
      </c>
      <c r="E23" s="119" t="s">
        <v>762</v>
      </c>
      <c r="F23" s="14">
        <v>3</v>
      </c>
      <c r="G23" s="14">
        <v>3</v>
      </c>
      <c r="H23" s="14">
        <f t="shared" si="2"/>
        <v>9</v>
      </c>
      <c r="I23" s="14" t="str">
        <f t="shared" si="0"/>
        <v>BAJO</v>
      </c>
      <c r="J23" s="86" t="s">
        <v>752</v>
      </c>
      <c r="K23" s="53">
        <f t="shared" si="1"/>
        <v>0.1</v>
      </c>
    </row>
    <row r="24" spans="1:11" s="11" customFormat="1" ht="165.75">
      <c r="A24" s="111" t="s">
        <v>234</v>
      </c>
      <c r="B24" s="110" t="s">
        <v>250</v>
      </c>
      <c r="C24" s="110" t="s">
        <v>696</v>
      </c>
      <c r="D24" s="110" t="s">
        <v>248</v>
      </c>
      <c r="E24" s="119" t="s">
        <v>762</v>
      </c>
      <c r="F24" s="14">
        <v>3</v>
      </c>
      <c r="G24" s="14">
        <v>3</v>
      </c>
      <c r="H24" s="14">
        <f>F24*G24</f>
        <v>9</v>
      </c>
      <c r="I24" s="14" t="str">
        <f t="shared" si="0"/>
        <v>BAJO</v>
      </c>
      <c r="J24" s="86" t="s">
        <v>752</v>
      </c>
      <c r="K24" s="53">
        <f>IF(I24="BAJO",0.1,IF(I24="MEDIO",3,5))</f>
        <v>0.1</v>
      </c>
    </row>
    <row r="25" spans="1:11" s="11" customFormat="1" ht="102">
      <c r="A25" s="111" t="s">
        <v>249</v>
      </c>
      <c r="B25" s="110" t="s">
        <v>252</v>
      </c>
      <c r="C25" s="110" t="s">
        <v>696</v>
      </c>
      <c r="D25" s="110" t="s">
        <v>552</v>
      </c>
      <c r="E25" s="124" t="s">
        <v>763</v>
      </c>
      <c r="F25" s="14">
        <v>2</v>
      </c>
      <c r="G25" s="14">
        <v>5</v>
      </c>
      <c r="H25" s="14">
        <f t="shared" si="2"/>
        <v>10</v>
      </c>
      <c r="I25" s="14" t="str">
        <f t="shared" si="0"/>
        <v>BAJO</v>
      </c>
      <c r="J25" s="86" t="s">
        <v>752</v>
      </c>
      <c r="K25" s="53">
        <f t="shared" si="1"/>
        <v>0.1</v>
      </c>
    </row>
    <row r="26" spans="1:11" s="11" customFormat="1" ht="102">
      <c r="A26" s="111" t="s">
        <v>249</v>
      </c>
      <c r="B26" s="110" t="s">
        <v>253</v>
      </c>
      <c r="C26" s="110" t="s">
        <v>254</v>
      </c>
      <c r="D26" s="110" t="s">
        <v>248</v>
      </c>
      <c r="E26" s="124" t="s">
        <v>763</v>
      </c>
      <c r="F26" s="14">
        <v>3</v>
      </c>
      <c r="G26" s="14">
        <v>3</v>
      </c>
      <c r="H26" s="14">
        <f t="shared" si="2"/>
        <v>9</v>
      </c>
      <c r="I26" s="14" t="str">
        <f t="shared" si="0"/>
        <v>BAJO</v>
      </c>
      <c r="J26" s="86" t="s">
        <v>752</v>
      </c>
      <c r="K26" s="53">
        <f t="shared" si="1"/>
        <v>0.1</v>
      </c>
    </row>
    <row r="27" spans="1:11" s="11" customFormat="1" ht="178.5">
      <c r="A27" s="111" t="s">
        <v>249</v>
      </c>
      <c r="B27" s="110" t="s">
        <v>255</v>
      </c>
      <c r="C27" s="110" t="s">
        <v>696</v>
      </c>
      <c r="D27" s="110" t="s">
        <v>552</v>
      </c>
      <c r="E27" s="124" t="s">
        <v>763</v>
      </c>
      <c r="F27" s="14">
        <v>3</v>
      </c>
      <c r="G27" s="14">
        <v>5</v>
      </c>
      <c r="H27" s="14">
        <f>F27*G27</f>
        <v>15</v>
      </c>
      <c r="I27" s="14" t="str">
        <f t="shared" si="0"/>
        <v>MEDIO</v>
      </c>
      <c r="J27" s="86" t="s">
        <v>753</v>
      </c>
      <c r="K27" s="53">
        <f>IF(I27="BAJO",0.1,IF(I27="MEDIO",3,5))</f>
        <v>3</v>
      </c>
    </row>
    <row r="28" spans="1:11" s="11" customFormat="1" ht="102">
      <c r="A28" s="111" t="s">
        <v>249</v>
      </c>
      <c r="B28" s="110" t="s">
        <v>256</v>
      </c>
      <c r="C28" s="110" t="s">
        <v>254</v>
      </c>
      <c r="D28" s="110" t="s">
        <v>248</v>
      </c>
      <c r="E28" s="124" t="s">
        <v>763</v>
      </c>
      <c r="F28" s="14">
        <v>3</v>
      </c>
      <c r="G28" s="14">
        <v>3</v>
      </c>
      <c r="H28" s="14">
        <f t="shared" si="2"/>
        <v>9</v>
      </c>
      <c r="I28" s="14" t="str">
        <f t="shared" si="0"/>
        <v>BAJO</v>
      </c>
      <c r="J28" s="86" t="s">
        <v>752</v>
      </c>
      <c r="K28" s="53">
        <f t="shared" si="1"/>
        <v>0.1</v>
      </c>
    </row>
    <row r="29" spans="1:11" s="11" customFormat="1" ht="114.75">
      <c r="A29" s="111" t="s">
        <v>257</v>
      </c>
      <c r="B29" s="110" t="s">
        <v>259</v>
      </c>
      <c r="C29" s="110" t="s">
        <v>20</v>
      </c>
      <c r="D29" s="110" t="s">
        <v>553</v>
      </c>
      <c r="E29" s="124" t="s">
        <v>765</v>
      </c>
      <c r="F29" s="14">
        <v>3</v>
      </c>
      <c r="G29" s="14">
        <v>3</v>
      </c>
      <c r="H29" s="14">
        <f t="shared" si="2"/>
        <v>9</v>
      </c>
      <c r="I29" s="14" t="str">
        <f t="shared" si="0"/>
        <v>BAJO</v>
      </c>
      <c r="J29" s="86" t="s">
        <v>752</v>
      </c>
      <c r="K29" s="53">
        <f t="shared" si="1"/>
        <v>0.1</v>
      </c>
    </row>
    <row r="30" spans="1:11" s="11" customFormat="1" ht="178.5">
      <c r="A30" s="111" t="s">
        <v>257</v>
      </c>
      <c r="B30" s="110" t="s">
        <v>259</v>
      </c>
      <c r="C30" s="110" t="s">
        <v>25</v>
      </c>
      <c r="D30" s="110" t="s">
        <v>554</v>
      </c>
      <c r="E30" s="93" t="s">
        <v>689</v>
      </c>
      <c r="F30" s="14">
        <v>3</v>
      </c>
      <c r="G30" s="14">
        <v>4</v>
      </c>
      <c r="H30" s="14">
        <f>F30*G30</f>
        <v>12</v>
      </c>
      <c r="I30" s="14" t="str">
        <f t="shared" si="0"/>
        <v>MEDIO</v>
      </c>
      <c r="J30" s="86" t="s">
        <v>753</v>
      </c>
      <c r="K30" s="53">
        <f>IF(I30="BAJO",0.1,IF(I30="MEDIO",3,5))</f>
        <v>3</v>
      </c>
    </row>
    <row r="31" spans="1:11" s="11" customFormat="1" ht="178.5">
      <c r="A31" s="111" t="s">
        <v>257</v>
      </c>
      <c r="B31" s="110" t="s">
        <v>258</v>
      </c>
      <c r="C31" s="110" t="s">
        <v>189</v>
      </c>
      <c r="D31" s="110" t="s">
        <v>554</v>
      </c>
      <c r="E31" s="124" t="s">
        <v>765</v>
      </c>
      <c r="F31" s="14">
        <v>3</v>
      </c>
      <c r="G31" s="14">
        <v>4</v>
      </c>
      <c r="H31" s="14">
        <f t="shared" si="2"/>
        <v>12</v>
      </c>
      <c r="I31" s="14" t="str">
        <f t="shared" si="0"/>
        <v>MEDIO</v>
      </c>
      <c r="J31" s="86" t="s">
        <v>753</v>
      </c>
      <c r="K31" s="53">
        <f t="shared" si="1"/>
        <v>3</v>
      </c>
    </row>
    <row r="32" spans="1:11" s="11" customFormat="1" ht="89.25">
      <c r="A32" s="111" t="s">
        <v>260</v>
      </c>
      <c r="B32" s="110" t="s">
        <v>261</v>
      </c>
      <c r="C32" s="113" t="s">
        <v>19</v>
      </c>
      <c r="D32" s="110" t="s">
        <v>554</v>
      </c>
      <c r="E32" s="93" t="s">
        <v>689</v>
      </c>
      <c r="F32" s="14">
        <v>3</v>
      </c>
      <c r="G32" s="14">
        <v>3</v>
      </c>
      <c r="H32" s="14">
        <f>F32*G32</f>
        <v>9</v>
      </c>
      <c r="I32" s="14" t="str">
        <f t="shared" si="0"/>
        <v>BAJO</v>
      </c>
      <c r="J32" s="86" t="s">
        <v>752</v>
      </c>
      <c r="K32" s="53">
        <f>IF(I32="BAJO",0.1,IF(I32="MEDIO",3,5))</f>
        <v>0.1</v>
      </c>
    </row>
    <row r="33" spans="1:11" s="11" customFormat="1" ht="89.25">
      <c r="A33" s="111" t="s">
        <v>260</v>
      </c>
      <c r="B33" s="110" t="s">
        <v>262</v>
      </c>
      <c r="C33" s="113" t="s">
        <v>698</v>
      </c>
      <c r="D33" s="110" t="s">
        <v>554</v>
      </c>
      <c r="E33" s="229" t="s">
        <v>868</v>
      </c>
      <c r="F33" s="14">
        <v>3</v>
      </c>
      <c r="G33" s="14">
        <v>3</v>
      </c>
      <c r="H33" s="14">
        <f t="shared" si="2"/>
        <v>9</v>
      </c>
      <c r="I33" s="14" t="str">
        <f t="shared" si="0"/>
        <v>BAJO</v>
      </c>
      <c r="J33" s="86" t="s">
        <v>752</v>
      </c>
      <c r="K33" s="53">
        <f t="shared" si="1"/>
        <v>0.1</v>
      </c>
    </row>
    <row r="34" spans="1:11" s="11" customFormat="1" ht="89.25">
      <c r="A34" s="111" t="s">
        <v>263</v>
      </c>
      <c r="B34" s="110" t="s">
        <v>264</v>
      </c>
      <c r="C34" s="113" t="s">
        <v>19</v>
      </c>
      <c r="D34" s="110" t="s">
        <v>554</v>
      </c>
      <c r="E34" s="93" t="s">
        <v>689</v>
      </c>
      <c r="F34" s="14">
        <v>3</v>
      </c>
      <c r="G34" s="14">
        <v>3</v>
      </c>
      <c r="H34" s="14">
        <f t="shared" si="2"/>
        <v>9</v>
      </c>
      <c r="I34" s="14" t="str">
        <f t="shared" si="0"/>
        <v>BAJO</v>
      </c>
      <c r="J34" s="86" t="s">
        <v>752</v>
      </c>
      <c r="K34" s="53">
        <f t="shared" si="1"/>
        <v>0.1</v>
      </c>
    </row>
    <row r="35" spans="1:11" s="11" customFormat="1" ht="89.25">
      <c r="A35" s="111" t="s">
        <v>263</v>
      </c>
      <c r="B35" s="110" t="s">
        <v>265</v>
      </c>
      <c r="C35" s="113" t="s">
        <v>698</v>
      </c>
      <c r="D35" s="110" t="s">
        <v>554</v>
      </c>
      <c r="E35" s="124" t="s">
        <v>764</v>
      </c>
      <c r="F35" s="14">
        <v>3</v>
      </c>
      <c r="G35" s="14">
        <v>3</v>
      </c>
      <c r="H35" s="14">
        <f>F35*G35</f>
        <v>9</v>
      </c>
      <c r="I35" s="14" t="str">
        <f t="shared" si="0"/>
        <v>BAJO</v>
      </c>
      <c r="J35" s="86" t="s">
        <v>752</v>
      </c>
      <c r="K35" s="53">
        <f>IF(I35="BAJO",0.1,IF(I35="MEDIO",3,5))</f>
        <v>0.1</v>
      </c>
    </row>
    <row r="36" spans="1:11" s="11" customFormat="1" ht="12.75">
      <c r="A36" s="31"/>
      <c r="B36" s="13"/>
      <c r="C36" s="32"/>
      <c r="D36" s="13"/>
      <c r="E36" s="47"/>
      <c r="F36" s="14"/>
      <c r="G36" s="14"/>
      <c r="H36" s="14">
        <f t="shared" si="2"/>
        <v>0</v>
      </c>
      <c r="I36" s="14" t="str">
        <f t="shared" si="0"/>
        <v>BAJO</v>
      </c>
      <c r="J36" s="3"/>
      <c r="K36" s="53">
        <f t="shared" si="1"/>
        <v>0.1</v>
      </c>
    </row>
    <row r="37" spans="1:11" s="11" customFormat="1" ht="12.75">
      <c r="A37" s="31"/>
      <c r="B37" s="13"/>
      <c r="C37" s="32"/>
      <c r="D37" s="13"/>
      <c r="E37" s="47"/>
      <c r="F37" s="14"/>
      <c r="G37" s="14"/>
      <c r="H37" s="14">
        <f t="shared" si="2"/>
        <v>0</v>
      </c>
      <c r="I37" s="14" t="str">
        <f t="shared" si="0"/>
        <v>BAJO</v>
      </c>
      <c r="J37" s="3"/>
      <c r="K37" s="53">
        <f t="shared" si="1"/>
        <v>0.1</v>
      </c>
    </row>
    <row r="38" spans="1:11" s="11" customFormat="1" ht="12.75">
      <c r="A38" s="31"/>
      <c r="B38" s="13"/>
      <c r="C38" s="13"/>
      <c r="D38" s="13"/>
      <c r="E38" s="47"/>
      <c r="F38" s="14"/>
      <c r="G38" s="14"/>
      <c r="H38" s="14">
        <f>F38*G38</f>
        <v>0</v>
      </c>
      <c r="I38" s="14" t="str">
        <f t="shared" si="0"/>
        <v>BAJO</v>
      </c>
      <c r="J38" s="3"/>
      <c r="K38" s="53">
        <f>IF(I38="BAJO",0.1,IF(I38="MEDIO",3,5))</f>
        <v>0.1</v>
      </c>
    </row>
    <row r="39" spans="1:11" s="11" customFormat="1" ht="12.75">
      <c r="A39" s="31"/>
      <c r="B39" s="13"/>
      <c r="C39" s="13"/>
      <c r="D39" s="13"/>
      <c r="E39" s="47"/>
      <c r="F39" s="14"/>
      <c r="G39" s="14"/>
      <c r="H39" s="14">
        <f>F39*G39</f>
        <v>0</v>
      </c>
      <c r="I39" s="14" t="str">
        <f t="shared" si="0"/>
        <v>BAJO</v>
      </c>
      <c r="J39" s="3"/>
      <c r="K39" s="53">
        <f>IF(I39="BAJO",0.1,IF(I39="MEDIO",3,5))</f>
        <v>0.1</v>
      </c>
    </row>
    <row r="40" spans="1:11" s="11" customFormat="1" ht="12.75">
      <c r="A40" s="31"/>
      <c r="B40" s="13"/>
      <c r="C40" s="32"/>
      <c r="D40" s="13"/>
      <c r="E40" s="47"/>
      <c r="F40" s="14"/>
      <c r="G40" s="14"/>
      <c r="H40" s="14">
        <f t="shared" si="2"/>
        <v>0</v>
      </c>
      <c r="I40" s="14" t="str">
        <f t="shared" si="0"/>
        <v>BAJO</v>
      </c>
      <c r="J40" s="3"/>
      <c r="K40" s="53">
        <f t="shared" si="1"/>
        <v>0.1</v>
      </c>
    </row>
    <row r="41" spans="1:11" s="11" customFormat="1" ht="12.75">
      <c r="A41" s="31"/>
      <c r="B41" s="13"/>
      <c r="C41" s="32"/>
      <c r="D41" s="13"/>
      <c r="E41" s="47"/>
      <c r="F41" s="14"/>
      <c r="G41" s="14"/>
      <c r="H41" s="14">
        <f t="shared" si="2"/>
        <v>0</v>
      </c>
      <c r="I41" s="14" t="str">
        <f t="shared" si="0"/>
        <v>BAJO</v>
      </c>
      <c r="J41" s="3"/>
      <c r="K41" s="53">
        <f t="shared" si="1"/>
        <v>0.1</v>
      </c>
    </row>
    <row r="42" spans="1:11" s="11" customFormat="1" ht="12.75">
      <c r="A42" s="31"/>
      <c r="B42" s="13"/>
      <c r="C42" s="13"/>
      <c r="D42" s="13"/>
      <c r="E42" s="47"/>
      <c r="F42" s="14"/>
      <c r="G42" s="14"/>
      <c r="H42" s="14">
        <f>F42*G42</f>
        <v>0</v>
      </c>
      <c r="I42" s="14" t="str">
        <f t="shared" si="0"/>
        <v>BAJO</v>
      </c>
      <c r="J42" s="3"/>
      <c r="K42" s="53">
        <f>IF(I42="BAJO",0.1,IF(I42="MEDIO",3,5))</f>
        <v>0.1</v>
      </c>
    </row>
    <row r="43" spans="1:11" s="11" customFormat="1" ht="12.75">
      <c r="A43" s="31"/>
      <c r="B43" s="13"/>
      <c r="C43" s="13"/>
      <c r="D43" s="13"/>
      <c r="E43" s="47"/>
      <c r="F43" s="14"/>
      <c r="G43" s="14"/>
      <c r="H43" s="14">
        <f>F43*G43</f>
        <v>0</v>
      </c>
      <c r="I43" s="14" t="str">
        <f t="shared" si="0"/>
        <v>BAJO</v>
      </c>
      <c r="J43" s="3"/>
      <c r="K43" s="53">
        <f>IF(I43="BAJO",0.1,IF(I43="MEDIO",3,5))</f>
        <v>0.1</v>
      </c>
    </row>
    <row r="44" spans="1:11" s="11" customFormat="1" ht="12.75">
      <c r="A44" s="31"/>
      <c r="B44" s="13"/>
      <c r="C44" s="32"/>
      <c r="D44" s="13"/>
      <c r="E44" s="47"/>
      <c r="F44" s="14"/>
      <c r="G44" s="14"/>
      <c r="H44" s="14">
        <f t="shared" si="2"/>
        <v>0</v>
      </c>
      <c r="I44" s="14" t="str">
        <f t="shared" si="0"/>
        <v>BAJO</v>
      </c>
      <c r="J44" s="3"/>
      <c r="K44" s="53">
        <f t="shared" si="1"/>
        <v>0.1</v>
      </c>
    </row>
    <row r="45" spans="1:11" s="11" customFormat="1" ht="12.75">
      <c r="A45" s="31"/>
      <c r="B45" s="13"/>
      <c r="C45" s="13"/>
      <c r="D45" s="13"/>
      <c r="E45" s="47"/>
      <c r="F45" s="14"/>
      <c r="G45" s="14"/>
      <c r="H45" s="14">
        <f t="shared" si="2"/>
        <v>0</v>
      </c>
      <c r="I45" s="14" t="str">
        <f t="shared" si="0"/>
        <v>BAJO</v>
      </c>
      <c r="J45" s="3"/>
      <c r="K45" s="53">
        <f t="shared" si="1"/>
        <v>0.1</v>
      </c>
    </row>
    <row r="46" spans="1:11" s="11" customFormat="1" ht="12.75">
      <c r="A46" s="31"/>
      <c r="B46" s="13"/>
      <c r="C46" s="13"/>
      <c r="D46" s="13"/>
      <c r="E46" s="47"/>
      <c r="F46" s="14"/>
      <c r="G46" s="14"/>
      <c r="H46" s="14">
        <f>F46*G46</f>
        <v>0</v>
      </c>
      <c r="I46" s="14" t="str">
        <f t="shared" si="0"/>
        <v>BAJO</v>
      </c>
      <c r="J46" s="3"/>
      <c r="K46" s="53">
        <f>IF(I46="BAJO",0.1,IF(I46="MEDIO",3,5))</f>
        <v>0.1</v>
      </c>
    </row>
    <row r="47" spans="1:11" s="11" customFormat="1" ht="12.75">
      <c r="A47" s="31"/>
      <c r="B47" s="13"/>
      <c r="C47" s="32"/>
      <c r="D47" s="13"/>
      <c r="E47" s="47"/>
      <c r="F47" s="14"/>
      <c r="G47" s="14"/>
      <c r="H47" s="14">
        <f t="shared" si="2"/>
        <v>0</v>
      </c>
      <c r="I47" s="14" t="str">
        <f t="shared" si="0"/>
        <v>BAJO</v>
      </c>
      <c r="J47" s="3"/>
      <c r="K47" s="53">
        <f t="shared" si="1"/>
        <v>0.1</v>
      </c>
    </row>
    <row r="48" spans="1:11" s="11" customFormat="1" ht="12.75">
      <c r="A48" s="31"/>
      <c r="B48" s="13"/>
      <c r="C48" s="35"/>
      <c r="D48" s="13"/>
      <c r="E48" s="47"/>
      <c r="F48" s="14"/>
      <c r="G48" s="14"/>
      <c r="H48" s="14">
        <f t="shared" si="2"/>
        <v>0</v>
      </c>
      <c r="I48" s="14" t="str">
        <f t="shared" si="0"/>
        <v>BAJO</v>
      </c>
      <c r="J48" s="3"/>
      <c r="K48" s="53">
        <f t="shared" si="1"/>
        <v>0.1</v>
      </c>
    </row>
    <row r="49" spans="1:11" s="11" customFormat="1" ht="12.75">
      <c r="A49" s="31"/>
      <c r="B49" s="13"/>
      <c r="C49" s="13"/>
      <c r="D49" s="13"/>
      <c r="E49" s="47"/>
      <c r="F49" s="14"/>
      <c r="G49" s="14"/>
      <c r="H49" s="14">
        <f>F49*G49</f>
        <v>0</v>
      </c>
      <c r="I49" s="14" t="str">
        <f t="shared" si="0"/>
        <v>BAJO</v>
      </c>
      <c r="J49" s="3"/>
      <c r="K49" s="53">
        <f>IF(I49="BAJO",0.1,IF(I49="MEDIO",3,5))</f>
        <v>0.1</v>
      </c>
    </row>
    <row r="50" spans="1:11" s="11" customFormat="1" ht="12.75">
      <c r="A50" s="31"/>
      <c r="B50" s="13"/>
      <c r="C50" s="13"/>
      <c r="D50" s="13"/>
      <c r="E50" s="47"/>
      <c r="F50" s="14"/>
      <c r="G50" s="14"/>
      <c r="H50" s="14">
        <f>F50*G50</f>
        <v>0</v>
      </c>
      <c r="I50" s="14" t="str">
        <f t="shared" si="0"/>
        <v>BAJO</v>
      </c>
      <c r="J50" s="3"/>
      <c r="K50" s="53">
        <f>IF(I50="BAJO",0.1,IF(I50="MEDIO",3,5))</f>
        <v>0.1</v>
      </c>
    </row>
    <row r="51" spans="1:11" s="11" customFormat="1" ht="12.75">
      <c r="A51" s="31"/>
      <c r="B51" s="13"/>
      <c r="C51" s="32"/>
      <c r="D51" s="13"/>
      <c r="E51" s="47"/>
      <c r="F51" s="14"/>
      <c r="G51" s="14"/>
      <c r="H51" s="14">
        <f t="shared" si="2"/>
        <v>0</v>
      </c>
      <c r="I51" s="14" t="str">
        <f t="shared" si="0"/>
        <v>BAJO</v>
      </c>
      <c r="J51" s="3"/>
      <c r="K51" s="53">
        <f t="shared" si="1"/>
        <v>0.1</v>
      </c>
    </row>
    <row r="52" spans="1:11" s="11" customFormat="1" ht="12.75">
      <c r="A52" s="31"/>
      <c r="B52" s="13"/>
      <c r="C52" s="35"/>
      <c r="D52" s="13"/>
      <c r="E52" s="47"/>
      <c r="F52" s="14"/>
      <c r="G52" s="14"/>
      <c r="H52" s="14">
        <f t="shared" si="2"/>
        <v>0</v>
      </c>
      <c r="I52" s="14" t="str">
        <f t="shared" si="0"/>
        <v>BAJO</v>
      </c>
      <c r="J52" s="3"/>
      <c r="K52" s="53">
        <f t="shared" si="1"/>
        <v>0.1</v>
      </c>
    </row>
    <row r="53" spans="1:11" s="11" customFormat="1" ht="12.75">
      <c r="A53" s="31"/>
      <c r="B53" s="13"/>
      <c r="C53" s="13"/>
      <c r="D53" s="13"/>
      <c r="E53" s="47"/>
      <c r="F53" s="14"/>
      <c r="G53" s="14"/>
      <c r="H53" s="14">
        <f t="shared" si="2"/>
        <v>0</v>
      </c>
      <c r="I53" s="14" t="str">
        <f t="shared" si="0"/>
        <v>BAJO</v>
      </c>
      <c r="J53" s="3"/>
      <c r="K53" s="53">
        <f>IF(I53="BAJO",0.1,IF(I53="MEDIO",3,5))</f>
        <v>0.1</v>
      </c>
    </row>
    <row r="54" spans="1:11" s="22" customFormat="1" ht="12.75">
      <c r="A54" s="31"/>
      <c r="B54" s="13"/>
      <c r="C54" s="15"/>
      <c r="D54" s="15"/>
      <c r="E54" s="47"/>
      <c r="F54" s="21"/>
      <c r="G54" s="21"/>
      <c r="H54" s="21">
        <f t="shared" si="2"/>
        <v>0</v>
      </c>
      <c r="I54" s="21" t="str">
        <f t="shared" si="0"/>
        <v>BAJO</v>
      </c>
      <c r="J54" s="3"/>
      <c r="K54" s="65">
        <f>IF(I54="BAJO",0.1,IF(I54="MEDIO",3,5))</f>
        <v>0.1</v>
      </c>
    </row>
    <row r="55" spans="1:11" s="11" customFormat="1" ht="12.75">
      <c r="A55" s="31"/>
      <c r="B55" s="15"/>
      <c r="C55" s="32"/>
      <c r="D55" s="16"/>
      <c r="E55" s="41"/>
      <c r="F55" s="29"/>
      <c r="G55" s="29"/>
      <c r="H55" s="14">
        <f t="shared" si="2"/>
        <v>0</v>
      </c>
      <c r="I55" s="14" t="str">
        <f t="shared" si="0"/>
        <v>BAJO</v>
      </c>
      <c r="J55" s="3"/>
      <c r="K55" s="53">
        <f t="shared" si="1"/>
        <v>0.1</v>
      </c>
    </row>
    <row r="56" spans="1:11" s="11" customFormat="1" ht="12.75">
      <c r="A56" s="31"/>
      <c r="B56" s="13"/>
      <c r="C56" s="32"/>
      <c r="D56" s="16"/>
      <c r="E56" s="41"/>
      <c r="F56" s="29"/>
      <c r="G56" s="29"/>
      <c r="H56" s="14">
        <f t="shared" si="2"/>
        <v>0</v>
      </c>
      <c r="I56" s="14" t="str">
        <f t="shared" si="0"/>
        <v>BAJO</v>
      </c>
      <c r="J56" s="3"/>
      <c r="K56" s="53">
        <f t="shared" si="1"/>
        <v>0.1</v>
      </c>
    </row>
    <row r="57" spans="1:11" s="11" customFormat="1" ht="12.75">
      <c r="A57" s="31"/>
      <c r="B57" s="13"/>
      <c r="C57" s="13"/>
      <c r="D57" s="16"/>
      <c r="E57" s="41"/>
      <c r="F57" s="29"/>
      <c r="G57" s="29"/>
      <c r="H57" s="14">
        <f>F57*G57</f>
        <v>0</v>
      </c>
      <c r="I57" s="14" t="str">
        <f t="shared" si="0"/>
        <v>BAJO</v>
      </c>
      <c r="J57" s="3"/>
      <c r="K57" s="53">
        <f>IF(I57="BAJO",0.1,IF(I57="MEDIO",3,5))</f>
        <v>0.1</v>
      </c>
    </row>
    <row r="58" spans="1:11" s="11" customFormat="1" ht="12.75">
      <c r="A58" s="31"/>
      <c r="B58" s="34"/>
      <c r="C58" s="35"/>
      <c r="D58" s="34"/>
      <c r="E58" s="41"/>
      <c r="F58" s="14"/>
      <c r="G58" s="14"/>
      <c r="H58" s="14">
        <f t="shared" si="2"/>
        <v>0</v>
      </c>
      <c r="I58" s="14" t="str">
        <f t="shared" si="0"/>
        <v>BAJO</v>
      </c>
      <c r="J58" s="3"/>
      <c r="K58" s="53">
        <f t="shared" si="1"/>
        <v>0.1</v>
      </c>
    </row>
    <row r="59" spans="1:11" s="11" customFormat="1" ht="12.75">
      <c r="A59" s="31"/>
      <c r="B59" s="34"/>
      <c r="C59" s="35"/>
      <c r="D59" s="34"/>
      <c r="E59" s="41"/>
      <c r="F59" s="36"/>
      <c r="G59" s="14"/>
      <c r="H59" s="14">
        <f t="shared" si="2"/>
        <v>0</v>
      </c>
      <c r="I59" s="14" t="str">
        <f t="shared" si="0"/>
        <v>BAJO</v>
      </c>
      <c r="J59" s="3"/>
      <c r="K59" s="53">
        <f t="shared" si="1"/>
        <v>0.1</v>
      </c>
    </row>
    <row r="60" spans="1:11" s="11" customFormat="1" ht="12.75">
      <c r="A60" s="31"/>
      <c r="B60" s="34"/>
      <c r="C60" s="35"/>
      <c r="D60" s="34"/>
      <c r="E60" s="41"/>
      <c r="F60" s="36"/>
      <c r="G60" s="14"/>
      <c r="H60" s="14">
        <f>F60*G60</f>
        <v>0</v>
      </c>
      <c r="I60" s="14" t="str">
        <f t="shared" si="0"/>
        <v>BAJO</v>
      </c>
      <c r="J60" s="3"/>
      <c r="K60" s="53">
        <f>IF(I60="BAJO",0.1,IF(I60="MEDIO",3,5))</f>
        <v>0.1</v>
      </c>
    </row>
    <row r="61" spans="1:11" s="11" customFormat="1" ht="12.75">
      <c r="A61" s="31"/>
      <c r="B61" s="34"/>
      <c r="C61" s="35"/>
      <c r="D61" s="34"/>
      <c r="E61" s="41"/>
      <c r="F61" s="14"/>
      <c r="G61" s="14"/>
      <c r="H61" s="14">
        <f t="shared" si="2"/>
        <v>0</v>
      </c>
      <c r="I61" s="14" t="str">
        <f t="shared" si="0"/>
        <v>BAJO</v>
      </c>
      <c r="J61" s="13"/>
      <c r="K61" s="53">
        <f t="shared" si="1"/>
        <v>0.1</v>
      </c>
    </row>
    <row r="62" spans="1:11" s="11" customFormat="1" ht="12.75">
      <c r="A62" s="31"/>
      <c r="B62" s="34"/>
      <c r="C62" s="35"/>
      <c r="D62" s="34"/>
      <c r="E62" s="41"/>
      <c r="F62" s="14"/>
      <c r="G62" s="14"/>
      <c r="H62" s="14">
        <f>F62*G62</f>
        <v>0</v>
      </c>
      <c r="I62" s="14" t="str">
        <f t="shared" si="0"/>
        <v>BAJO</v>
      </c>
      <c r="J62" s="13"/>
      <c r="K62" s="53">
        <f>IF(I62="BAJO",0.1,IF(I62="MEDIO",3,5))</f>
        <v>0.1</v>
      </c>
    </row>
    <row r="63" spans="1:11" s="22" customFormat="1" ht="12.75">
      <c r="A63" s="37"/>
      <c r="B63" s="38"/>
      <c r="C63" s="39"/>
      <c r="D63" s="15"/>
      <c r="E63" s="48"/>
      <c r="F63" s="21"/>
      <c r="G63" s="21"/>
      <c r="H63" s="21">
        <f t="shared" si="2"/>
        <v>0</v>
      </c>
      <c r="I63" s="21" t="str">
        <f t="shared" si="0"/>
        <v>BAJO</v>
      </c>
      <c r="J63" s="3"/>
      <c r="K63" s="65">
        <f t="shared" si="1"/>
        <v>0.1</v>
      </c>
    </row>
    <row r="64" spans="1:11" s="22" customFormat="1" ht="12.75">
      <c r="A64" s="37"/>
      <c r="B64" s="38"/>
      <c r="C64" s="35"/>
      <c r="D64" s="15"/>
      <c r="E64" s="48"/>
      <c r="F64" s="40"/>
      <c r="G64" s="21"/>
      <c r="H64" s="21">
        <f t="shared" si="2"/>
        <v>0</v>
      </c>
      <c r="I64" s="21" t="str">
        <f t="shared" si="0"/>
        <v>BAJO</v>
      </c>
      <c r="J64" s="3"/>
      <c r="K64" s="65">
        <f t="shared" si="1"/>
        <v>0.1</v>
      </c>
    </row>
    <row r="65" spans="1:13" s="11" customFormat="1" ht="12.75">
      <c r="A65" s="31"/>
      <c r="B65" s="41"/>
      <c r="C65" s="35"/>
      <c r="D65" s="34"/>
      <c r="E65" s="41"/>
      <c r="F65" s="14"/>
      <c r="G65" s="14"/>
      <c r="H65" s="14">
        <f t="shared" si="2"/>
        <v>0</v>
      </c>
      <c r="I65" s="14" t="str">
        <f t="shared" si="0"/>
        <v>BAJO</v>
      </c>
      <c r="J65" s="13"/>
      <c r="K65" s="53">
        <f t="shared" si="1"/>
        <v>0.1</v>
      </c>
    </row>
    <row r="66" spans="1:13" s="11" customFormat="1" ht="12.75">
      <c r="A66" s="31"/>
      <c r="B66" s="34"/>
      <c r="C66" s="35"/>
      <c r="D66" s="34"/>
      <c r="E66" s="41"/>
      <c r="F66" s="14"/>
      <c r="G66" s="14"/>
      <c r="H66" s="14">
        <f t="shared" si="2"/>
        <v>0</v>
      </c>
      <c r="I66" s="14" t="str">
        <f t="shared" si="0"/>
        <v>BAJO</v>
      </c>
      <c r="J66" s="13"/>
      <c r="K66" s="53">
        <f t="shared" si="1"/>
        <v>0.1</v>
      </c>
    </row>
    <row r="67" spans="1:13" s="11" customFormat="1" ht="12.75">
      <c r="A67" s="31"/>
      <c r="B67" s="34"/>
      <c r="C67" s="35"/>
      <c r="D67" s="34"/>
      <c r="E67" s="41"/>
      <c r="F67" s="14"/>
      <c r="G67" s="14"/>
      <c r="H67" s="14">
        <f t="shared" si="2"/>
        <v>0</v>
      </c>
      <c r="I67" s="14" t="str">
        <f t="shared" si="0"/>
        <v>BAJO</v>
      </c>
      <c r="J67" s="3"/>
      <c r="K67" s="53">
        <f t="shared" si="1"/>
        <v>0.1</v>
      </c>
    </row>
    <row r="68" spans="1:13" s="11" customFormat="1" ht="12.75">
      <c r="A68" s="31"/>
      <c r="B68" s="34"/>
      <c r="C68" s="35"/>
      <c r="D68" s="34"/>
      <c r="E68" s="41"/>
      <c r="F68" s="14"/>
      <c r="G68" s="14"/>
      <c r="H68" s="14">
        <f t="shared" si="2"/>
        <v>0</v>
      </c>
      <c r="I68" s="14" t="str">
        <f t="shared" ref="I68:I73" si="5">IF(H68&lt;12,"BAJO",IF(H68&gt;19,"ALTO","MEDIO"))</f>
        <v>BAJO</v>
      </c>
      <c r="J68" s="3"/>
      <c r="K68" s="53">
        <f t="shared" ref="K68:K73" si="6">IF(I68="BAJO",0.1,IF(I68="MEDIO",3,5))</f>
        <v>0.1</v>
      </c>
    </row>
    <row r="69" spans="1:13" s="11" customFormat="1" ht="12.75">
      <c r="A69" s="31"/>
      <c r="B69" s="34"/>
      <c r="C69" s="35"/>
      <c r="D69" s="34"/>
      <c r="E69" s="41"/>
      <c r="F69" s="14"/>
      <c r="G69" s="14"/>
      <c r="H69" s="14">
        <f t="shared" ref="H69:H73" si="7">F69*G69</f>
        <v>0</v>
      </c>
      <c r="I69" s="14" t="str">
        <f t="shared" si="5"/>
        <v>BAJO</v>
      </c>
      <c r="J69" s="3"/>
      <c r="K69" s="53">
        <f t="shared" si="6"/>
        <v>0.1</v>
      </c>
    </row>
    <row r="70" spans="1:13" s="11" customFormat="1" ht="12.75">
      <c r="A70" s="31"/>
      <c r="B70" s="34"/>
      <c r="C70" s="35"/>
      <c r="D70" s="34"/>
      <c r="E70" s="41"/>
      <c r="F70" s="14"/>
      <c r="G70" s="14"/>
      <c r="H70" s="14">
        <f t="shared" si="7"/>
        <v>0</v>
      </c>
      <c r="I70" s="14" t="str">
        <f t="shared" si="5"/>
        <v>BAJO</v>
      </c>
      <c r="J70" s="3"/>
      <c r="K70" s="53">
        <f t="shared" si="6"/>
        <v>0.1</v>
      </c>
    </row>
    <row r="71" spans="1:13" s="11" customFormat="1" ht="12.75">
      <c r="A71" s="31"/>
      <c r="B71" s="34"/>
      <c r="C71" s="35"/>
      <c r="D71" s="34"/>
      <c r="E71" s="41"/>
      <c r="F71" s="14"/>
      <c r="G71" s="14"/>
      <c r="H71" s="14">
        <f t="shared" si="7"/>
        <v>0</v>
      </c>
      <c r="I71" s="14" t="str">
        <f t="shared" si="5"/>
        <v>BAJO</v>
      </c>
      <c r="J71" s="3"/>
      <c r="K71" s="53">
        <f t="shared" si="6"/>
        <v>0.1</v>
      </c>
    </row>
    <row r="72" spans="1:13" s="11" customFormat="1" ht="12.75">
      <c r="A72" s="31"/>
      <c r="B72" s="34"/>
      <c r="C72" s="35"/>
      <c r="D72" s="34"/>
      <c r="E72" s="41"/>
      <c r="F72" s="14"/>
      <c r="G72" s="14"/>
      <c r="H72" s="14">
        <f t="shared" si="7"/>
        <v>0</v>
      </c>
      <c r="I72" s="14" t="str">
        <f t="shared" si="5"/>
        <v>BAJO</v>
      </c>
      <c r="J72" s="3"/>
      <c r="K72" s="53">
        <f t="shared" si="6"/>
        <v>0.1</v>
      </c>
    </row>
    <row r="73" spans="1:13" s="11" customFormat="1" ht="12.75">
      <c r="A73" s="31"/>
      <c r="B73" s="34"/>
      <c r="C73" s="35"/>
      <c r="D73" s="34"/>
      <c r="E73" s="41"/>
      <c r="F73" s="14"/>
      <c r="G73" s="14"/>
      <c r="H73" s="14">
        <f t="shared" si="7"/>
        <v>0</v>
      </c>
      <c r="I73" s="14" t="str">
        <f t="shared" si="5"/>
        <v>BAJO</v>
      </c>
      <c r="J73" s="3"/>
      <c r="K73" s="53">
        <f t="shared" si="6"/>
        <v>0.1</v>
      </c>
    </row>
    <row r="74" spans="1:13" s="11" customFormat="1" ht="12.75">
      <c r="B74" s="42"/>
      <c r="C74" s="43"/>
      <c r="E74" s="49"/>
      <c r="F74" s="44"/>
      <c r="G74" s="44"/>
      <c r="L74" s="11">
        <f>SUM(K5:K73)</f>
        <v>15.399999999999984</v>
      </c>
      <c r="M74" s="11">
        <f>COUNT(K5:K73)</f>
        <v>67</v>
      </c>
    </row>
    <row r="75" spans="1:13" s="11" customFormat="1" ht="12.75">
      <c r="C75" s="43"/>
      <c r="E75" s="49"/>
      <c r="F75" s="44"/>
      <c r="G75" s="44"/>
    </row>
    <row r="76" spans="1:13" s="11" customFormat="1" ht="12.75">
      <c r="C76" s="43"/>
      <c r="E76" s="49"/>
      <c r="F76" s="44"/>
      <c r="G76" s="44"/>
    </row>
  </sheetData>
  <dataConsolidate/>
  <mergeCells count="3">
    <mergeCell ref="A1:A2"/>
    <mergeCell ref="B1:K1"/>
    <mergeCell ref="B2:K2"/>
  </mergeCells>
  <conditionalFormatting sqref="I70:I72 I5:I66">
    <cfRule type="cellIs" dxfId="71" priority="10" stopIfTrue="1" operator="equal">
      <formula>"ALTO"</formula>
    </cfRule>
    <cfRule type="cellIs" dxfId="70" priority="11" stopIfTrue="1" operator="equal">
      <formula>"MEDIO"</formula>
    </cfRule>
    <cfRule type="cellIs" dxfId="69" priority="12" stopIfTrue="1" operator="equal">
      <formula>"BAJO"</formula>
    </cfRule>
  </conditionalFormatting>
  <conditionalFormatting sqref="I67">
    <cfRule type="cellIs" dxfId="68" priority="7" stopIfTrue="1" operator="equal">
      <formula>"ALTO"</formula>
    </cfRule>
    <cfRule type="cellIs" dxfId="67" priority="8" stopIfTrue="1" operator="equal">
      <formula>"MEDIO"</formula>
    </cfRule>
    <cfRule type="cellIs" dxfId="66" priority="9" stopIfTrue="1" operator="equal">
      <formula>"BAJO"</formula>
    </cfRule>
  </conditionalFormatting>
  <conditionalFormatting sqref="I68:I69">
    <cfRule type="cellIs" dxfId="65" priority="4" stopIfTrue="1" operator="equal">
      <formula>"ALTO"</formula>
    </cfRule>
    <cfRule type="cellIs" dxfId="64" priority="5" stopIfTrue="1" operator="equal">
      <formula>"MEDIO"</formula>
    </cfRule>
    <cfRule type="cellIs" dxfId="63" priority="6" stopIfTrue="1" operator="equal">
      <formula>"BAJO"</formula>
    </cfRule>
  </conditionalFormatting>
  <conditionalFormatting sqref="I73">
    <cfRule type="cellIs" dxfId="62" priority="1" stopIfTrue="1" operator="equal">
      <formula>"ALTO"</formula>
    </cfRule>
    <cfRule type="cellIs" dxfId="61" priority="2" stopIfTrue="1" operator="equal">
      <formula>"MEDIO"</formula>
    </cfRule>
    <cfRule type="cellIs" dxfId="60"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M60"/>
  <sheetViews>
    <sheetView view="pageBreakPreview" zoomScale="70" zoomScaleNormal="70" zoomScaleSheetLayoutView="70" workbookViewId="0">
      <selection sqref="A1:A2"/>
    </sheetView>
  </sheetViews>
  <sheetFormatPr baseColWidth="10" defaultColWidth="11.42578125" defaultRowHeight="18"/>
  <cols>
    <col min="1" max="1" width="47.425781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11" ht="33.75" customHeight="1">
      <c r="A1" s="290"/>
      <c r="B1" s="291" t="s">
        <v>687</v>
      </c>
      <c r="C1" s="291"/>
      <c r="D1" s="291"/>
      <c r="E1" s="291"/>
      <c r="F1" s="291"/>
      <c r="G1" s="291"/>
      <c r="H1" s="291"/>
      <c r="I1" s="291"/>
      <c r="J1" s="291"/>
      <c r="K1" s="291"/>
    </row>
    <row r="2" spans="1:11" ht="33.75" customHeight="1">
      <c r="A2" s="290"/>
      <c r="B2" s="292" t="s">
        <v>122</v>
      </c>
      <c r="C2" s="292"/>
      <c r="D2" s="292"/>
      <c r="E2" s="292"/>
      <c r="F2" s="292"/>
      <c r="G2" s="292"/>
      <c r="H2" s="292"/>
      <c r="I2" s="292"/>
      <c r="J2" s="292"/>
      <c r="K2" s="292"/>
    </row>
    <row r="3" spans="1:11" ht="6" customHeight="1">
      <c r="A3" s="69"/>
      <c r="B3" s="70"/>
      <c r="C3" s="71"/>
      <c r="D3" s="72"/>
      <c r="E3" s="45"/>
      <c r="F3" s="73"/>
      <c r="G3" s="73"/>
      <c r="H3" s="17"/>
      <c r="I3" s="54"/>
      <c r="J3" s="54"/>
      <c r="K3" s="54"/>
    </row>
    <row r="4" spans="1:11" s="11" customFormat="1" ht="90.75" customHeight="1">
      <c r="A4" s="30" t="s">
        <v>6</v>
      </c>
      <c r="B4" s="30" t="s">
        <v>7</v>
      </c>
      <c r="C4" s="30" t="s">
        <v>8</v>
      </c>
      <c r="D4" s="30" t="s">
        <v>10</v>
      </c>
      <c r="E4" s="46" t="s">
        <v>5</v>
      </c>
      <c r="F4" s="30" t="s">
        <v>0</v>
      </c>
      <c r="G4" s="30" t="s">
        <v>1</v>
      </c>
      <c r="H4" s="30" t="s">
        <v>2</v>
      </c>
      <c r="I4" s="30" t="s">
        <v>3</v>
      </c>
      <c r="J4" s="30" t="s">
        <v>4</v>
      </c>
      <c r="K4" s="30" t="s">
        <v>124</v>
      </c>
    </row>
    <row r="5" spans="1:11" s="11" customFormat="1" ht="178.5">
      <c r="A5" s="99" t="s">
        <v>266</v>
      </c>
      <c r="B5" s="100" t="s">
        <v>267</v>
      </c>
      <c r="C5" s="100" t="s">
        <v>25</v>
      </c>
      <c r="D5" s="100" t="s">
        <v>209</v>
      </c>
      <c r="E5" s="93" t="s">
        <v>689</v>
      </c>
      <c r="F5" s="14">
        <v>3</v>
      </c>
      <c r="G5" s="14">
        <v>5</v>
      </c>
      <c r="H5" s="14">
        <f t="shared" ref="H5:H52" si="0">F5*G5</f>
        <v>15</v>
      </c>
      <c r="I5" s="14" t="str">
        <f t="shared" ref="I5:I51" si="1">IF(H5&lt;12,"BAJO",IF(H5&gt;19,"ALTO","MEDIO"))</f>
        <v>MEDIO</v>
      </c>
      <c r="J5" s="86" t="s">
        <v>753</v>
      </c>
      <c r="K5" s="53">
        <f t="shared" ref="K5:K51" si="2">IF(I5="BAJO",0.1,IF(I5="MEDIO",3,5))</f>
        <v>3</v>
      </c>
    </row>
    <row r="6" spans="1:11" s="11" customFormat="1" ht="178.5">
      <c r="A6" s="99" t="s">
        <v>266</v>
      </c>
      <c r="B6" s="100" t="s">
        <v>855</v>
      </c>
      <c r="C6" s="100" t="s">
        <v>857</v>
      </c>
      <c r="D6" s="100" t="s">
        <v>209</v>
      </c>
      <c r="E6" s="93" t="s">
        <v>596</v>
      </c>
      <c r="F6" s="14">
        <v>3</v>
      </c>
      <c r="G6" s="14">
        <v>5</v>
      </c>
      <c r="H6" s="14">
        <f t="shared" si="0"/>
        <v>15</v>
      </c>
      <c r="I6" s="14" t="str">
        <f t="shared" si="1"/>
        <v>MEDIO</v>
      </c>
      <c r="J6" s="86" t="s">
        <v>753</v>
      </c>
      <c r="K6" s="53">
        <f t="shared" si="2"/>
        <v>3</v>
      </c>
    </row>
    <row r="7" spans="1:11" s="11" customFormat="1" ht="242.25">
      <c r="A7" s="99" t="s">
        <v>268</v>
      </c>
      <c r="B7" s="100" t="s">
        <v>584</v>
      </c>
      <c r="C7" s="100" t="s">
        <v>25</v>
      </c>
      <c r="D7" s="100" t="s">
        <v>209</v>
      </c>
      <c r="E7" s="93" t="s">
        <v>689</v>
      </c>
      <c r="F7" s="14">
        <v>4</v>
      </c>
      <c r="G7" s="14">
        <v>5</v>
      </c>
      <c r="H7" s="14">
        <f>F7*G7</f>
        <v>20</v>
      </c>
      <c r="I7" s="14" t="str">
        <f t="shared" si="1"/>
        <v>ALTO</v>
      </c>
      <c r="J7" s="86" t="s">
        <v>755</v>
      </c>
      <c r="K7" s="53">
        <f>IF(I7="BAJO",0.1,IF(I7="MEDIO",3,5))</f>
        <v>5</v>
      </c>
    </row>
    <row r="8" spans="1:11" s="11" customFormat="1" ht="242.25">
      <c r="A8" s="99" t="s">
        <v>268</v>
      </c>
      <c r="B8" s="100" t="s">
        <v>858</v>
      </c>
      <c r="C8" s="100" t="s">
        <v>856</v>
      </c>
      <c r="D8" s="100" t="s">
        <v>209</v>
      </c>
      <c r="E8" s="93" t="s">
        <v>864</v>
      </c>
      <c r="F8" s="14">
        <v>4</v>
      </c>
      <c r="G8" s="14">
        <v>5</v>
      </c>
      <c r="H8" s="14">
        <f t="shared" si="0"/>
        <v>20</v>
      </c>
      <c r="I8" s="14" t="str">
        <f t="shared" si="1"/>
        <v>ALTO</v>
      </c>
      <c r="J8" s="86" t="s">
        <v>755</v>
      </c>
      <c r="K8" s="53">
        <f t="shared" si="2"/>
        <v>5</v>
      </c>
    </row>
    <row r="9" spans="1:11" s="11" customFormat="1" ht="242.25">
      <c r="A9" s="99" t="s">
        <v>268</v>
      </c>
      <c r="B9" s="100" t="s">
        <v>270</v>
      </c>
      <c r="C9" s="100" t="s">
        <v>25</v>
      </c>
      <c r="D9" s="100" t="s">
        <v>209</v>
      </c>
      <c r="E9" s="93" t="s">
        <v>689</v>
      </c>
      <c r="F9" s="33" t="s">
        <v>426</v>
      </c>
      <c r="G9" s="14">
        <v>5</v>
      </c>
      <c r="H9" s="14">
        <f t="shared" si="0"/>
        <v>20</v>
      </c>
      <c r="I9" s="14" t="str">
        <f t="shared" si="1"/>
        <v>ALTO</v>
      </c>
      <c r="J9" s="86" t="s">
        <v>755</v>
      </c>
      <c r="K9" s="53">
        <f t="shared" si="2"/>
        <v>5</v>
      </c>
    </row>
    <row r="10" spans="1:11" s="11" customFormat="1" ht="242.25">
      <c r="A10" s="99" t="s">
        <v>268</v>
      </c>
      <c r="B10" s="100" t="s">
        <v>859</v>
      </c>
      <c r="C10" s="100" t="s">
        <v>860</v>
      </c>
      <c r="D10" s="100" t="s">
        <v>209</v>
      </c>
      <c r="E10" s="93" t="s">
        <v>271</v>
      </c>
      <c r="F10" s="33" t="s">
        <v>426</v>
      </c>
      <c r="G10" s="14">
        <v>5</v>
      </c>
      <c r="H10" s="14">
        <f>F10*G10</f>
        <v>20</v>
      </c>
      <c r="I10" s="14" t="str">
        <f t="shared" si="1"/>
        <v>ALTO</v>
      </c>
      <c r="J10" s="86" t="s">
        <v>755</v>
      </c>
      <c r="K10" s="53">
        <f>IF(I10="BAJO",0.1,IF(I10="MEDIO",3,5))</f>
        <v>5</v>
      </c>
    </row>
    <row r="11" spans="1:11" s="11" customFormat="1" ht="178.5">
      <c r="A11" s="99" t="s">
        <v>272</v>
      </c>
      <c r="B11" s="100" t="s">
        <v>585</v>
      </c>
      <c r="C11" s="100" t="s">
        <v>273</v>
      </c>
      <c r="D11" s="100" t="s">
        <v>209</v>
      </c>
      <c r="E11" s="93" t="s">
        <v>274</v>
      </c>
      <c r="F11" s="14">
        <v>4</v>
      </c>
      <c r="G11" s="14">
        <v>4</v>
      </c>
      <c r="H11" s="14">
        <f t="shared" si="0"/>
        <v>16</v>
      </c>
      <c r="I11" s="14" t="str">
        <f t="shared" si="1"/>
        <v>MEDIO</v>
      </c>
      <c r="J11" s="86" t="s">
        <v>753</v>
      </c>
      <c r="K11" s="53">
        <f t="shared" si="2"/>
        <v>3</v>
      </c>
    </row>
    <row r="12" spans="1:11" s="11" customFormat="1" ht="178.5">
      <c r="A12" s="99" t="s">
        <v>272</v>
      </c>
      <c r="B12" s="100" t="s">
        <v>861</v>
      </c>
      <c r="C12" s="100" t="s">
        <v>693</v>
      </c>
      <c r="D12" s="100" t="s">
        <v>209</v>
      </c>
      <c r="E12" s="93" t="s">
        <v>597</v>
      </c>
      <c r="F12" s="14">
        <v>4</v>
      </c>
      <c r="G12" s="14">
        <v>4</v>
      </c>
      <c r="H12" s="14">
        <f>F12*G12</f>
        <v>16</v>
      </c>
      <c r="I12" s="14" t="str">
        <f t="shared" si="1"/>
        <v>MEDIO</v>
      </c>
      <c r="J12" s="86" t="s">
        <v>753</v>
      </c>
      <c r="K12" s="53">
        <f>IF(I12="BAJO",0.1,IF(I12="MEDIO",3,5))</f>
        <v>3</v>
      </c>
    </row>
    <row r="13" spans="1:11" s="11" customFormat="1" ht="178.5">
      <c r="A13" s="99" t="s">
        <v>275</v>
      </c>
      <c r="B13" s="100" t="s">
        <v>586</v>
      </c>
      <c r="C13" s="100" t="s">
        <v>25</v>
      </c>
      <c r="D13" s="100" t="s">
        <v>209</v>
      </c>
      <c r="E13" s="93" t="s">
        <v>689</v>
      </c>
      <c r="F13" s="14">
        <v>4</v>
      </c>
      <c r="G13" s="14">
        <v>4</v>
      </c>
      <c r="H13" s="14">
        <f t="shared" si="0"/>
        <v>16</v>
      </c>
      <c r="I13" s="14" t="str">
        <f t="shared" si="1"/>
        <v>MEDIO</v>
      </c>
      <c r="J13" s="86" t="s">
        <v>753</v>
      </c>
      <c r="K13" s="53">
        <f t="shared" si="2"/>
        <v>3</v>
      </c>
    </row>
    <row r="14" spans="1:11" s="11" customFormat="1" ht="211.5" customHeight="1">
      <c r="A14" s="99" t="s">
        <v>275</v>
      </c>
      <c r="B14" s="100" t="s">
        <v>862</v>
      </c>
      <c r="C14" s="100" t="s">
        <v>860</v>
      </c>
      <c r="D14" s="100" t="s">
        <v>209</v>
      </c>
      <c r="E14" s="93" t="s">
        <v>269</v>
      </c>
      <c r="F14" s="14">
        <v>4</v>
      </c>
      <c r="G14" s="14">
        <v>4</v>
      </c>
      <c r="H14" s="14">
        <f>F14*G14</f>
        <v>16</v>
      </c>
      <c r="I14" s="14" t="str">
        <f t="shared" si="1"/>
        <v>MEDIO</v>
      </c>
      <c r="J14" s="86" t="s">
        <v>753</v>
      </c>
      <c r="K14" s="53">
        <f>IF(I14="BAJO",0.1,IF(I14="MEDIO",3,5))</f>
        <v>3</v>
      </c>
    </row>
    <row r="15" spans="1:11" s="11" customFormat="1" ht="242.25">
      <c r="A15" s="99" t="s">
        <v>275</v>
      </c>
      <c r="B15" s="100" t="s">
        <v>276</v>
      </c>
      <c r="C15" s="100" t="s">
        <v>25</v>
      </c>
      <c r="D15" s="100" t="s">
        <v>209</v>
      </c>
      <c r="E15" s="93" t="s">
        <v>689</v>
      </c>
      <c r="F15" s="14">
        <v>4</v>
      </c>
      <c r="G15" s="14">
        <v>5</v>
      </c>
      <c r="H15" s="14">
        <f t="shared" si="0"/>
        <v>20</v>
      </c>
      <c r="I15" s="14" t="str">
        <f t="shared" si="1"/>
        <v>ALTO</v>
      </c>
      <c r="J15" s="86" t="s">
        <v>755</v>
      </c>
      <c r="K15" s="53">
        <f t="shared" si="2"/>
        <v>5</v>
      </c>
    </row>
    <row r="16" spans="1:11" s="11" customFormat="1" ht="242.25">
      <c r="A16" s="99" t="s">
        <v>275</v>
      </c>
      <c r="B16" s="100" t="s">
        <v>863</v>
      </c>
      <c r="C16" s="100" t="s">
        <v>692</v>
      </c>
      <c r="D16" s="100" t="s">
        <v>209</v>
      </c>
      <c r="E16" s="93" t="s">
        <v>271</v>
      </c>
      <c r="F16" s="14">
        <v>4</v>
      </c>
      <c r="G16" s="14">
        <v>5</v>
      </c>
      <c r="H16" s="14">
        <f t="shared" si="0"/>
        <v>20</v>
      </c>
      <c r="I16" s="14" t="str">
        <f t="shared" si="1"/>
        <v>ALTO</v>
      </c>
      <c r="J16" s="86" t="s">
        <v>755</v>
      </c>
      <c r="K16" s="53">
        <f t="shared" si="2"/>
        <v>5</v>
      </c>
    </row>
    <row r="17" spans="1:11" s="11" customFormat="1" ht="242.25">
      <c r="A17" s="111" t="s">
        <v>277</v>
      </c>
      <c r="B17" s="110" t="s">
        <v>879</v>
      </c>
      <c r="C17" s="110" t="s">
        <v>880</v>
      </c>
      <c r="D17" s="91" t="s">
        <v>209</v>
      </c>
      <c r="E17" s="108" t="s">
        <v>598</v>
      </c>
      <c r="F17" s="14">
        <v>5</v>
      </c>
      <c r="G17" s="14">
        <v>4</v>
      </c>
      <c r="H17" s="14">
        <f t="shared" si="0"/>
        <v>20</v>
      </c>
      <c r="I17" s="14" t="str">
        <f t="shared" si="1"/>
        <v>ALTO</v>
      </c>
      <c r="J17" s="86" t="s">
        <v>755</v>
      </c>
      <c r="K17" s="53">
        <f t="shared" si="2"/>
        <v>5</v>
      </c>
    </row>
    <row r="18" spans="1:11" s="11" customFormat="1" ht="242.25">
      <c r="A18" s="111" t="s">
        <v>277</v>
      </c>
      <c r="B18" s="110" t="s">
        <v>881</v>
      </c>
      <c r="C18" s="114" t="s">
        <v>882</v>
      </c>
      <c r="D18" s="91" t="s">
        <v>209</v>
      </c>
      <c r="E18" s="108" t="s">
        <v>883</v>
      </c>
      <c r="F18" s="14">
        <v>5</v>
      </c>
      <c r="G18" s="14">
        <v>4</v>
      </c>
      <c r="H18" s="14">
        <f t="shared" si="0"/>
        <v>20</v>
      </c>
      <c r="I18" s="14" t="str">
        <f t="shared" si="1"/>
        <v>ALTO</v>
      </c>
      <c r="J18" s="86" t="s">
        <v>755</v>
      </c>
      <c r="K18" s="53">
        <f t="shared" si="2"/>
        <v>5</v>
      </c>
    </row>
    <row r="19" spans="1:11" s="11" customFormat="1" ht="242.25">
      <c r="A19" s="111" t="s">
        <v>277</v>
      </c>
      <c r="B19" s="110" t="s">
        <v>884</v>
      </c>
      <c r="C19" s="39" t="s">
        <v>882</v>
      </c>
      <c r="D19" s="91" t="s">
        <v>209</v>
      </c>
      <c r="E19" s="108" t="s">
        <v>883</v>
      </c>
      <c r="F19" s="14">
        <v>5</v>
      </c>
      <c r="G19" s="14">
        <v>4</v>
      </c>
      <c r="H19" s="14">
        <f>F19*G19</f>
        <v>20</v>
      </c>
      <c r="I19" s="14" t="str">
        <f t="shared" si="1"/>
        <v>ALTO</v>
      </c>
      <c r="J19" s="86" t="s">
        <v>755</v>
      </c>
      <c r="K19" s="53">
        <f>IF(I19="BAJO",0.1,IF(I19="MEDIO",3,5))</f>
        <v>5</v>
      </c>
    </row>
    <row r="20" spans="1:11" s="11" customFormat="1" ht="242.25">
      <c r="A20" s="99" t="s">
        <v>374</v>
      </c>
      <c r="B20" s="101" t="s">
        <v>587</v>
      </c>
      <c r="C20" s="100" t="s">
        <v>25</v>
      </c>
      <c r="D20" s="100" t="s">
        <v>209</v>
      </c>
      <c r="E20" s="93" t="s">
        <v>689</v>
      </c>
      <c r="F20" s="14">
        <v>4</v>
      </c>
      <c r="G20" s="14">
        <v>5</v>
      </c>
      <c r="H20" s="14">
        <f t="shared" si="0"/>
        <v>20</v>
      </c>
      <c r="I20" s="14" t="str">
        <f t="shared" si="1"/>
        <v>ALTO</v>
      </c>
      <c r="J20" s="86" t="s">
        <v>755</v>
      </c>
      <c r="K20" s="53">
        <f t="shared" si="2"/>
        <v>5</v>
      </c>
    </row>
    <row r="21" spans="1:11" s="11" customFormat="1" ht="318.75">
      <c r="A21" s="85" t="s">
        <v>774</v>
      </c>
      <c r="B21" s="91" t="s">
        <v>775</v>
      </c>
      <c r="C21" s="39" t="s">
        <v>47</v>
      </c>
      <c r="D21" s="91" t="s">
        <v>209</v>
      </c>
      <c r="E21" s="219" t="s">
        <v>776</v>
      </c>
      <c r="F21" s="14">
        <v>4</v>
      </c>
      <c r="G21" s="14">
        <v>5</v>
      </c>
      <c r="H21" s="14">
        <f t="shared" si="0"/>
        <v>20</v>
      </c>
      <c r="I21" s="14" t="str">
        <f t="shared" si="1"/>
        <v>ALTO</v>
      </c>
      <c r="J21" s="86" t="s">
        <v>755</v>
      </c>
      <c r="K21" s="53">
        <f t="shared" si="2"/>
        <v>5</v>
      </c>
    </row>
    <row r="22" spans="1:11" s="11" customFormat="1" ht="267.75">
      <c r="A22" s="85" t="s">
        <v>374</v>
      </c>
      <c r="B22" s="91" t="s">
        <v>589</v>
      </c>
      <c r="C22" s="107" t="s">
        <v>155</v>
      </c>
      <c r="D22" s="91" t="s">
        <v>209</v>
      </c>
      <c r="E22" s="108" t="s">
        <v>588</v>
      </c>
      <c r="F22" s="14">
        <v>4</v>
      </c>
      <c r="G22" s="14">
        <v>5</v>
      </c>
      <c r="H22" s="14">
        <f>F22*G22</f>
        <v>20</v>
      </c>
      <c r="I22" s="14" t="str">
        <f t="shared" si="1"/>
        <v>ALTO</v>
      </c>
      <c r="J22" s="86" t="s">
        <v>755</v>
      </c>
      <c r="K22" s="53">
        <f>IF(I22="BAJO",0.1,IF(I22="MEDIO",3,5))</f>
        <v>5</v>
      </c>
    </row>
    <row r="23" spans="1:11" s="11" customFormat="1" ht="204">
      <c r="A23" s="99" t="s">
        <v>374</v>
      </c>
      <c r="B23" s="100" t="s">
        <v>375</v>
      </c>
      <c r="C23" s="100" t="s">
        <v>25</v>
      </c>
      <c r="D23" s="100" t="s">
        <v>209</v>
      </c>
      <c r="E23" s="93" t="s">
        <v>689</v>
      </c>
      <c r="F23" s="14">
        <v>3</v>
      </c>
      <c r="G23" s="14">
        <v>5</v>
      </c>
      <c r="H23" s="14">
        <f>F23*G23</f>
        <v>15</v>
      </c>
      <c r="I23" s="14" t="str">
        <f t="shared" si="1"/>
        <v>MEDIO</v>
      </c>
      <c r="J23" s="86" t="s">
        <v>754</v>
      </c>
      <c r="K23" s="53">
        <f>IF(I23="BAJO",0.1,IF(I23="MEDIO",3,5))</f>
        <v>3</v>
      </c>
    </row>
    <row r="24" spans="1:11" s="11" customFormat="1" ht="267.75">
      <c r="A24" s="85" t="s">
        <v>374</v>
      </c>
      <c r="B24" s="91" t="s">
        <v>376</v>
      </c>
      <c r="C24" s="107" t="s">
        <v>777</v>
      </c>
      <c r="D24" s="91" t="s">
        <v>209</v>
      </c>
      <c r="E24" s="108" t="s">
        <v>588</v>
      </c>
      <c r="F24" s="14">
        <v>3</v>
      </c>
      <c r="G24" s="14">
        <v>5</v>
      </c>
      <c r="H24" s="14">
        <f t="shared" si="0"/>
        <v>15</v>
      </c>
      <c r="I24" s="14" t="str">
        <f t="shared" si="1"/>
        <v>MEDIO</v>
      </c>
      <c r="J24" s="86" t="s">
        <v>754</v>
      </c>
      <c r="K24" s="53">
        <f t="shared" si="2"/>
        <v>3</v>
      </c>
    </row>
    <row r="25" spans="1:11" s="11" customFormat="1" ht="267.75">
      <c r="A25" s="85" t="s">
        <v>374</v>
      </c>
      <c r="B25" s="91" t="s">
        <v>377</v>
      </c>
      <c r="C25" s="91" t="s">
        <v>25</v>
      </c>
      <c r="D25" s="91" t="s">
        <v>209</v>
      </c>
      <c r="E25" s="108" t="s">
        <v>689</v>
      </c>
      <c r="F25" s="14">
        <v>4</v>
      </c>
      <c r="G25" s="14">
        <v>5</v>
      </c>
      <c r="H25" s="14">
        <f t="shared" si="0"/>
        <v>20</v>
      </c>
      <c r="I25" s="14" t="str">
        <f t="shared" si="1"/>
        <v>ALTO</v>
      </c>
      <c r="J25" s="86" t="s">
        <v>756</v>
      </c>
      <c r="K25" s="53">
        <f t="shared" si="2"/>
        <v>5</v>
      </c>
    </row>
    <row r="26" spans="1:11" s="11" customFormat="1" ht="293.25">
      <c r="A26" s="85" t="s">
        <v>774</v>
      </c>
      <c r="B26" s="91" t="s">
        <v>778</v>
      </c>
      <c r="C26" s="107" t="s">
        <v>777</v>
      </c>
      <c r="D26" s="91" t="s">
        <v>209</v>
      </c>
      <c r="E26" s="108" t="s">
        <v>779</v>
      </c>
      <c r="F26" s="14">
        <v>4</v>
      </c>
      <c r="G26" s="14">
        <v>5</v>
      </c>
      <c r="H26" s="14">
        <f>F26*G26</f>
        <v>20</v>
      </c>
      <c r="I26" s="14" t="str">
        <f t="shared" si="1"/>
        <v>ALTO</v>
      </c>
      <c r="J26" s="86" t="s">
        <v>756</v>
      </c>
      <c r="K26" s="53">
        <f>IF(I26="BAJO",0.1,IF(I26="MEDIO",3,5))</f>
        <v>5</v>
      </c>
    </row>
    <row r="27" spans="1:11" s="11" customFormat="1" ht="267.75">
      <c r="A27" s="85" t="s">
        <v>374</v>
      </c>
      <c r="B27" s="91" t="s">
        <v>590</v>
      </c>
      <c r="C27" s="91" t="s">
        <v>25</v>
      </c>
      <c r="D27" s="91" t="s">
        <v>209</v>
      </c>
      <c r="E27" s="108" t="s">
        <v>689</v>
      </c>
      <c r="F27" s="14">
        <v>4</v>
      </c>
      <c r="G27" s="14">
        <v>5</v>
      </c>
      <c r="H27" s="14">
        <f>F27*G27</f>
        <v>20</v>
      </c>
      <c r="I27" s="14" t="str">
        <f t="shared" si="1"/>
        <v>ALTO</v>
      </c>
      <c r="J27" s="86" t="s">
        <v>756</v>
      </c>
      <c r="K27" s="53">
        <f>IF(I27="BAJO",0.1,IF(I27="MEDIO",3,5))</f>
        <v>5</v>
      </c>
    </row>
    <row r="28" spans="1:11" s="11" customFormat="1" ht="267.75">
      <c r="A28" s="85" t="s">
        <v>374</v>
      </c>
      <c r="B28" s="91" t="s">
        <v>591</v>
      </c>
      <c r="C28" s="91" t="s">
        <v>777</v>
      </c>
      <c r="D28" s="91" t="s">
        <v>209</v>
      </c>
      <c r="E28" s="108" t="s">
        <v>780</v>
      </c>
      <c r="F28" s="14">
        <v>4</v>
      </c>
      <c r="G28" s="14">
        <v>5</v>
      </c>
      <c r="H28" s="14">
        <f t="shared" si="0"/>
        <v>20</v>
      </c>
      <c r="I28" s="14" t="str">
        <f t="shared" si="1"/>
        <v>ALTO</v>
      </c>
      <c r="J28" s="86" t="s">
        <v>756</v>
      </c>
      <c r="K28" s="53">
        <f t="shared" si="2"/>
        <v>5</v>
      </c>
    </row>
    <row r="29" spans="1:11" s="11" customFormat="1" ht="267.75">
      <c r="A29" s="85" t="s">
        <v>374</v>
      </c>
      <c r="B29" s="91" t="s">
        <v>378</v>
      </c>
      <c r="C29" s="107" t="s">
        <v>25</v>
      </c>
      <c r="D29" s="91" t="s">
        <v>209</v>
      </c>
      <c r="E29" s="108" t="s">
        <v>689</v>
      </c>
      <c r="F29" s="14">
        <v>4</v>
      </c>
      <c r="G29" s="14">
        <v>5</v>
      </c>
      <c r="H29" s="14">
        <f t="shared" si="0"/>
        <v>20</v>
      </c>
      <c r="I29" s="14" t="str">
        <f t="shared" si="1"/>
        <v>ALTO</v>
      </c>
      <c r="J29" s="86" t="s">
        <v>756</v>
      </c>
      <c r="K29" s="53">
        <f t="shared" si="2"/>
        <v>5</v>
      </c>
    </row>
    <row r="30" spans="1:11" s="11" customFormat="1" ht="357">
      <c r="A30" s="85" t="s">
        <v>774</v>
      </c>
      <c r="B30" s="91" t="s">
        <v>781</v>
      </c>
      <c r="C30" s="91" t="s">
        <v>777</v>
      </c>
      <c r="D30" s="91" t="s">
        <v>209</v>
      </c>
      <c r="E30" s="108" t="s">
        <v>782</v>
      </c>
      <c r="F30" s="14">
        <v>4</v>
      </c>
      <c r="G30" s="14">
        <v>5</v>
      </c>
      <c r="H30" s="14">
        <f>F30*G30</f>
        <v>20</v>
      </c>
      <c r="I30" s="14" t="str">
        <f t="shared" si="1"/>
        <v>ALTO</v>
      </c>
      <c r="J30" s="86" t="s">
        <v>756</v>
      </c>
      <c r="K30" s="53">
        <f>IF(I30="BAJO",0.1,IF(I30="MEDIO",3,5))</f>
        <v>5</v>
      </c>
    </row>
    <row r="31" spans="1:11" s="11" customFormat="1" ht="267.75">
      <c r="A31" s="85" t="s">
        <v>374</v>
      </c>
      <c r="B31" s="106" t="s">
        <v>587</v>
      </c>
      <c r="C31" s="91" t="s">
        <v>25</v>
      </c>
      <c r="D31" s="91" t="s">
        <v>209</v>
      </c>
      <c r="E31" s="108" t="s">
        <v>689</v>
      </c>
      <c r="F31" s="14">
        <v>4</v>
      </c>
      <c r="G31" s="14">
        <v>5</v>
      </c>
      <c r="H31" s="14">
        <f t="shared" si="0"/>
        <v>20</v>
      </c>
      <c r="I31" s="14" t="str">
        <f t="shared" si="1"/>
        <v>ALTO</v>
      </c>
      <c r="J31" s="86" t="s">
        <v>756</v>
      </c>
      <c r="K31" s="53">
        <f t="shared" si="2"/>
        <v>5</v>
      </c>
    </row>
    <row r="32" spans="1:11" s="11" customFormat="1" ht="267.75">
      <c r="A32" s="85" t="s">
        <v>374</v>
      </c>
      <c r="B32" s="91" t="s">
        <v>593</v>
      </c>
      <c r="C32" s="39" t="s">
        <v>777</v>
      </c>
      <c r="D32" s="91" t="s">
        <v>209</v>
      </c>
      <c r="E32" s="108" t="s">
        <v>592</v>
      </c>
      <c r="F32" s="14">
        <v>4</v>
      </c>
      <c r="G32" s="14">
        <v>5</v>
      </c>
      <c r="H32" s="14">
        <f t="shared" si="0"/>
        <v>20</v>
      </c>
      <c r="I32" s="14" t="str">
        <f t="shared" si="1"/>
        <v>ALTO</v>
      </c>
      <c r="J32" s="86" t="s">
        <v>756</v>
      </c>
      <c r="K32" s="53">
        <f t="shared" si="2"/>
        <v>5</v>
      </c>
    </row>
    <row r="33" spans="1:11" s="11" customFormat="1" ht="267.75">
      <c r="A33" s="85" t="s">
        <v>374</v>
      </c>
      <c r="B33" s="91" t="s">
        <v>379</v>
      </c>
      <c r="C33" s="107" t="s">
        <v>25</v>
      </c>
      <c r="D33" s="91" t="s">
        <v>209</v>
      </c>
      <c r="E33" s="108" t="s">
        <v>689</v>
      </c>
      <c r="F33" s="14">
        <v>4</v>
      </c>
      <c r="G33" s="14">
        <v>5</v>
      </c>
      <c r="H33" s="14">
        <f>F33*G33</f>
        <v>20</v>
      </c>
      <c r="I33" s="14" t="str">
        <f t="shared" si="1"/>
        <v>ALTO</v>
      </c>
      <c r="J33" s="86" t="s">
        <v>756</v>
      </c>
      <c r="K33" s="53">
        <f>IF(I33="BAJO",0.1,IF(I33="MEDIO",3,5))</f>
        <v>5</v>
      </c>
    </row>
    <row r="34" spans="1:11" s="11" customFormat="1" ht="267.75">
      <c r="A34" s="85" t="s">
        <v>374</v>
      </c>
      <c r="B34" s="91" t="s">
        <v>380</v>
      </c>
      <c r="C34" s="91" t="s">
        <v>777</v>
      </c>
      <c r="D34" s="91" t="s">
        <v>209</v>
      </c>
      <c r="E34" s="108" t="s">
        <v>592</v>
      </c>
      <c r="F34" s="14">
        <v>4</v>
      </c>
      <c r="G34" s="14">
        <v>5</v>
      </c>
      <c r="H34" s="14">
        <f>F34*G34</f>
        <v>20</v>
      </c>
      <c r="I34" s="14" t="str">
        <f t="shared" si="1"/>
        <v>ALTO</v>
      </c>
      <c r="J34" s="86" t="s">
        <v>756</v>
      </c>
      <c r="K34" s="53">
        <f>IF(I34="BAJO",0.1,IF(I34="MEDIO",3,5))</f>
        <v>5</v>
      </c>
    </row>
    <row r="35" spans="1:11" s="11" customFormat="1" ht="267.75">
      <c r="A35" s="85" t="s">
        <v>374</v>
      </c>
      <c r="B35" s="91" t="s">
        <v>381</v>
      </c>
      <c r="C35" s="107" t="s">
        <v>25</v>
      </c>
      <c r="D35" s="91" t="s">
        <v>209</v>
      </c>
      <c r="E35" s="108" t="s">
        <v>689</v>
      </c>
      <c r="F35" s="14">
        <v>4</v>
      </c>
      <c r="G35" s="14">
        <v>5</v>
      </c>
      <c r="H35" s="14">
        <f t="shared" si="0"/>
        <v>20</v>
      </c>
      <c r="I35" s="14" t="str">
        <f t="shared" si="1"/>
        <v>ALTO</v>
      </c>
      <c r="J35" s="86" t="s">
        <v>756</v>
      </c>
      <c r="K35" s="53">
        <f t="shared" si="2"/>
        <v>5</v>
      </c>
    </row>
    <row r="36" spans="1:11" s="11" customFormat="1" ht="267.75">
      <c r="A36" s="85" t="s">
        <v>374</v>
      </c>
      <c r="B36" s="91" t="s">
        <v>382</v>
      </c>
      <c r="C36" s="107" t="s">
        <v>777</v>
      </c>
      <c r="D36" s="91" t="s">
        <v>209</v>
      </c>
      <c r="E36" s="108" t="s">
        <v>592</v>
      </c>
      <c r="F36" s="14">
        <v>4</v>
      </c>
      <c r="G36" s="14">
        <v>5</v>
      </c>
      <c r="H36" s="14">
        <f t="shared" si="0"/>
        <v>20</v>
      </c>
      <c r="I36" s="14" t="str">
        <f t="shared" si="1"/>
        <v>ALTO</v>
      </c>
      <c r="J36" s="86" t="s">
        <v>756</v>
      </c>
      <c r="K36" s="53">
        <f t="shared" si="2"/>
        <v>5</v>
      </c>
    </row>
    <row r="37" spans="1:11" s="11" customFormat="1" ht="267.75">
      <c r="A37" s="85" t="s">
        <v>374</v>
      </c>
      <c r="B37" s="91" t="s">
        <v>383</v>
      </c>
      <c r="C37" s="107" t="s">
        <v>25</v>
      </c>
      <c r="D37" s="91" t="s">
        <v>209</v>
      </c>
      <c r="E37" s="108" t="s">
        <v>689</v>
      </c>
      <c r="F37" s="14">
        <v>4</v>
      </c>
      <c r="G37" s="14">
        <v>5</v>
      </c>
      <c r="H37" s="14">
        <f t="shared" si="0"/>
        <v>20</v>
      </c>
      <c r="I37" s="14" t="str">
        <f t="shared" si="1"/>
        <v>ALTO</v>
      </c>
      <c r="J37" s="86" t="s">
        <v>756</v>
      </c>
      <c r="K37" s="53">
        <f>IF(I37="BAJO",0.1,IF(I37="MEDIO",3,5))</f>
        <v>5</v>
      </c>
    </row>
    <row r="38" spans="1:11" s="22" customFormat="1" ht="267.75">
      <c r="A38" s="85" t="s">
        <v>374</v>
      </c>
      <c r="B38" s="91" t="s">
        <v>384</v>
      </c>
      <c r="C38" s="91" t="s">
        <v>777</v>
      </c>
      <c r="D38" s="91" t="s">
        <v>209</v>
      </c>
      <c r="E38" s="108" t="s">
        <v>592</v>
      </c>
      <c r="F38" s="21">
        <v>4</v>
      </c>
      <c r="G38" s="21">
        <v>5</v>
      </c>
      <c r="H38" s="21">
        <f t="shared" si="0"/>
        <v>20</v>
      </c>
      <c r="I38" s="21" t="str">
        <f t="shared" si="1"/>
        <v>ALTO</v>
      </c>
      <c r="J38" s="86" t="s">
        <v>756</v>
      </c>
      <c r="K38" s="65">
        <f>IF(I38="BAJO",0.1,IF(I38="MEDIO",3,5))</f>
        <v>5</v>
      </c>
    </row>
    <row r="39" spans="1:11" s="11" customFormat="1" ht="267.75">
      <c r="A39" s="85" t="s">
        <v>374</v>
      </c>
      <c r="B39" s="91" t="s">
        <v>385</v>
      </c>
      <c r="C39" s="107" t="s">
        <v>25</v>
      </c>
      <c r="D39" s="91" t="s">
        <v>209</v>
      </c>
      <c r="E39" s="108" t="s">
        <v>689</v>
      </c>
      <c r="F39" s="29">
        <v>4</v>
      </c>
      <c r="G39" s="29">
        <v>5</v>
      </c>
      <c r="H39" s="14">
        <f t="shared" si="0"/>
        <v>20</v>
      </c>
      <c r="I39" s="14" t="str">
        <f t="shared" si="1"/>
        <v>ALTO</v>
      </c>
      <c r="J39" s="86" t="s">
        <v>756</v>
      </c>
      <c r="K39" s="53">
        <f t="shared" si="2"/>
        <v>5</v>
      </c>
    </row>
    <row r="40" spans="1:11" s="11" customFormat="1" ht="267.75">
      <c r="A40" s="85" t="s">
        <v>374</v>
      </c>
      <c r="B40" s="91" t="s">
        <v>386</v>
      </c>
      <c r="C40" s="39" t="s">
        <v>777</v>
      </c>
      <c r="D40" s="91" t="s">
        <v>209</v>
      </c>
      <c r="E40" s="108" t="s">
        <v>592</v>
      </c>
      <c r="F40" s="29">
        <v>4</v>
      </c>
      <c r="G40" s="29">
        <v>5</v>
      </c>
      <c r="H40" s="14">
        <f t="shared" si="0"/>
        <v>20</v>
      </c>
      <c r="I40" s="14" t="str">
        <f t="shared" si="1"/>
        <v>ALTO</v>
      </c>
      <c r="J40" s="86" t="s">
        <v>756</v>
      </c>
      <c r="K40" s="53">
        <f t="shared" si="2"/>
        <v>5</v>
      </c>
    </row>
    <row r="41" spans="1:11" s="11" customFormat="1" ht="229.5">
      <c r="A41" s="85" t="s">
        <v>783</v>
      </c>
      <c r="B41" s="38" t="s">
        <v>784</v>
      </c>
      <c r="C41" s="39" t="s">
        <v>20</v>
      </c>
      <c r="D41" s="91" t="s">
        <v>209</v>
      </c>
      <c r="E41" s="48" t="s">
        <v>785</v>
      </c>
      <c r="F41" s="29">
        <v>3</v>
      </c>
      <c r="G41" s="29">
        <v>4</v>
      </c>
      <c r="H41" s="14">
        <f>F41*G41</f>
        <v>12</v>
      </c>
      <c r="I41" s="14" t="str">
        <f t="shared" si="1"/>
        <v>MEDIO</v>
      </c>
      <c r="J41" s="86" t="s">
        <v>754</v>
      </c>
      <c r="K41" s="53">
        <f>IF(I41="BAJO",0.1,IF(I41="MEDIO",3,5))</f>
        <v>3</v>
      </c>
    </row>
    <row r="42" spans="1:11" s="11" customFormat="1" ht="204">
      <c r="A42" s="85" t="s">
        <v>374</v>
      </c>
      <c r="B42" s="38" t="s">
        <v>425</v>
      </c>
      <c r="C42" s="39" t="s">
        <v>52</v>
      </c>
      <c r="D42" s="91" t="s">
        <v>209</v>
      </c>
      <c r="E42" s="48" t="s">
        <v>594</v>
      </c>
      <c r="F42" s="14">
        <v>3</v>
      </c>
      <c r="G42" s="14">
        <v>4</v>
      </c>
      <c r="H42" s="14">
        <f t="shared" si="0"/>
        <v>12</v>
      </c>
      <c r="I42" s="14" t="str">
        <f t="shared" si="1"/>
        <v>MEDIO</v>
      </c>
      <c r="J42" s="86" t="s">
        <v>754</v>
      </c>
      <c r="K42" s="53">
        <f t="shared" si="2"/>
        <v>3</v>
      </c>
    </row>
    <row r="43" spans="1:11" s="11" customFormat="1" ht="267.75">
      <c r="A43" s="85" t="s">
        <v>786</v>
      </c>
      <c r="B43" s="38" t="s">
        <v>787</v>
      </c>
      <c r="C43" s="39" t="s">
        <v>20</v>
      </c>
      <c r="D43" s="91" t="s">
        <v>209</v>
      </c>
      <c r="E43" s="219" t="s">
        <v>788</v>
      </c>
      <c r="F43" s="36" t="s">
        <v>426</v>
      </c>
      <c r="G43" s="14">
        <v>5</v>
      </c>
      <c r="H43" s="14">
        <f t="shared" si="0"/>
        <v>20</v>
      </c>
      <c r="I43" s="14" t="str">
        <f t="shared" si="1"/>
        <v>ALTO</v>
      </c>
      <c r="J43" s="86" t="s">
        <v>756</v>
      </c>
      <c r="K43" s="53">
        <f t="shared" si="2"/>
        <v>5</v>
      </c>
    </row>
    <row r="44" spans="1:11" s="11" customFormat="1" ht="267.75">
      <c r="A44" s="85" t="s">
        <v>374</v>
      </c>
      <c r="B44" s="38" t="s">
        <v>595</v>
      </c>
      <c r="C44" s="39" t="s">
        <v>47</v>
      </c>
      <c r="D44" s="91" t="s">
        <v>209</v>
      </c>
      <c r="E44" s="219" t="s">
        <v>599</v>
      </c>
      <c r="F44" s="36" t="s">
        <v>426</v>
      </c>
      <c r="G44" s="14">
        <v>5</v>
      </c>
      <c r="H44" s="14">
        <f>F44*G44</f>
        <v>20</v>
      </c>
      <c r="I44" s="14" t="str">
        <f t="shared" si="1"/>
        <v>ALTO</v>
      </c>
      <c r="J44" s="86" t="s">
        <v>756</v>
      </c>
      <c r="K44" s="53">
        <f>IF(I44="BAJO",0.1,IF(I44="MEDIO",3,5))</f>
        <v>5</v>
      </c>
    </row>
    <row r="45" spans="1:11" s="11" customFormat="1" ht="12.75">
      <c r="A45" s="85"/>
      <c r="B45" s="38"/>
      <c r="C45" s="39"/>
      <c r="D45" s="38"/>
      <c r="E45" s="48"/>
      <c r="F45" s="14"/>
      <c r="G45" s="14"/>
      <c r="H45" s="14">
        <f t="shared" si="0"/>
        <v>0</v>
      </c>
      <c r="I45" s="14" t="str">
        <f t="shared" si="1"/>
        <v>BAJO</v>
      </c>
      <c r="J45" s="13"/>
      <c r="K45" s="53">
        <f t="shared" si="2"/>
        <v>0.1</v>
      </c>
    </row>
    <row r="46" spans="1:11" s="11" customFormat="1" ht="12.75">
      <c r="A46" s="31"/>
      <c r="B46" s="34"/>
      <c r="C46" s="35"/>
      <c r="D46" s="34"/>
      <c r="E46" s="41"/>
      <c r="F46" s="14"/>
      <c r="G46" s="14"/>
      <c r="H46" s="14">
        <f>F46*G46</f>
        <v>0</v>
      </c>
      <c r="I46" s="14" t="str">
        <f t="shared" si="1"/>
        <v>BAJO</v>
      </c>
      <c r="J46" s="13"/>
      <c r="K46" s="53">
        <f>IF(I46="BAJO",0.1,IF(I46="MEDIO",3,5))</f>
        <v>0.1</v>
      </c>
    </row>
    <row r="47" spans="1:11" s="22" customFormat="1" ht="12.75">
      <c r="A47" s="37"/>
      <c r="B47" s="38"/>
      <c r="C47" s="39"/>
      <c r="D47" s="15"/>
      <c r="E47" s="48"/>
      <c r="F47" s="21"/>
      <c r="G47" s="21"/>
      <c r="H47" s="21">
        <f t="shared" si="0"/>
        <v>0</v>
      </c>
      <c r="I47" s="21" t="str">
        <f t="shared" si="1"/>
        <v>BAJO</v>
      </c>
      <c r="J47" s="3"/>
      <c r="K47" s="65">
        <f t="shared" si="2"/>
        <v>0.1</v>
      </c>
    </row>
    <row r="48" spans="1:11" s="22" customFormat="1" ht="12.75">
      <c r="A48" s="37"/>
      <c r="B48" s="38"/>
      <c r="C48" s="35"/>
      <c r="D48" s="15"/>
      <c r="E48" s="48"/>
      <c r="F48" s="40"/>
      <c r="G48" s="21"/>
      <c r="H48" s="21">
        <f t="shared" si="0"/>
        <v>0</v>
      </c>
      <c r="I48" s="21" t="str">
        <f t="shared" si="1"/>
        <v>BAJO</v>
      </c>
      <c r="J48" s="3"/>
      <c r="K48" s="65">
        <f t="shared" si="2"/>
        <v>0.1</v>
      </c>
    </row>
    <row r="49" spans="1:13" s="11" customFormat="1" ht="12.75">
      <c r="A49" s="31"/>
      <c r="B49" s="41"/>
      <c r="C49" s="35"/>
      <c r="D49" s="34"/>
      <c r="E49" s="41"/>
      <c r="F49" s="14"/>
      <c r="G49" s="14"/>
      <c r="H49" s="14">
        <f t="shared" si="0"/>
        <v>0</v>
      </c>
      <c r="I49" s="14" t="str">
        <f t="shared" si="1"/>
        <v>BAJO</v>
      </c>
      <c r="J49" s="13"/>
      <c r="K49" s="53">
        <f t="shared" si="2"/>
        <v>0.1</v>
      </c>
    </row>
    <row r="50" spans="1:13" s="11" customFormat="1" ht="12.75">
      <c r="A50" s="31"/>
      <c r="B50" s="34"/>
      <c r="C50" s="35"/>
      <c r="D50" s="34"/>
      <c r="E50" s="41"/>
      <c r="F50" s="14"/>
      <c r="G50" s="14"/>
      <c r="H50" s="14">
        <f t="shared" si="0"/>
        <v>0</v>
      </c>
      <c r="I50" s="14" t="str">
        <f t="shared" si="1"/>
        <v>BAJO</v>
      </c>
      <c r="J50" s="13"/>
      <c r="K50" s="53">
        <f t="shared" si="2"/>
        <v>0.1</v>
      </c>
    </row>
    <row r="51" spans="1:13" s="11" customFormat="1" ht="12.75">
      <c r="A51" s="31"/>
      <c r="B51" s="34"/>
      <c r="C51" s="35"/>
      <c r="D51" s="34"/>
      <c r="E51" s="41"/>
      <c r="F51" s="14"/>
      <c r="G51" s="14"/>
      <c r="H51" s="14">
        <f t="shared" si="0"/>
        <v>0</v>
      </c>
      <c r="I51" s="14" t="str">
        <f t="shared" si="1"/>
        <v>BAJO</v>
      </c>
      <c r="J51" s="3"/>
      <c r="K51" s="53">
        <f t="shared" si="2"/>
        <v>0.1</v>
      </c>
    </row>
    <row r="52" spans="1:13" s="11" customFormat="1" ht="12.75">
      <c r="A52" s="31"/>
      <c r="B52" s="34"/>
      <c r="C52" s="35"/>
      <c r="D52" s="34"/>
      <c r="E52" s="41"/>
      <c r="F52" s="14"/>
      <c r="G52" s="14"/>
      <c r="H52" s="14">
        <f t="shared" si="0"/>
        <v>0</v>
      </c>
      <c r="I52" s="14" t="str">
        <f t="shared" ref="I52:I57" si="3">IF(H52&lt;12,"BAJO",IF(H52&gt;19,"ALTO","MEDIO"))</f>
        <v>BAJO</v>
      </c>
      <c r="J52" s="3"/>
      <c r="K52" s="53">
        <f t="shared" ref="K52:K57" si="4">IF(I52="BAJO",0.1,IF(I52="MEDIO",3,5))</f>
        <v>0.1</v>
      </c>
    </row>
    <row r="53" spans="1:13" s="11" customFormat="1" ht="12.75">
      <c r="A53" s="31"/>
      <c r="B53" s="34"/>
      <c r="C53" s="35"/>
      <c r="D53" s="34"/>
      <c r="E53" s="41"/>
      <c r="F53" s="14"/>
      <c r="G53" s="14"/>
      <c r="H53" s="14">
        <f t="shared" ref="H53:H57" si="5">F53*G53</f>
        <v>0</v>
      </c>
      <c r="I53" s="14" t="str">
        <f t="shared" si="3"/>
        <v>BAJO</v>
      </c>
      <c r="J53" s="3"/>
      <c r="K53" s="53">
        <f t="shared" si="4"/>
        <v>0.1</v>
      </c>
    </row>
    <row r="54" spans="1:13" s="11" customFormat="1" ht="12.75">
      <c r="A54" s="31"/>
      <c r="B54" s="34"/>
      <c r="C54" s="35"/>
      <c r="D54" s="34"/>
      <c r="E54" s="41"/>
      <c r="F54" s="14"/>
      <c r="G54" s="14"/>
      <c r="H54" s="14">
        <f t="shared" si="5"/>
        <v>0</v>
      </c>
      <c r="I54" s="14" t="str">
        <f t="shared" si="3"/>
        <v>BAJO</v>
      </c>
      <c r="J54" s="3"/>
      <c r="K54" s="53">
        <f t="shared" si="4"/>
        <v>0.1</v>
      </c>
    </row>
    <row r="55" spans="1:13" s="11" customFormat="1" ht="12.75">
      <c r="A55" s="31"/>
      <c r="B55" s="34"/>
      <c r="C55" s="35"/>
      <c r="D55" s="34"/>
      <c r="E55" s="41"/>
      <c r="F55" s="14"/>
      <c r="G55" s="14"/>
      <c r="H55" s="14">
        <f t="shared" si="5"/>
        <v>0</v>
      </c>
      <c r="I55" s="14" t="str">
        <f t="shared" si="3"/>
        <v>BAJO</v>
      </c>
      <c r="J55" s="3"/>
      <c r="K55" s="53">
        <f t="shared" si="4"/>
        <v>0.1</v>
      </c>
    </row>
    <row r="56" spans="1:13" s="11" customFormat="1" ht="12.75">
      <c r="A56" s="31"/>
      <c r="B56" s="34"/>
      <c r="C56" s="35"/>
      <c r="D56" s="34"/>
      <c r="E56" s="41"/>
      <c r="F56" s="14"/>
      <c r="G56" s="14"/>
      <c r="H56" s="14">
        <f t="shared" si="5"/>
        <v>0</v>
      </c>
      <c r="I56" s="14" t="str">
        <f t="shared" si="3"/>
        <v>BAJO</v>
      </c>
      <c r="J56" s="3"/>
      <c r="K56" s="53">
        <f t="shared" si="4"/>
        <v>0.1</v>
      </c>
    </row>
    <row r="57" spans="1:13" s="11" customFormat="1" ht="12.75">
      <c r="A57" s="31"/>
      <c r="B57" s="34"/>
      <c r="C57" s="35"/>
      <c r="D57" s="34"/>
      <c r="E57" s="41"/>
      <c r="F57" s="14"/>
      <c r="G57" s="14"/>
      <c r="H57" s="14">
        <f t="shared" si="5"/>
        <v>0</v>
      </c>
      <c r="I57" s="14" t="str">
        <f t="shared" si="3"/>
        <v>BAJO</v>
      </c>
      <c r="J57" s="3"/>
      <c r="K57" s="53">
        <f t="shared" si="4"/>
        <v>0.1</v>
      </c>
    </row>
    <row r="58" spans="1:13" s="11" customFormat="1" ht="12.75">
      <c r="B58" s="42"/>
      <c r="C58" s="43"/>
      <c r="E58" s="49"/>
      <c r="F58" s="44"/>
      <c r="G58" s="44"/>
      <c r="L58" s="11">
        <f>SUM(K5:K57)</f>
        <v>181.29999999999993</v>
      </c>
      <c r="M58" s="11">
        <f>COUNT(K5:K57)</f>
        <v>53</v>
      </c>
    </row>
    <row r="59" spans="1:13" s="11" customFormat="1" ht="12.75">
      <c r="C59" s="43"/>
      <c r="E59" s="49"/>
      <c r="F59" s="44"/>
      <c r="G59" s="44"/>
    </row>
    <row r="60" spans="1:13" s="11" customFormat="1" ht="12.75">
      <c r="C60" s="43"/>
      <c r="E60" s="49"/>
      <c r="F60" s="44"/>
      <c r="G60" s="44"/>
    </row>
  </sheetData>
  <dataConsolidate/>
  <mergeCells count="3">
    <mergeCell ref="A1:A2"/>
    <mergeCell ref="B1:K1"/>
    <mergeCell ref="B2:K2"/>
  </mergeCells>
  <conditionalFormatting sqref="I54:I56 I5:I50">
    <cfRule type="cellIs" dxfId="59" priority="10" stopIfTrue="1" operator="equal">
      <formula>"ALTO"</formula>
    </cfRule>
    <cfRule type="cellIs" dxfId="58" priority="11" stopIfTrue="1" operator="equal">
      <formula>"MEDIO"</formula>
    </cfRule>
    <cfRule type="cellIs" dxfId="57" priority="12" stopIfTrue="1" operator="equal">
      <formula>"BAJO"</formula>
    </cfRule>
  </conditionalFormatting>
  <conditionalFormatting sqref="I51">
    <cfRule type="cellIs" dxfId="56" priority="7" stopIfTrue="1" operator="equal">
      <formula>"ALTO"</formula>
    </cfRule>
    <cfRule type="cellIs" dxfId="55" priority="8" stopIfTrue="1" operator="equal">
      <formula>"MEDIO"</formula>
    </cfRule>
    <cfRule type="cellIs" dxfId="54" priority="9" stopIfTrue="1" operator="equal">
      <formula>"BAJO"</formula>
    </cfRule>
  </conditionalFormatting>
  <conditionalFormatting sqref="I52:I53">
    <cfRule type="cellIs" dxfId="53" priority="4" stopIfTrue="1" operator="equal">
      <formula>"ALTO"</formula>
    </cfRule>
    <cfRule type="cellIs" dxfId="52" priority="5" stopIfTrue="1" operator="equal">
      <formula>"MEDIO"</formula>
    </cfRule>
    <cfRule type="cellIs" dxfId="51" priority="6" stopIfTrue="1" operator="equal">
      <formula>"BAJO"</formula>
    </cfRule>
  </conditionalFormatting>
  <conditionalFormatting sqref="I57">
    <cfRule type="cellIs" dxfId="50" priority="1" stopIfTrue="1" operator="equal">
      <formula>"ALTO"</formula>
    </cfRule>
    <cfRule type="cellIs" dxfId="49" priority="2" stopIfTrue="1" operator="equal">
      <formula>"MEDIO"</formula>
    </cfRule>
    <cfRule type="cellIs" dxfId="48"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2"/>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4.5" customHeight="1">
      <c r="A1" s="290"/>
      <c r="B1" s="291" t="s">
        <v>687</v>
      </c>
      <c r="C1" s="291"/>
      <c r="D1" s="291"/>
      <c r="E1" s="291"/>
      <c r="F1" s="291"/>
      <c r="G1" s="291"/>
      <c r="H1" s="291"/>
      <c r="I1" s="291"/>
      <c r="J1" s="291"/>
      <c r="K1" s="291"/>
    </row>
    <row r="2" spans="1:72" ht="34.5"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89.25">
      <c r="A5" s="99" t="s">
        <v>399</v>
      </c>
      <c r="B5" s="100" t="s">
        <v>400</v>
      </c>
      <c r="C5" s="90" t="s">
        <v>403</v>
      </c>
      <c r="D5" s="90" t="s">
        <v>404</v>
      </c>
      <c r="E5" s="93" t="s">
        <v>689</v>
      </c>
      <c r="F5" s="14">
        <v>3</v>
      </c>
      <c r="G5" s="14">
        <v>3</v>
      </c>
      <c r="H5" s="14">
        <f>F5*G5</f>
        <v>9</v>
      </c>
      <c r="I5" s="14" t="str">
        <f t="shared" ref="I5:I63" si="0">IF(H5&lt;12,"BAJO",IF(H5&gt;19,"ALTO","MEDIO"))</f>
        <v>BAJO</v>
      </c>
      <c r="J5" s="86" t="s">
        <v>752</v>
      </c>
      <c r="K5" s="53">
        <f t="shared" ref="K5:K63" si="1">IF(I5="BAJO",0.1,IF(I5="MEDIO",3,5))</f>
        <v>0.1</v>
      </c>
      <c r="BS5" s="11">
        <v>1</v>
      </c>
      <c r="BT5" s="11">
        <v>1</v>
      </c>
    </row>
    <row r="6" spans="1:72" s="11" customFormat="1" ht="89.25">
      <c r="A6" s="99" t="s">
        <v>399</v>
      </c>
      <c r="B6" s="100" t="s">
        <v>401</v>
      </c>
      <c r="C6" s="36" t="s">
        <v>691</v>
      </c>
      <c r="D6" s="90" t="s">
        <v>404</v>
      </c>
      <c r="E6" s="93" t="s">
        <v>602</v>
      </c>
      <c r="F6" s="14">
        <v>3</v>
      </c>
      <c r="G6" s="14">
        <v>3</v>
      </c>
      <c r="H6" s="14">
        <f t="shared" ref="H6:H64" si="2">F6*G6</f>
        <v>9</v>
      </c>
      <c r="I6" s="14" t="str">
        <f t="shared" si="0"/>
        <v>BAJO</v>
      </c>
      <c r="J6" s="86" t="s">
        <v>752</v>
      </c>
      <c r="K6" s="53">
        <f t="shared" si="1"/>
        <v>0.1</v>
      </c>
      <c r="BS6" s="11">
        <v>2</v>
      </c>
      <c r="BT6" s="11">
        <v>2</v>
      </c>
    </row>
    <row r="7" spans="1:72" s="11" customFormat="1" ht="89.25">
      <c r="A7" s="99" t="s">
        <v>399</v>
      </c>
      <c r="B7" s="100" t="s">
        <v>402</v>
      </c>
      <c r="C7" s="36" t="s">
        <v>691</v>
      </c>
      <c r="D7" s="90" t="s">
        <v>404</v>
      </c>
      <c r="E7" s="93" t="s">
        <v>602</v>
      </c>
      <c r="F7" s="14">
        <v>3</v>
      </c>
      <c r="G7" s="14">
        <v>3</v>
      </c>
      <c r="H7" s="14">
        <f>F7*G7</f>
        <v>9</v>
      </c>
      <c r="I7" s="14" t="str">
        <f t="shared" si="0"/>
        <v>BAJO</v>
      </c>
      <c r="J7" s="86" t="s">
        <v>752</v>
      </c>
      <c r="K7" s="53">
        <f>IF(I7="BAJO",0.1,IF(I7="MEDIO",3,5))</f>
        <v>0.1</v>
      </c>
      <c r="BS7" s="11">
        <v>2</v>
      </c>
      <c r="BT7" s="11">
        <v>2</v>
      </c>
    </row>
    <row r="8" spans="1:72" s="11" customFormat="1" ht="140.25" customHeight="1">
      <c r="A8" s="99" t="s">
        <v>405</v>
      </c>
      <c r="B8" s="100" t="s">
        <v>406</v>
      </c>
      <c r="C8" s="90" t="s">
        <v>407</v>
      </c>
      <c r="D8" s="90" t="s">
        <v>404</v>
      </c>
      <c r="E8" s="93" t="s">
        <v>603</v>
      </c>
      <c r="F8" s="14">
        <v>4</v>
      </c>
      <c r="G8" s="14">
        <v>3</v>
      </c>
      <c r="H8" s="14">
        <f t="shared" si="2"/>
        <v>12</v>
      </c>
      <c r="I8" s="14" t="str">
        <f t="shared" si="0"/>
        <v>MEDIO</v>
      </c>
      <c r="J8" s="86" t="s">
        <v>752</v>
      </c>
      <c r="K8" s="53">
        <f t="shared" si="1"/>
        <v>3</v>
      </c>
    </row>
    <row r="9" spans="1:72" s="11" customFormat="1" ht="140.25">
      <c r="A9" s="99" t="s">
        <v>405</v>
      </c>
      <c r="B9" s="100" t="s">
        <v>408</v>
      </c>
      <c r="C9" s="36" t="s">
        <v>691</v>
      </c>
      <c r="D9" s="90" t="s">
        <v>404</v>
      </c>
      <c r="E9" s="93" t="s">
        <v>409</v>
      </c>
      <c r="F9" s="14">
        <v>4</v>
      </c>
      <c r="G9" s="14">
        <v>3</v>
      </c>
      <c r="H9" s="14">
        <f t="shared" si="2"/>
        <v>12</v>
      </c>
      <c r="I9" s="14" t="str">
        <f t="shared" si="0"/>
        <v>MEDIO</v>
      </c>
      <c r="J9" s="86" t="s">
        <v>752</v>
      </c>
      <c r="K9" s="53">
        <f t="shared" si="1"/>
        <v>3</v>
      </c>
    </row>
    <row r="10" spans="1:72" s="11" customFormat="1" ht="89.25">
      <c r="A10" s="99" t="s">
        <v>410</v>
      </c>
      <c r="B10" s="100" t="s">
        <v>411</v>
      </c>
      <c r="C10" s="90" t="s">
        <v>403</v>
      </c>
      <c r="D10" s="90" t="s">
        <v>404</v>
      </c>
      <c r="E10" s="93" t="s">
        <v>689</v>
      </c>
      <c r="F10" s="14">
        <v>3</v>
      </c>
      <c r="G10" s="14">
        <v>3</v>
      </c>
      <c r="H10" s="14">
        <f>F10*G10</f>
        <v>9</v>
      </c>
      <c r="I10" s="14" t="str">
        <f t="shared" si="0"/>
        <v>BAJO</v>
      </c>
      <c r="J10" s="86" t="s">
        <v>752</v>
      </c>
      <c r="K10" s="53">
        <f>IF(I10="BAJO",0.1,IF(I10="MEDIO",3,5))</f>
        <v>0.1</v>
      </c>
    </row>
    <row r="11" spans="1:72" s="11" customFormat="1" ht="89.25">
      <c r="A11" s="99" t="s">
        <v>410</v>
      </c>
      <c r="B11" s="100" t="s">
        <v>412</v>
      </c>
      <c r="C11" s="36" t="s">
        <v>691</v>
      </c>
      <c r="D11" s="90" t="s">
        <v>404</v>
      </c>
      <c r="E11" s="93" t="s">
        <v>414</v>
      </c>
      <c r="F11" s="14">
        <v>3</v>
      </c>
      <c r="G11" s="14">
        <v>3</v>
      </c>
      <c r="H11" s="14">
        <f>F11*G11</f>
        <v>9</v>
      </c>
      <c r="I11" s="14" t="str">
        <f t="shared" si="0"/>
        <v>BAJO</v>
      </c>
      <c r="J11" s="86" t="s">
        <v>752</v>
      </c>
      <c r="K11" s="53">
        <f>IF(I11="BAJO",0.1,IF(I11="MEDIO",3,5))</f>
        <v>0.1</v>
      </c>
    </row>
    <row r="12" spans="1:72" s="11" customFormat="1" ht="89.25">
      <c r="A12" s="99" t="s">
        <v>410</v>
      </c>
      <c r="B12" s="100" t="s">
        <v>413</v>
      </c>
      <c r="C12" s="36" t="s">
        <v>691</v>
      </c>
      <c r="D12" s="90" t="s">
        <v>404</v>
      </c>
      <c r="E12" s="93" t="s">
        <v>414</v>
      </c>
      <c r="F12" s="14">
        <v>3</v>
      </c>
      <c r="G12" s="14">
        <v>3</v>
      </c>
      <c r="H12" s="14">
        <f>F12*G12</f>
        <v>9</v>
      </c>
      <c r="I12" s="14" t="str">
        <f t="shared" si="0"/>
        <v>BAJO</v>
      </c>
      <c r="J12" s="86" t="s">
        <v>752</v>
      </c>
      <c r="K12" s="53">
        <f>IF(I12="BAJO",0.1,IF(I12="MEDIO",3,5))</f>
        <v>0.1</v>
      </c>
    </row>
    <row r="13" spans="1:72" s="11" customFormat="1" ht="89.25">
      <c r="A13" s="99" t="s">
        <v>415</v>
      </c>
      <c r="B13" s="100" t="s">
        <v>416</v>
      </c>
      <c r="C13" s="36" t="s">
        <v>691</v>
      </c>
      <c r="D13" s="90" t="s">
        <v>404</v>
      </c>
      <c r="E13" s="93" t="s">
        <v>610</v>
      </c>
      <c r="F13" s="33" t="s">
        <v>426</v>
      </c>
      <c r="G13" s="14">
        <v>2</v>
      </c>
      <c r="H13" s="14">
        <f>F13*G13</f>
        <v>8</v>
      </c>
      <c r="I13" s="14" t="str">
        <f t="shared" si="0"/>
        <v>BAJO</v>
      </c>
      <c r="J13" s="86" t="s">
        <v>752</v>
      </c>
      <c r="K13" s="53">
        <f>IF(I13="BAJO",0.1,IF(I13="MEDIO",3,5))</f>
        <v>0.1</v>
      </c>
    </row>
    <row r="14" spans="1:72" s="11" customFormat="1" ht="89.25">
      <c r="A14" s="99" t="s">
        <v>415</v>
      </c>
      <c r="B14" s="100" t="s">
        <v>417</v>
      </c>
      <c r="C14" s="36" t="s">
        <v>691</v>
      </c>
      <c r="D14" s="90" t="s">
        <v>404</v>
      </c>
      <c r="E14" s="93" t="s">
        <v>610</v>
      </c>
      <c r="F14" s="14">
        <v>4</v>
      </c>
      <c r="G14" s="14">
        <v>2</v>
      </c>
      <c r="H14" s="14">
        <f t="shared" si="2"/>
        <v>8</v>
      </c>
      <c r="I14" s="14" t="str">
        <f t="shared" si="0"/>
        <v>BAJO</v>
      </c>
      <c r="J14" s="86" t="s">
        <v>752</v>
      </c>
      <c r="K14" s="53">
        <f t="shared" si="1"/>
        <v>0.1</v>
      </c>
    </row>
    <row r="15" spans="1:72" s="11" customFormat="1" ht="127.5">
      <c r="A15" s="99" t="s">
        <v>418</v>
      </c>
      <c r="B15" s="100" t="s">
        <v>419</v>
      </c>
      <c r="C15" s="36" t="s">
        <v>691</v>
      </c>
      <c r="D15" s="90" t="s">
        <v>404</v>
      </c>
      <c r="E15" s="93" t="s">
        <v>421</v>
      </c>
      <c r="F15" s="14">
        <v>3</v>
      </c>
      <c r="G15" s="14">
        <v>3</v>
      </c>
      <c r="H15" s="14">
        <f t="shared" si="2"/>
        <v>9</v>
      </c>
      <c r="I15" s="14" t="str">
        <f t="shared" si="0"/>
        <v>BAJO</v>
      </c>
      <c r="J15" s="86" t="s">
        <v>752</v>
      </c>
      <c r="K15" s="53">
        <f t="shared" si="1"/>
        <v>0.1</v>
      </c>
    </row>
    <row r="16" spans="1:72" s="11" customFormat="1" ht="127.5">
      <c r="A16" s="99" t="s">
        <v>418</v>
      </c>
      <c r="B16" s="100" t="s">
        <v>420</v>
      </c>
      <c r="C16" s="36" t="s">
        <v>691</v>
      </c>
      <c r="D16" s="90" t="s">
        <v>404</v>
      </c>
      <c r="E16" s="93" t="s">
        <v>421</v>
      </c>
      <c r="F16" s="14">
        <v>3</v>
      </c>
      <c r="G16" s="14">
        <v>3</v>
      </c>
      <c r="H16" s="14">
        <f>F16*G16</f>
        <v>9</v>
      </c>
      <c r="I16" s="14" t="str">
        <f t="shared" si="0"/>
        <v>BAJO</v>
      </c>
      <c r="J16" s="86" t="s">
        <v>752</v>
      </c>
      <c r="K16" s="53">
        <f>IF(I16="BAJO",0.1,IF(I16="MEDIO",3,5))</f>
        <v>0.1</v>
      </c>
    </row>
    <row r="17" spans="1:11" s="11" customFormat="1" ht="178.5">
      <c r="A17" s="99" t="s">
        <v>604</v>
      </c>
      <c r="B17" s="100" t="s">
        <v>605</v>
      </c>
      <c r="C17" s="36" t="s">
        <v>691</v>
      </c>
      <c r="D17" s="90" t="s">
        <v>404</v>
      </c>
      <c r="E17" s="93" t="s">
        <v>606</v>
      </c>
      <c r="F17" s="14">
        <v>4</v>
      </c>
      <c r="G17" s="14">
        <v>4</v>
      </c>
      <c r="H17" s="14">
        <f t="shared" si="2"/>
        <v>16</v>
      </c>
      <c r="I17" s="14" t="str">
        <f t="shared" si="0"/>
        <v>MEDIO</v>
      </c>
      <c r="J17" s="86" t="s">
        <v>753</v>
      </c>
      <c r="K17" s="53">
        <f t="shared" si="1"/>
        <v>3</v>
      </c>
    </row>
    <row r="18" spans="1:11" s="11" customFormat="1" ht="178.5">
      <c r="A18" s="99" t="s">
        <v>604</v>
      </c>
      <c r="B18" s="100" t="s">
        <v>607</v>
      </c>
      <c r="C18" s="36" t="s">
        <v>691</v>
      </c>
      <c r="D18" s="90" t="s">
        <v>404</v>
      </c>
      <c r="E18" s="93" t="s">
        <v>606</v>
      </c>
      <c r="F18" s="14">
        <v>4</v>
      </c>
      <c r="G18" s="14">
        <v>4</v>
      </c>
      <c r="H18" s="14">
        <f t="shared" si="2"/>
        <v>16</v>
      </c>
      <c r="I18" s="14" t="str">
        <f t="shared" si="0"/>
        <v>MEDIO</v>
      </c>
      <c r="J18" s="86" t="s">
        <v>753</v>
      </c>
      <c r="K18" s="53">
        <f t="shared" si="1"/>
        <v>3</v>
      </c>
    </row>
    <row r="19" spans="1:11" s="11" customFormat="1" ht="178.5">
      <c r="A19" s="99" t="s">
        <v>608</v>
      </c>
      <c r="B19" s="100" t="s">
        <v>605</v>
      </c>
      <c r="C19" s="36" t="s">
        <v>691</v>
      </c>
      <c r="D19" s="90" t="s">
        <v>404</v>
      </c>
      <c r="E19" s="93" t="s">
        <v>606</v>
      </c>
      <c r="F19" s="14">
        <v>4</v>
      </c>
      <c r="G19" s="14">
        <v>4</v>
      </c>
      <c r="H19" s="14">
        <f>F19*G19</f>
        <v>16</v>
      </c>
      <c r="I19" s="14" t="str">
        <f t="shared" si="0"/>
        <v>MEDIO</v>
      </c>
      <c r="J19" s="86" t="s">
        <v>753</v>
      </c>
      <c r="K19" s="53">
        <f>IF(I19="BAJO",0.1,IF(I19="MEDIO",3,5))</f>
        <v>3</v>
      </c>
    </row>
    <row r="20" spans="1:11" s="11" customFormat="1" ht="178.5">
      <c r="A20" s="99" t="s">
        <v>608</v>
      </c>
      <c r="B20" s="100" t="s">
        <v>607</v>
      </c>
      <c r="C20" s="36" t="s">
        <v>691</v>
      </c>
      <c r="D20" s="90" t="s">
        <v>404</v>
      </c>
      <c r="E20" s="93" t="s">
        <v>606</v>
      </c>
      <c r="F20" s="14">
        <v>4</v>
      </c>
      <c r="G20" s="14">
        <v>4</v>
      </c>
      <c r="H20" s="14">
        <f t="shared" si="2"/>
        <v>16</v>
      </c>
      <c r="I20" s="14" t="str">
        <f t="shared" si="0"/>
        <v>MEDIO</v>
      </c>
      <c r="J20" s="86" t="s">
        <v>753</v>
      </c>
      <c r="K20" s="53">
        <f t="shared" si="1"/>
        <v>3</v>
      </c>
    </row>
    <row r="21" spans="1:11" s="11" customFormat="1" ht="178.5">
      <c r="A21" s="99" t="s">
        <v>609</v>
      </c>
      <c r="B21" s="100" t="s">
        <v>605</v>
      </c>
      <c r="C21" s="36" t="s">
        <v>691</v>
      </c>
      <c r="D21" s="90" t="s">
        <v>404</v>
      </c>
      <c r="E21" s="93" t="s">
        <v>606</v>
      </c>
      <c r="F21" s="14">
        <v>4</v>
      </c>
      <c r="G21" s="14">
        <v>4</v>
      </c>
      <c r="H21" s="14">
        <f t="shared" si="2"/>
        <v>16</v>
      </c>
      <c r="I21" s="14" t="str">
        <f t="shared" si="0"/>
        <v>MEDIO</v>
      </c>
      <c r="J21" s="86" t="s">
        <v>753</v>
      </c>
      <c r="K21" s="53">
        <f t="shared" si="1"/>
        <v>3</v>
      </c>
    </row>
    <row r="22" spans="1:11" s="11" customFormat="1" ht="178.5">
      <c r="A22" s="99" t="s">
        <v>609</v>
      </c>
      <c r="B22" s="100" t="s">
        <v>607</v>
      </c>
      <c r="C22" s="36" t="s">
        <v>691</v>
      </c>
      <c r="D22" s="90" t="s">
        <v>404</v>
      </c>
      <c r="E22" s="93" t="s">
        <v>606</v>
      </c>
      <c r="F22" s="14">
        <v>4</v>
      </c>
      <c r="G22" s="14">
        <v>4</v>
      </c>
      <c r="H22" s="14">
        <f>F22*G22</f>
        <v>16</v>
      </c>
      <c r="I22" s="14" t="str">
        <f t="shared" si="0"/>
        <v>MEDIO</v>
      </c>
      <c r="J22" s="86" t="s">
        <v>753</v>
      </c>
      <c r="K22" s="53">
        <f>IF(I22="BAJO",0.1,IF(I22="MEDIO",3,5))</f>
        <v>3</v>
      </c>
    </row>
    <row r="23" spans="1:11" s="11" customFormat="1" ht="12.75">
      <c r="A23" s="31"/>
      <c r="B23" s="13"/>
      <c r="C23" s="32"/>
      <c r="D23" s="13"/>
      <c r="E23" s="47"/>
      <c r="F23" s="14"/>
      <c r="G23" s="14"/>
      <c r="H23" s="14">
        <f t="shared" si="2"/>
        <v>0</v>
      </c>
      <c r="I23" s="14" t="str">
        <f t="shared" si="0"/>
        <v>BAJO</v>
      </c>
      <c r="J23" s="3"/>
      <c r="K23" s="53">
        <f t="shared" si="1"/>
        <v>0.1</v>
      </c>
    </row>
    <row r="24" spans="1:11" s="11" customFormat="1" ht="12.75">
      <c r="A24" s="31"/>
      <c r="B24" s="13"/>
      <c r="C24" s="13"/>
      <c r="D24" s="13"/>
      <c r="E24" s="47"/>
      <c r="F24" s="14"/>
      <c r="G24" s="14"/>
      <c r="H24" s="14">
        <f t="shared" si="2"/>
        <v>0</v>
      </c>
      <c r="I24" s="14" t="str">
        <f t="shared" si="0"/>
        <v>BAJO</v>
      </c>
      <c r="J24" s="3"/>
      <c r="K24" s="53">
        <f t="shared" si="1"/>
        <v>0.1</v>
      </c>
    </row>
    <row r="25" spans="1:11" s="11" customFormat="1" ht="12.75">
      <c r="A25" s="31"/>
      <c r="B25" s="13"/>
      <c r="C25" s="13"/>
      <c r="D25" s="13"/>
      <c r="E25" s="47"/>
      <c r="F25" s="14"/>
      <c r="G25" s="14"/>
      <c r="H25" s="14">
        <f>F25*G25</f>
        <v>0</v>
      </c>
      <c r="I25" s="14" t="str">
        <f t="shared" si="0"/>
        <v>BAJO</v>
      </c>
      <c r="J25" s="3"/>
      <c r="K25" s="53">
        <f>IF(I25="BAJO",0.1,IF(I25="MEDIO",3,5))</f>
        <v>0.1</v>
      </c>
    </row>
    <row r="26" spans="1:11" s="11" customFormat="1" ht="12.75">
      <c r="A26" s="51"/>
      <c r="B26" s="12"/>
      <c r="C26" s="13"/>
      <c r="D26" s="13"/>
      <c r="E26" s="47"/>
      <c r="F26" s="14"/>
      <c r="G26" s="14"/>
      <c r="H26" s="14">
        <f t="shared" si="2"/>
        <v>0</v>
      </c>
      <c r="I26" s="14" t="str">
        <f t="shared" si="0"/>
        <v>BAJO</v>
      </c>
      <c r="J26" s="3"/>
      <c r="K26" s="53">
        <f t="shared" si="1"/>
        <v>0.1</v>
      </c>
    </row>
    <row r="27" spans="1:11" s="11" customFormat="1" ht="12.75">
      <c r="A27" s="51"/>
      <c r="B27" s="13"/>
      <c r="C27" s="35"/>
      <c r="D27" s="13"/>
      <c r="E27" s="47"/>
      <c r="F27" s="14"/>
      <c r="G27" s="14"/>
      <c r="H27" s="14">
        <f t="shared" si="2"/>
        <v>0</v>
      </c>
      <c r="I27" s="14" t="str">
        <f t="shared" si="0"/>
        <v>BAJO</v>
      </c>
      <c r="J27" s="3"/>
      <c r="K27" s="53">
        <f t="shared" si="1"/>
        <v>0.1</v>
      </c>
    </row>
    <row r="28" spans="1:11" s="11" customFormat="1" ht="12.75">
      <c r="A28" s="51"/>
      <c r="B28" s="13"/>
      <c r="C28" s="32"/>
      <c r="D28" s="13"/>
      <c r="E28" s="47"/>
      <c r="F28" s="14"/>
      <c r="G28" s="14"/>
      <c r="H28" s="14">
        <f>F28*G28</f>
        <v>0</v>
      </c>
      <c r="I28" s="14" t="str">
        <f t="shared" si="0"/>
        <v>BAJO</v>
      </c>
      <c r="J28" s="3"/>
      <c r="K28" s="53">
        <f>IF(I28="BAJO",0.1,IF(I28="MEDIO",3,5))</f>
        <v>0.1</v>
      </c>
    </row>
    <row r="29" spans="1:11" s="11" customFormat="1" ht="12.75">
      <c r="A29" s="31"/>
      <c r="B29" s="15"/>
      <c r="C29" s="32"/>
      <c r="D29" s="13"/>
      <c r="E29" s="47"/>
      <c r="F29" s="14"/>
      <c r="G29" s="14"/>
      <c r="H29" s="14">
        <f t="shared" si="2"/>
        <v>0</v>
      </c>
      <c r="I29" s="14" t="str">
        <f t="shared" si="0"/>
        <v>BAJO</v>
      </c>
      <c r="J29" s="3"/>
      <c r="K29" s="53">
        <f t="shared" si="1"/>
        <v>0.1</v>
      </c>
    </row>
    <row r="30" spans="1:11" s="11" customFormat="1" ht="12.75">
      <c r="A30" s="31"/>
      <c r="B30" s="13"/>
      <c r="C30" s="13"/>
      <c r="D30" s="13"/>
      <c r="E30" s="47"/>
      <c r="F30" s="14"/>
      <c r="G30" s="14"/>
      <c r="H30" s="14">
        <f t="shared" si="2"/>
        <v>0</v>
      </c>
      <c r="I30" s="14" t="str">
        <f t="shared" si="0"/>
        <v>BAJO</v>
      </c>
      <c r="J30" s="3"/>
      <c r="K30" s="53">
        <f t="shared" si="1"/>
        <v>0.1</v>
      </c>
    </row>
    <row r="31" spans="1:11" s="11" customFormat="1" ht="12.75">
      <c r="A31" s="31"/>
      <c r="B31" s="13"/>
      <c r="C31" s="13"/>
      <c r="D31" s="13"/>
      <c r="E31" s="47"/>
      <c r="F31" s="14"/>
      <c r="G31" s="14"/>
      <c r="H31" s="14">
        <f>F31*G31</f>
        <v>0</v>
      </c>
      <c r="I31" s="14" t="str">
        <f t="shared" si="0"/>
        <v>BAJO</v>
      </c>
      <c r="J31" s="3"/>
      <c r="K31" s="53">
        <f>IF(I31="BAJO",0.1,IF(I31="MEDIO",3,5))</f>
        <v>0.1</v>
      </c>
    </row>
    <row r="32" spans="1:11" s="11" customFormat="1" ht="12.75">
      <c r="A32" s="31"/>
      <c r="B32" s="13"/>
      <c r="C32" s="32"/>
      <c r="D32" s="13"/>
      <c r="E32" s="47"/>
      <c r="F32" s="14"/>
      <c r="G32" s="14"/>
      <c r="H32" s="14">
        <f t="shared" si="2"/>
        <v>0</v>
      </c>
      <c r="I32" s="14" t="str">
        <f t="shared" si="0"/>
        <v>BAJO</v>
      </c>
      <c r="J32" s="3"/>
      <c r="K32" s="53">
        <f t="shared" si="1"/>
        <v>0.1</v>
      </c>
    </row>
    <row r="33" spans="1:11" s="11" customFormat="1" ht="12.75">
      <c r="A33" s="31"/>
      <c r="B33" s="13"/>
      <c r="C33" s="32"/>
      <c r="D33" s="13"/>
      <c r="E33" s="47"/>
      <c r="F33" s="14"/>
      <c r="G33" s="14"/>
      <c r="H33" s="14">
        <f t="shared" si="2"/>
        <v>0</v>
      </c>
      <c r="I33" s="14" t="str">
        <f t="shared" si="0"/>
        <v>BAJO</v>
      </c>
      <c r="J33" s="3"/>
      <c r="K33" s="53">
        <f t="shared" si="1"/>
        <v>0.1</v>
      </c>
    </row>
    <row r="34" spans="1:11" s="11" customFormat="1" ht="12.75">
      <c r="A34" s="31"/>
      <c r="B34" s="13"/>
      <c r="C34" s="13"/>
      <c r="D34" s="13"/>
      <c r="E34" s="47"/>
      <c r="F34" s="14"/>
      <c r="G34" s="14"/>
      <c r="H34" s="14">
        <f>F34*G34</f>
        <v>0</v>
      </c>
      <c r="I34" s="14" t="str">
        <f t="shared" si="0"/>
        <v>BAJO</v>
      </c>
      <c r="J34" s="3"/>
      <c r="K34" s="53">
        <f>IF(I34="BAJO",0.1,IF(I34="MEDIO",3,5))</f>
        <v>0.1</v>
      </c>
    </row>
    <row r="35" spans="1:11" s="11" customFormat="1" ht="12.75">
      <c r="A35" s="31"/>
      <c r="B35" s="13"/>
      <c r="C35" s="13"/>
      <c r="D35" s="13"/>
      <c r="E35" s="47"/>
      <c r="F35" s="14"/>
      <c r="G35" s="14"/>
      <c r="H35" s="14">
        <f>F35*G35</f>
        <v>0</v>
      </c>
      <c r="I35" s="14" t="str">
        <f t="shared" si="0"/>
        <v>BAJO</v>
      </c>
      <c r="J35" s="3"/>
      <c r="K35" s="53">
        <f>IF(I35="BAJO",0.1,IF(I35="MEDIO",3,5))</f>
        <v>0.1</v>
      </c>
    </row>
    <row r="36" spans="1:11" s="11" customFormat="1" ht="12.75">
      <c r="A36" s="31"/>
      <c r="B36" s="13"/>
      <c r="C36" s="32"/>
      <c r="D36" s="13"/>
      <c r="E36" s="47"/>
      <c r="F36" s="14"/>
      <c r="G36" s="14"/>
      <c r="H36" s="14">
        <f t="shared" si="2"/>
        <v>0</v>
      </c>
      <c r="I36" s="14" t="str">
        <f t="shared" si="0"/>
        <v>BAJO</v>
      </c>
      <c r="J36" s="3"/>
      <c r="K36" s="53">
        <f t="shared" si="1"/>
        <v>0.1</v>
      </c>
    </row>
    <row r="37" spans="1:11" s="11" customFormat="1" ht="12.75">
      <c r="A37" s="31"/>
      <c r="B37" s="13"/>
      <c r="C37" s="32"/>
      <c r="D37" s="13"/>
      <c r="E37" s="47"/>
      <c r="F37" s="14"/>
      <c r="G37" s="14"/>
      <c r="H37" s="14">
        <f t="shared" si="2"/>
        <v>0</v>
      </c>
      <c r="I37" s="14" t="str">
        <f t="shared" si="0"/>
        <v>BAJO</v>
      </c>
      <c r="J37" s="3"/>
      <c r="K37" s="53">
        <f t="shared" si="1"/>
        <v>0.1</v>
      </c>
    </row>
    <row r="38" spans="1:11" s="11" customFormat="1" ht="12.75">
      <c r="A38" s="31"/>
      <c r="B38" s="13"/>
      <c r="C38" s="13"/>
      <c r="D38" s="13"/>
      <c r="E38" s="47"/>
      <c r="F38" s="14"/>
      <c r="G38" s="14"/>
      <c r="H38" s="14">
        <f>F38*G38</f>
        <v>0</v>
      </c>
      <c r="I38" s="14" t="str">
        <f t="shared" si="0"/>
        <v>BAJO</v>
      </c>
      <c r="J38" s="3"/>
      <c r="K38" s="53">
        <f>IF(I38="BAJO",0.1,IF(I38="MEDIO",3,5))</f>
        <v>0.1</v>
      </c>
    </row>
    <row r="39" spans="1:11" s="11" customFormat="1" ht="12.75">
      <c r="A39" s="31"/>
      <c r="B39" s="13"/>
      <c r="C39" s="13"/>
      <c r="D39" s="13"/>
      <c r="E39" s="47"/>
      <c r="F39" s="14"/>
      <c r="G39" s="14"/>
      <c r="H39" s="14">
        <f>F39*G39</f>
        <v>0</v>
      </c>
      <c r="I39" s="14" t="str">
        <f t="shared" si="0"/>
        <v>BAJO</v>
      </c>
      <c r="J39" s="3"/>
      <c r="K39" s="53">
        <f>IF(I39="BAJO",0.1,IF(I39="MEDIO",3,5))</f>
        <v>0.1</v>
      </c>
    </row>
    <row r="40" spans="1:11" s="11" customFormat="1" ht="12.75">
      <c r="A40" s="31"/>
      <c r="B40" s="13"/>
      <c r="C40" s="32"/>
      <c r="D40" s="13"/>
      <c r="E40" s="47"/>
      <c r="F40" s="14"/>
      <c r="G40" s="14"/>
      <c r="H40" s="14">
        <f t="shared" si="2"/>
        <v>0</v>
      </c>
      <c r="I40" s="14" t="str">
        <f t="shared" si="0"/>
        <v>BAJO</v>
      </c>
      <c r="J40" s="3"/>
      <c r="K40" s="53">
        <f t="shared" si="1"/>
        <v>0.1</v>
      </c>
    </row>
    <row r="41" spans="1:11" s="11" customFormat="1" ht="12.75">
      <c r="A41" s="31"/>
      <c r="B41" s="13"/>
      <c r="C41" s="13"/>
      <c r="D41" s="13"/>
      <c r="E41" s="47"/>
      <c r="F41" s="14"/>
      <c r="G41" s="14"/>
      <c r="H41" s="14">
        <f t="shared" si="2"/>
        <v>0</v>
      </c>
      <c r="I41" s="14" t="str">
        <f t="shared" si="0"/>
        <v>BAJO</v>
      </c>
      <c r="J41" s="3"/>
      <c r="K41" s="53">
        <f t="shared" si="1"/>
        <v>0.1</v>
      </c>
    </row>
    <row r="42" spans="1:11" s="11" customFormat="1" ht="12.75">
      <c r="A42" s="31"/>
      <c r="B42" s="13"/>
      <c r="C42" s="13"/>
      <c r="D42" s="13"/>
      <c r="E42" s="47"/>
      <c r="F42" s="14"/>
      <c r="G42" s="14"/>
      <c r="H42" s="14">
        <f>F42*G42</f>
        <v>0</v>
      </c>
      <c r="I42" s="14" t="str">
        <f t="shared" si="0"/>
        <v>BAJO</v>
      </c>
      <c r="J42" s="3"/>
      <c r="K42" s="53">
        <f>IF(I42="BAJO",0.1,IF(I42="MEDIO",3,5))</f>
        <v>0.1</v>
      </c>
    </row>
    <row r="43" spans="1:11" s="11" customFormat="1" ht="12.75">
      <c r="A43" s="31"/>
      <c r="B43" s="13"/>
      <c r="C43" s="32"/>
      <c r="D43" s="13"/>
      <c r="E43" s="47"/>
      <c r="F43" s="14"/>
      <c r="G43" s="14"/>
      <c r="H43" s="14">
        <f t="shared" si="2"/>
        <v>0</v>
      </c>
      <c r="I43" s="14" t="str">
        <f t="shared" si="0"/>
        <v>BAJO</v>
      </c>
      <c r="J43" s="3"/>
      <c r="K43" s="53">
        <f t="shared" si="1"/>
        <v>0.1</v>
      </c>
    </row>
    <row r="44" spans="1:11" s="11" customFormat="1" ht="12.75">
      <c r="A44" s="31"/>
      <c r="B44" s="13"/>
      <c r="C44" s="35"/>
      <c r="D44" s="13"/>
      <c r="E44" s="47"/>
      <c r="F44" s="14"/>
      <c r="G44" s="14"/>
      <c r="H44" s="14">
        <f t="shared" si="2"/>
        <v>0</v>
      </c>
      <c r="I44" s="14" t="str">
        <f t="shared" si="0"/>
        <v>BAJO</v>
      </c>
      <c r="J44" s="3"/>
      <c r="K44" s="53">
        <f t="shared" si="1"/>
        <v>0.1</v>
      </c>
    </row>
    <row r="45" spans="1:11" s="11" customFormat="1" ht="12.75">
      <c r="A45" s="31"/>
      <c r="B45" s="13"/>
      <c r="C45" s="13"/>
      <c r="D45" s="13"/>
      <c r="E45" s="47"/>
      <c r="F45" s="14"/>
      <c r="G45" s="14"/>
      <c r="H45" s="14">
        <f>F45*G45</f>
        <v>0</v>
      </c>
      <c r="I45" s="14" t="str">
        <f t="shared" si="0"/>
        <v>BAJO</v>
      </c>
      <c r="J45" s="3"/>
      <c r="K45" s="53">
        <f>IF(I45="BAJO",0.1,IF(I45="MEDIO",3,5))</f>
        <v>0.1</v>
      </c>
    </row>
    <row r="46" spans="1:11" s="11" customFormat="1" ht="12.75">
      <c r="A46" s="31"/>
      <c r="B46" s="13"/>
      <c r="C46" s="13"/>
      <c r="D46" s="13"/>
      <c r="E46" s="47"/>
      <c r="F46" s="14"/>
      <c r="G46" s="14"/>
      <c r="H46" s="14">
        <f>F46*G46</f>
        <v>0</v>
      </c>
      <c r="I46" s="14" t="str">
        <f t="shared" si="0"/>
        <v>BAJO</v>
      </c>
      <c r="J46" s="3"/>
      <c r="K46" s="53">
        <f>IF(I46="BAJO",0.1,IF(I46="MEDIO",3,5))</f>
        <v>0.1</v>
      </c>
    </row>
    <row r="47" spans="1:11" s="11" customFormat="1" ht="12.75">
      <c r="A47" s="31"/>
      <c r="B47" s="13"/>
      <c r="C47" s="32"/>
      <c r="D47" s="13"/>
      <c r="E47" s="47"/>
      <c r="F47" s="14"/>
      <c r="G47" s="14"/>
      <c r="H47" s="14">
        <f t="shared" si="2"/>
        <v>0</v>
      </c>
      <c r="I47" s="14" t="str">
        <f t="shared" si="0"/>
        <v>BAJO</v>
      </c>
      <c r="J47" s="3"/>
      <c r="K47" s="53">
        <f t="shared" si="1"/>
        <v>0.1</v>
      </c>
    </row>
    <row r="48" spans="1:11" s="11" customFormat="1" ht="12.75">
      <c r="A48" s="31"/>
      <c r="B48" s="13"/>
      <c r="C48" s="35"/>
      <c r="D48" s="13"/>
      <c r="E48" s="47"/>
      <c r="F48" s="14"/>
      <c r="G48" s="14"/>
      <c r="H48" s="14">
        <f t="shared" si="2"/>
        <v>0</v>
      </c>
      <c r="I48" s="14" t="str">
        <f t="shared" si="0"/>
        <v>BAJO</v>
      </c>
      <c r="J48" s="3"/>
      <c r="K48" s="53">
        <f t="shared" si="1"/>
        <v>0.1</v>
      </c>
    </row>
    <row r="49" spans="1:11" s="11" customFormat="1" ht="12.75">
      <c r="A49" s="31"/>
      <c r="B49" s="13"/>
      <c r="C49" s="13"/>
      <c r="D49" s="13"/>
      <c r="E49" s="47"/>
      <c r="F49" s="14"/>
      <c r="G49" s="14"/>
      <c r="H49" s="14">
        <f t="shared" si="2"/>
        <v>0</v>
      </c>
      <c r="I49" s="14" t="str">
        <f t="shared" si="0"/>
        <v>BAJO</v>
      </c>
      <c r="J49" s="3"/>
      <c r="K49" s="53">
        <f>IF(I49="BAJO",0.1,IF(I49="MEDIO",3,5))</f>
        <v>0.1</v>
      </c>
    </row>
    <row r="50" spans="1:11" s="22" customFormat="1" ht="12.75">
      <c r="A50" s="31"/>
      <c r="B50" s="13"/>
      <c r="C50" s="15"/>
      <c r="D50" s="15"/>
      <c r="E50" s="47"/>
      <c r="F50" s="21"/>
      <c r="G50" s="21"/>
      <c r="H50" s="21">
        <f t="shared" si="2"/>
        <v>0</v>
      </c>
      <c r="I50" s="21" t="str">
        <f t="shared" si="0"/>
        <v>BAJO</v>
      </c>
      <c r="J50" s="3"/>
      <c r="K50" s="65">
        <f>IF(I50="BAJO",0.1,IF(I50="MEDIO",3,5))</f>
        <v>0.1</v>
      </c>
    </row>
    <row r="51" spans="1:11" s="11" customFormat="1" ht="12.75">
      <c r="A51" s="31"/>
      <c r="B51" s="15"/>
      <c r="C51" s="32"/>
      <c r="D51" s="16"/>
      <c r="E51" s="41"/>
      <c r="F51" s="29"/>
      <c r="G51" s="29"/>
      <c r="H51" s="14">
        <f t="shared" si="2"/>
        <v>0</v>
      </c>
      <c r="I51" s="14" t="str">
        <f t="shared" si="0"/>
        <v>BAJO</v>
      </c>
      <c r="J51" s="3"/>
      <c r="K51" s="53">
        <f t="shared" si="1"/>
        <v>0.1</v>
      </c>
    </row>
    <row r="52" spans="1:11" s="11" customFormat="1" ht="12.75">
      <c r="A52" s="31"/>
      <c r="B52" s="13"/>
      <c r="C52" s="32"/>
      <c r="D52" s="16"/>
      <c r="E52" s="41"/>
      <c r="F52" s="29"/>
      <c r="G52" s="29"/>
      <c r="H52" s="14">
        <f t="shared" si="2"/>
        <v>0</v>
      </c>
      <c r="I52" s="14" t="str">
        <f t="shared" si="0"/>
        <v>BAJO</v>
      </c>
      <c r="J52" s="3"/>
      <c r="K52" s="53">
        <f t="shared" si="1"/>
        <v>0.1</v>
      </c>
    </row>
    <row r="53" spans="1:11" s="11" customFormat="1" ht="12.75">
      <c r="A53" s="31"/>
      <c r="B53" s="13"/>
      <c r="C53" s="13"/>
      <c r="D53" s="16"/>
      <c r="E53" s="41"/>
      <c r="F53" s="29"/>
      <c r="G53" s="29"/>
      <c r="H53" s="14">
        <f>F53*G53</f>
        <v>0</v>
      </c>
      <c r="I53" s="14" t="str">
        <f t="shared" si="0"/>
        <v>BAJO</v>
      </c>
      <c r="J53" s="3"/>
      <c r="K53" s="53">
        <f>IF(I53="BAJO",0.1,IF(I53="MEDIO",3,5))</f>
        <v>0.1</v>
      </c>
    </row>
    <row r="54" spans="1:11" s="11" customFormat="1" ht="12.75">
      <c r="A54" s="31"/>
      <c r="B54" s="34"/>
      <c r="C54" s="35"/>
      <c r="D54" s="34"/>
      <c r="E54" s="41"/>
      <c r="F54" s="14"/>
      <c r="G54" s="14"/>
      <c r="H54" s="14">
        <f t="shared" si="2"/>
        <v>0</v>
      </c>
      <c r="I54" s="14" t="str">
        <f t="shared" si="0"/>
        <v>BAJO</v>
      </c>
      <c r="J54" s="3"/>
      <c r="K54" s="53">
        <f t="shared" si="1"/>
        <v>0.1</v>
      </c>
    </row>
    <row r="55" spans="1:11" s="11" customFormat="1" ht="12.75">
      <c r="A55" s="31"/>
      <c r="B55" s="34"/>
      <c r="C55" s="35"/>
      <c r="D55" s="34"/>
      <c r="E55" s="41"/>
      <c r="F55" s="36"/>
      <c r="G55" s="14"/>
      <c r="H55" s="14">
        <f t="shared" si="2"/>
        <v>0</v>
      </c>
      <c r="I55" s="14" t="str">
        <f t="shared" si="0"/>
        <v>BAJO</v>
      </c>
      <c r="J55" s="3"/>
      <c r="K55" s="53">
        <f t="shared" si="1"/>
        <v>0.1</v>
      </c>
    </row>
    <row r="56" spans="1:11" s="11" customFormat="1" ht="12.75">
      <c r="A56" s="31"/>
      <c r="B56" s="34"/>
      <c r="C56" s="35"/>
      <c r="D56" s="34"/>
      <c r="E56" s="41"/>
      <c r="F56" s="36"/>
      <c r="G56" s="14"/>
      <c r="H56" s="14">
        <f>F56*G56</f>
        <v>0</v>
      </c>
      <c r="I56" s="14" t="str">
        <f t="shared" si="0"/>
        <v>BAJO</v>
      </c>
      <c r="J56" s="3"/>
      <c r="K56" s="53">
        <f>IF(I56="BAJO",0.1,IF(I56="MEDIO",3,5))</f>
        <v>0.1</v>
      </c>
    </row>
    <row r="57" spans="1:11" s="11" customFormat="1" ht="12.75">
      <c r="A57" s="31"/>
      <c r="B57" s="34"/>
      <c r="C57" s="35"/>
      <c r="D57" s="34"/>
      <c r="E57" s="41"/>
      <c r="F57" s="14"/>
      <c r="G57" s="14"/>
      <c r="H57" s="14">
        <f t="shared" si="2"/>
        <v>0</v>
      </c>
      <c r="I57" s="14" t="str">
        <f t="shared" si="0"/>
        <v>BAJO</v>
      </c>
      <c r="J57" s="13"/>
      <c r="K57" s="53">
        <f t="shared" si="1"/>
        <v>0.1</v>
      </c>
    </row>
    <row r="58" spans="1:11" s="11" customFormat="1" ht="12.75">
      <c r="A58" s="31"/>
      <c r="B58" s="34"/>
      <c r="C58" s="35"/>
      <c r="D58" s="34"/>
      <c r="E58" s="41"/>
      <c r="F58" s="14"/>
      <c r="G58" s="14"/>
      <c r="H58" s="14">
        <f>F58*G58</f>
        <v>0</v>
      </c>
      <c r="I58" s="14" t="str">
        <f t="shared" si="0"/>
        <v>BAJO</v>
      </c>
      <c r="J58" s="13"/>
      <c r="K58" s="53">
        <f>IF(I58="BAJO",0.1,IF(I58="MEDIO",3,5))</f>
        <v>0.1</v>
      </c>
    </row>
    <row r="59" spans="1:11" s="22" customFormat="1" ht="12.75">
      <c r="A59" s="37"/>
      <c r="B59" s="38"/>
      <c r="C59" s="39"/>
      <c r="D59" s="15"/>
      <c r="E59" s="48"/>
      <c r="F59" s="21"/>
      <c r="G59" s="21"/>
      <c r="H59" s="21">
        <f t="shared" si="2"/>
        <v>0</v>
      </c>
      <c r="I59" s="21" t="str">
        <f t="shared" si="0"/>
        <v>BAJO</v>
      </c>
      <c r="J59" s="3"/>
      <c r="K59" s="65">
        <f t="shared" si="1"/>
        <v>0.1</v>
      </c>
    </row>
    <row r="60" spans="1:11" s="22" customFormat="1" ht="12.75">
      <c r="A60" s="37"/>
      <c r="B60" s="38"/>
      <c r="C60" s="35"/>
      <c r="D60" s="15"/>
      <c r="E60" s="48"/>
      <c r="F60" s="40"/>
      <c r="G60" s="21"/>
      <c r="H60" s="21">
        <f t="shared" si="2"/>
        <v>0</v>
      </c>
      <c r="I60" s="21" t="str">
        <f t="shared" si="0"/>
        <v>BAJO</v>
      </c>
      <c r="J60" s="3"/>
      <c r="K60" s="65">
        <f t="shared" si="1"/>
        <v>0.1</v>
      </c>
    </row>
    <row r="61" spans="1:11" s="11" customFormat="1" ht="12.75">
      <c r="A61" s="31"/>
      <c r="B61" s="41"/>
      <c r="C61" s="35"/>
      <c r="D61" s="34"/>
      <c r="E61" s="41"/>
      <c r="F61" s="14"/>
      <c r="G61" s="14"/>
      <c r="H61" s="14">
        <f t="shared" si="2"/>
        <v>0</v>
      </c>
      <c r="I61" s="14" t="str">
        <f t="shared" si="0"/>
        <v>BAJO</v>
      </c>
      <c r="J61" s="13"/>
      <c r="K61" s="53">
        <f t="shared" si="1"/>
        <v>0.1</v>
      </c>
    </row>
    <row r="62" spans="1:11" s="11" customFormat="1" ht="12.75">
      <c r="A62" s="31"/>
      <c r="B62" s="34"/>
      <c r="C62" s="35"/>
      <c r="D62" s="34"/>
      <c r="E62" s="41"/>
      <c r="F62" s="14"/>
      <c r="G62" s="14"/>
      <c r="H62" s="14">
        <f t="shared" si="2"/>
        <v>0</v>
      </c>
      <c r="I62" s="14" t="str">
        <f t="shared" si="0"/>
        <v>BAJO</v>
      </c>
      <c r="J62" s="13"/>
      <c r="K62" s="53">
        <f t="shared" si="1"/>
        <v>0.1</v>
      </c>
    </row>
    <row r="63" spans="1:11" s="11" customFormat="1" ht="12.75">
      <c r="A63" s="31"/>
      <c r="B63" s="34"/>
      <c r="C63" s="35"/>
      <c r="D63" s="34"/>
      <c r="E63" s="41"/>
      <c r="F63" s="14"/>
      <c r="G63" s="14"/>
      <c r="H63" s="14">
        <f t="shared" si="2"/>
        <v>0</v>
      </c>
      <c r="I63" s="14" t="str">
        <f t="shared" si="0"/>
        <v>BAJO</v>
      </c>
      <c r="J63" s="3"/>
      <c r="K63" s="53">
        <f t="shared" si="1"/>
        <v>0.1</v>
      </c>
    </row>
    <row r="64" spans="1:11" s="11" customFormat="1" ht="12.75">
      <c r="A64" s="31"/>
      <c r="B64" s="34"/>
      <c r="C64" s="35"/>
      <c r="D64" s="34"/>
      <c r="E64" s="41"/>
      <c r="F64" s="14"/>
      <c r="G64" s="14"/>
      <c r="H64" s="14">
        <f t="shared" si="2"/>
        <v>0</v>
      </c>
      <c r="I64" s="14" t="str">
        <f t="shared" ref="I64:I69" si="3">IF(H64&lt;12,"BAJO",IF(H64&gt;19,"ALTO","MEDIO"))</f>
        <v>BAJO</v>
      </c>
      <c r="J64" s="3"/>
      <c r="K64" s="53">
        <f t="shared" ref="K64:K69" si="4">IF(I64="BAJO",0.1,IF(I64="MEDIO",3,5))</f>
        <v>0.1</v>
      </c>
    </row>
    <row r="65" spans="1:13" s="11" customFormat="1" ht="12.75">
      <c r="A65" s="31"/>
      <c r="B65" s="34"/>
      <c r="C65" s="35"/>
      <c r="D65" s="34"/>
      <c r="E65" s="41"/>
      <c r="F65" s="14"/>
      <c r="G65" s="14"/>
      <c r="H65" s="14">
        <f t="shared" ref="H65:H69" si="5">F65*G65</f>
        <v>0</v>
      </c>
      <c r="I65" s="14" t="str">
        <f t="shared" si="3"/>
        <v>BAJO</v>
      </c>
      <c r="J65" s="3"/>
      <c r="K65" s="53">
        <f t="shared" si="4"/>
        <v>0.1</v>
      </c>
    </row>
    <row r="66" spans="1:13" s="11" customFormat="1" ht="12.75">
      <c r="A66" s="31"/>
      <c r="B66" s="34"/>
      <c r="C66" s="35"/>
      <c r="D66" s="34"/>
      <c r="E66" s="41"/>
      <c r="F66" s="14"/>
      <c r="G66" s="14"/>
      <c r="H66" s="14">
        <f t="shared" si="5"/>
        <v>0</v>
      </c>
      <c r="I66" s="14" t="str">
        <f t="shared" si="3"/>
        <v>BAJO</v>
      </c>
      <c r="J66" s="3"/>
      <c r="K66" s="53">
        <f t="shared" si="4"/>
        <v>0.1</v>
      </c>
    </row>
    <row r="67" spans="1:13" s="11" customFormat="1" ht="12.75">
      <c r="A67" s="31"/>
      <c r="B67" s="34"/>
      <c r="C67" s="35"/>
      <c r="D67" s="34"/>
      <c r="E67" s="41"/>
      <c r="F67" s="14"/>
      <c r="G67" s="14"/>
      <c r="H67" s="14">
        <f t="shared" si="5"/>
        <v>0</v>
      </c>
      <c r="I67" s="14" t="str">
        <f t="shared" si="3"/>
        <v>BAJO</v>
      </c>
      <c r="J67" s="3"/>
      <c r="K67" s="53">
        <f t="shared" si="4"/>
        <v>0.1</v>
      </c>
    </row>
    <row r="68" spans="1:13" s="11" customFormat="1" ht="12.75">
      <c r="A68" s="31"/>
      <c r="B68" s="34"/>
      <c r="C68" s="35"/>
      <c r="D68" s="34"/>
      <c r="E68" s="41"/>
      <c r="F68" s="14"/>
      <c r="G68" s="14"/>
      <c r="H68" s="14">
        <f t="shared" si="5"/>
        <v>0</v>
      </c>
      <c r="I68" s="14" t="str">
        <f t="shared" si="3"/>
        <v>BAJO</v>
      </c>
      <c r="J68" s="3"/>
      <c r="K68" s="53">
        <f t="shared" si="4"/>
        <v>0.1</v>
      </c>
    </row>
    <row r="69" spans="1:13" s="11" customFormat="1" ht="12.75">
      <c r="A69" s="31"/>
      <c r="B69" s="34"/>
      <c r="C69" s="35"/>
      <c r="D69" s="34"/>
      <c r="E69" s="41"/>
      <c r="F69" s="14"/>
      <c r="G69" s="14"/>
      <c r="H69" s="14">
        <f t="shared" si="5"/>
        <v>0</v>
      </c>
      <c r="I69" s="14" t="str">
        <f t="shared" si="3"/>
        <v>BAJO</v>
      </c>
      <c r="J69" s="3"/>
      <c r="K69" s="53">
        <f t="shared" si="4"/>
        <v>0.1</v>
      </c>
    </row>
    <row r="70" spans="1:13" s="11" customFormat="1" ht="12.75">
      <c r="B70" s="42"/>
      <c r="C70" s="43"/>
      <c r="E70" s="49"/>
      <c r="F70" s="44"/>
      <c r="G70" s="44"/>
      <c r="L70" s="11">
        <f>SUM(K5:K69)</f>
        <v>29.700000000000063</v>
      </c>
      <c r="M70" s="11">
        <f>COUNT(K5:K69)</f>
        <v>65</v>
      </c>
    </row>
    <row r="71" spans="1:13" s="11" customFormat="1" ht="12.75">
      <c r="C71" s="43"/>
      <c r="E71" s="49"/>
      <c r="F71" s="44"/>
      <c r="G71" s="44"/>
    </row>
    <row r="72" spans="1:13" s="11" customFormat="1" ht="12.75">
      <c r="C72" s="43"/>
      <c r="E72" s="49"/>
      <c r="F72" s="44"/>
      <c r="G72" s="44"/>
    </row>
  </sheetData>
  <dataConsolidate/>
  <mergeCells count="3">
    <mergeCell ref="A1:A2"/>
    <mergeCell ref="B1:K1"/>
    <mergeCell ref="B2:K2"/>
  </mergeCells>
  <conditionalFormatting sqref="I66:I68 I5:I62">
    <cfRule type="cellIs" dxfId="47" priority="10" stopIfTrue="1" operator="equal">
      <formula>"ALTO"</formula>
    </cfRule>
    <cfRule type="cellIs" dxfId="46" priority="11" stopIfTrue="1" operator="equal">
      <formula>"MEDIO"</formula>
    </cfRule>
    <cfRule type="cellIs" dxfId="45" priority="12" stopIfTrue="1" operator="equal">
      <formula>"BAJO"</formula>
    </cfRule>
  </conditionalFormatting>
  <conditionalFormatting sqref="I63">
    <cfRule type="cellIs" dxfId="44" priority="7" stopIfTrue="1" operator="equal">
      <formula>"ALTO"</formula>
    </cfRule>
    <cfRule type="cellIs" dxfId="43" priority="8" stopIfTrue="1" operator="equal">
      <formula>"MEDIO"</formula>
    </cfRule>
    <cfRule type="cellIs" dxfId="42" priority="9" stopIfTrue="1" operator="equal">
      <formula>"BAJO"</formula>
    </cfRule>
  </conditionalFormatting>
  <conditionalFormatting sqref="I64:I65">
    <cfRule type="cellIs" dxfId="41" priority="4" stopIfTrue="1" operator="equal">
      <formula>"ALTO"</formula>
    </cfRule>
    <cfRule type="cellIs" dxfId="40" priority="5" stopIfTrue="1" operator="equal">
      <formula>"MEDIO"</formula>
    </cfRule>
    <cfRule type="cellIs" dxfId="39" priority="6" stopIfTrue="1" operator="equal">
      <formula>"BAJO"</formula>
    </cfRule>
  </conditionalFormatting>
  <conditionalFormatting sqref="I69">
    <cfRule type="cellIs" dxfId="38" priority="1" stopIfTrue="1" operator="equal">
      <formula>"ALTO"</formula>
    </cfRule>
    <cfRule type="cellIs" dxfId="37" priority="2" stopIfTrue="1" operator="equal">
      <formula>"MEDIO"</formula>
    </cfRule>
    <cfRule type="cellIs" dxfId="36"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1"/>
  <sheetViews>
    <sheetView workbookViewId="0">
      <selection activeCell="A3" sqref="A3"/>
    </sheetView>
  </sheetViews>
  <sheetFormatPr baseColWidth="10" defaultRowHeight="15"/>
  <cols>
    <col min="1" max="1" width="35.5703125" customWidth="1"/>
    <col min="2" max="2" width="15" customWidth="1"/>
    <col min="3" max="3" width="4.140625" customWidth="1"/>
    <col min="4" max="4" width="50.5703125" customWidth="1"/>
    <col min="5" max="5" width="15" customWidth="1"/>
    <col min="6" max="6" width="4.140625" customWidth="1"/>
    <col min="7" max="7" width="29.7109375" customWidth="1"/>
    <col min="8" max="8" width="14.42578125" customWidth="1"/>
    <col min="9" max="9" width="4.140625" customWidth="1"/>
    <col min="10" max="10" width="25.5703125" customWidth="1"/>
    <col min="11" max="11" width="14.42578125" customWidth="1"/>
    <col min="12" max="12" width="4.5703125" customWidth="1"/>
    <col min="13" max="13" width="18.85546875" customWidth="1"/>
    <col min="14" max="14" width="15" customWidth="1"/>
  </cols>
  <sheetData>
    <row r="1" spans="1:18">
      <c r="J1" s="59"/>
      <c r="K1" s="59"/>
      <c r="L1" s="59"/>
      <c r="M1" s="59"/>
      <c r="N1" s="59"/>
      <c r="O1" s="59"/>
      <c r="P1" s="59"/>
      <c r="Q1" s="59"/>
      <c r="R1" s="59"/>
    </row>
    <row r="2" spans="1:18">
      <c r="A2" s="61" t="s">
        <v>116</v>
      </c>
      <c r="B2" t="s">
        <v>142</v>
      </c>
      <c r="D2" s="56" t="s">
        <v>117</v>
      </c>
      <c r="E2" t="s">
        <v>142</v>
      </c>
      <c r="G2" s="61" t="s">
        <v>38</v>
      </c>
      <c r="H2" t="s">
        <v>27</v>
      </c>
      <c r="J2" s="59"/>
      <c r="K2" s="59"/>
      <c r="L2" s="59"/>
      <c r="M2" s="59"/>
      <c r="N2" s="59"/>
      <c r="O2" s="59"/>
      <c r="P2" s="59"/>
      <c r="Q2" s="59"/>
      <c r="R2" s="59"/>
    </row>
    <row r="3" spans="1:18">
      <c r="A3" s="1" t="s">
        <v>25</v>
      </c>
      <c r="B3" s="2">
        <v>43.2</v>
      </c>
      <c r="D3" s="1" t="s">
        <v>17</v>
      </c>
      <c r="E3" s="2">
        <v>32.300000000000004</v>
      </c>
      <c r="G3" s="1" t="s">
        <v>20</v>
      </c>
      <c r="H3" s="2">
        <v>38.100000000000016</v>
      </c>
      <c r="I3" s="2"/>
      <c r="J3" s="59"/>
      <c r="K3" s="62"/>
      <c r="L3" s="63"/>
      <c r="M3" s="59"/>
      <c r="N3" s="62"/>
      <c r="O3" s="63"/>
      <c r="P3" s="59"/>
      <c r="Q3" s="59"/>
      <c r="R3" s="59"/>
    </row>
    <row r="4" spans="1:18">
      <c r="A4" s="1" t="s">
        <v>49</v>
      </c>
      <c r="B4" s="2">
        <v>30.3</v>
      </c>
      <c r="D4" s="1" t="s">
        <v>25</v>
      </c>
      <c r="E4" s="2">
        <v>28.200000000000003</v>
      </c>
      <c r="G4" s="1" t="s">
        <v>24</v>
      </c>
      <c r="H4" s="2">
        <v>30.300000000000033</v>
      </c>
      <c r="I4" s="2"/>
      <c r="J4" s="59"/>
      <c r="K4" s="62"/>
      <c r="L4" s="63"/>
      <c r="M4" s="59"/>
      <c r="N4" s="62"/>
      <c r="O4" s="63"/>
      <c r="P4" s="59"/>
      <c r="Q4" s="59"/>
      <c r="R4" s="59"/>
    </row>
    <row r="5" spans="1:18">
      <c r="A5" s="1" t="s">
        <v>48</v>
      </c>
      <c r="B5" s="2">
        <v>30.3</v>
      </c>
      <c r="D5" s="1" t="s">
        <v>67</v>
      </c>
      <c r="E5" s="2">
        <v>18.299999999999997</v>
      </c>
      <c r="G5" s="1" t="s">
        <v>33</v>
      </c>
      <c r="H5" s="2">
        <v>30.300000000000033</v>
      </c>
      <c r="I5" s="2"/>
      <c r="J5" s="59"/>
      <c r="K5" s="62"/>
      <c r="L5" s="63"/>
      <c r="M5" s="59"/>
      <c r="N5" s="62"/>
      <c r="O5" s="63"/>
      <c r="P5" s="59"/>
      <c r="Q5" s="59"/>
      <c r="R5" s="59"/>
    </row>
    <row r="6" spans="1:18">
      <c r="A6" s="1" t="s">
        <v>47</v>
      </c>
      <c r="B6" s="2">
        <v>21.1</v>
      </c>
      <c r="D6" s="1" t="s">
        <v>66</v>
      </c>
      <c r="E6" s="2">
        <v>18.299999999999997</v>
      </c>
      <c r="G6" s="1" t="s">
        <v>34</v>
      </c>
      <c r="H6" s="2">
        <v>30.300000000000033</v>
      </c>
      <c r="I6" s="2"/>
      <c r="J6" s="59"/>
      <c r="K6" s="62"/>
      <c r="L6" s="63"/>
      <c r="M6" s="59"/>
      <c r="N6" s="62"/>
      <c r="O6" s="63"/>
      <c r="P6" s="59"/>
      <c r="Q6" s="59"/>
      <c r="R6" s="59"/>
    </row>
    <row r="7" spans="1:18">
      <c r="A7" s="1" t="s">
        <v>20</v>
      </c>
      <c r="B7" s="2">
        <v>11.1</v>
      </c>
      <c r="D7" s="1" t="s">
        <v>13</v>
      </c>
      <c r="E7" s="2">
        <v>17.3</v>
      </c>
      <c r="G7" s="1" t="s">
        <v>35</v>
      </c>
      <c r="H7" s="2">
        <v>30.300000000000033</v>
      </c>
      <c r="I7" s="2"/>
      <c r="J7" s="59"/>
      <c r="K7" s="62"/>
      <c r="L7" s="63"/>
      <c r="M7" s="59"/>
      <c r="N7" s="62"/>
      <c r="O7" s="63"/>
      <c r="P7" s="59"/>
      <c r="Q7" s="59"/>
      <c r="R7" s="59"/>
    </row>
    <row r="8" spans="1:18">
      <c r="A8" s="1" t="s">
        <v>155</v>
      </c>
      <c r="B8" s="2">
        <v>10.1</v>
      </c>
      <c r="D8" s="1" t="s">
        <v>80</v>
      </c>
      <c r="E8" s="2">
        <v>8</v>
      </c>
      <c r="G8" s="1" t="s">
        <v>32</v>
      </c>
      <c r="H8" s="2">
        <v>3.1</v>
      </c>
      <c r="I8" s="2"/>
      <c r="J8" s="59"/>
      <c r="K8" s="62"/>
      <c r="L8" s="63"/>
      <c r="M8" s="59"/>
      <c r="N8" s="62"/>
      <c r="O8" s="63"/>
      <c r="P8" s="59"/>
      <c r="Q8" s="59"/>
      <c r="R8" s="59"/>
    </row>
    <row r="9" spans="1:18">
      <c r="A9" s="1" t="s">
        <v>52</v>
      </c>
      <c r="B9" s="2">
        <v>8.1999999999999993</v>
      </c>
      <c r="D9" s="1" t="s">
        <v>12</v>
      </c>
      <c r="E9" s="2">
        <v>6.1</v>
      </c>
      <c r="G9" s="1" t="s">
        <v>46</v>
      </c>
      <c r="H9" s="2">
        <v>0.2</v>
      </c>
      <c r="I9" s="2"/>
      <c r="J9" s="59"/>
      <c r="K9" s="62"/>
      <c r="L9" s="63"/>
      <c r="M9" s="59"/>
      <c r="N9" s="62"/>
      <c r="O9" s="63"/>
      <c r="P9" s="59"/>
      <c r="Q9" s="59"/>
      <c r="R9" s="59"/>
    </row>
    <row r="10" spans="1:18">
      <c r="A10" s="1" t="s">
        <v>33</v>
      </c>
      <c r="B10" s="2">
        <v>8.1</v>
      </c>
      <c r="D10" s="1" t="s">
        <v>98</v>
      </c>
      <c r="E10" s="2">
        <v>6.1</v>
      </c>
      <c r="G10" s="1" t="s">
        <v>25</v>
      </c>
      <c r="H10" s="2">
        <v>0.1</v>
      </c>
      <c r="I10" s="2"/>
      <c r="J10" s="59"/>
      <c r="K10" s="62"/>
      <c r="L10" s="63"/>
      <c r="M10" s="59"/>
      <c r="N10" s="62"/>
      <c r="O10" s="63"/>
      <c r="P10" s="59"/>
      <c r="Q10" s="59"/>
      <c r="R10" s="59"/>
    </row>
    <row r="11" spans="1:18">
      <c r="A11" s="1" t="s">
        <v>15</v>
      </c>
      <c r="B11" s="2">
        <v>6</v>
      </c>
      <c r="D11" s="1" t="s">
        <v>99</v>
      </c>
      <c r="E11" s="2">
        <v>6.1</v>
      </c>
      <c r="G11" s="1" t="s">
        <v>26</v>
      </c>
      <c r="H11" s="2">
        <v>162.70000000000013</v>
      </c>
      <c r="I11" s="2"/>
      <c r="J11" s="59"/>
      <c r="K11" s="62"/>
      <c r="L11" s="63"/>
      <c r="M11" s="59"/>
      <c r="N11" s="62"/>
      <c r="O11" s="63"/>
      <c r="P11" s="59"/>
      <c r="Q11" s="59"/>
      <c r="R11" s="59"/>
    </row>
    <row r="12" spans="1:18">
      <c r="A12" s="1" t="s">
        <v>32</v>
      </c>
      <c r="B12" s="2">
        <v>5</v>
      </c>
      <c r="D12" s="1" t="s">
        <v>110</v>
      </c>
      <c r="E12" s="2">
        <v>5</v>
      </c>
      <c r="I12" s="2"/>
      <c r="J12" s="59"/>
      <c r="K12" s="62"/>
      <c r="L12" s="63"/>
      <c r="M12" s="59"/>
      <c r="N12" s="59"/>
      <c r="O12" s="59"/>
      <c r="P12" s="59"/>
      <c r="Q12" s="59"/>
      <c r="R12" s="59"/>
    </row>
    <row r="13" spans="1:18">
      <c r="A13" s="1" t="s">
        <v>53</v>
      </c>
      <c r="B13" s="2">
        <v>3.1</v>
      </c>
      <c r="D13" s="1" t="s">
        <v>148</v>
      </c>
      <c r="E13" s="2">
        <v>5</v>
      </c>
      <c r="I13" s="2"/>
      <c r="J13" s="59"/>
      <c r="K13" s="62"/>
      <c r="L13" s="63"/>
      <c r="M13" s="59"/>
      <c r="N13" s="59"/>
      <c r="O13" s="59"/>
      <c r="P13" s="59"/>
      <c r="Q13" s="59"/>
      <c r="R13" s="59"/>
    </row>
    <row r="14" spans="1:18">
      <c r="A14" s="1" t="s">
        <v>88</v>
      </c>
      <c r="B14" s="2">
        <v>3</v>
      </c>
      <c r="D14" s="1" t="s">
        <v>84</v>
      </c>
      <c r="E14" s="2">
        <v>3.4000000000000004</v>
      </c>
      <c r="I14" s="2"/>
      <c r="J14" s="59"/>
      <c r="K14" s="62"/>
      <c r="L14" s="63"/>
      <c r="M14" s="59"/>
      <c r="N14" s="59"/>
      <c r="O14" s="59"/>
      <c r="P14" s="59"/>
      <c r="Q14" s="59"/>
      <c r="R14" s="59"/>
    </row>
    <row r="15" spans="1:18">
      <c r="A15" s="1" t="s">
        <v>54</v>
      </c>
      <c r="B15" s="2">
        <v>0.1</v>
      </c>
      <c r="D15" s="1" t="s">
        <v>85</v>
      </c>
      <c r="E15" s="2">
        <v>3.4000000000000004</v>
      </c>
      <c r="F15" s="2"/>
      <c r="G15" s="2"/>
      <c r="H15" s="2"/>
      <c r="I15" s="2"/>
      <c r="J15" s="59"/>
      <c r="K15" s="62"/>
      <c r="L15" s="63"/>
      <c r="M15" s="59"/>
      <c r="N15" s="59"/>
      <c r="O15" s="59"/>
      <c r="P15" s="59"/>
      <c r="Q15" s="59"/>
      <c r="R15" s="59"/>
    </row>
    <row r="16" spans="1:18">
      <c r="A16" s="1" t="s">
        <v>50</v>
      </c>
      <c r="B16" s="2">
        <v>0.1</v>
      </c>
      <c r="D16" s="1" t="s">
        <v>86</v>
      </c>
      <c r="E16" s="2">
        <v>3.2</v>
      </c>
      <c r="F16" s="2"/>
      <c r="G16" s="2"/>
      <c r="H16" s="2"/>
      <c r="I16" s="2"/>
      <c r="J16" s="59"/>
      <c r="K16" s="62"/>
      <c r="L16" s="63"/>
      <c r="M16" s="59"/>
      <c r="N16" s="59"/>
      <c r="O16" s="59"/>
      <c r="P16" s="59"/>
      <c r="Q16" s="59"/>
      <c r="R16" s="59"/>
    </row>
    <row r="17" spans="1:18">
      <c r="A17" s="1" t="s">
        <v>51</v>
      </c>
      <c r="B17" s="2">
        <v>0.1</v>
      </c>
      <c r="D17" s="1" t="s">
        <v>87</v>
      </c>
      <c r="E17" s="2">
        <v>3.2</v>
      </c>
      <c r="F17" s="2"/>
      <c r="G17" s="2"/>
      <c r="H17" s="2"/>
      <c r="I17" s="2"/>
      <c r="J17" s="59"/>
      <c r="K17" s="62"/>
      <c r="L17" s="63"/>
      <c r="M17" s="59"/>
      <c r="N17" s="59"/>
      <c r="O17" s="59"/>
      <c r="P17" s="59"/>
      <c r="Q17" s="59"/>
      <c r="R17" s="59"/>
    </row>
    <row r="18" spans="1:18">
      <c r="A18" s="1" t="s">
        <v>26</v>
      </c>
      <c r="B18" s="2">
        <v>179.79999999999998</v>
      </c>
      <c r="D18" s="1" t="s">
        <v>147</v>
      </c>
      <c r="E18" s="2">
        <v>3.1</v>
      </c>
      <c r="F18" s="2"/>
      <c r="G18" s="2"/>
      <c r="H18" s="2"/>
      <c r="I18" s="2"/>
      <c r="J18" s="59"/>
      <c r="K18" s="62"/>
      <c r="L18" s="63"/>
      <c r="M18" s="59"/>
      <c r="N18" s="59"/>
      <c r="O18" s="59"/>
      <c r="P18" s="59"/>
      <c r="Q18" s="59"/>
      <c r="R18" s="59"/>
    </row>
    <row r="19" spans="1:18">
      <c r="D19" s="1" t="s">
        <v>83</v>
      </c>
      <c r="E19" s="2">
        <v>3.1</v>
      </c>
      <c r="F19" s="2"/>
      <c r="G19" s="2"/>
      <c r="H19" s="2"/>
      <c r="I19" s="2"/>
      <c r="J19" s="59"/>
      <c r="K19" s="59"/>
      <c r="L19" s="59"/>
      <c r="M19" s="59"/>
      <c r="N19" s="59"/>
      <c r="O19" s="59"/>
      <c r="P19" s="59"/>
      <c r="Q19" s="59"/>
      <c r="R19" s="59"/>
    </row>
    <row r="20" spans="1:18">
      <c r="D20" s="1" t="s">
        <v>82</v>
      </c>
      <c r="E20" s="2">
        <v>3.1</v>
      </c>
      <c r="J20" s="59"/>
      <c r="K20" s="59"/>
      <c r="L20" s="59"/>
      <c r="M20" s="59"/>
      <c r="N20" s="59"/>
      <c r="O20" s="59"/>
      <c r="P20" s="59"/>
      <c r="Q20" s="59"/>
      <c r="R20" s="59"/>
    </row>
    <row r="21" spans="1:18">
      <c r="D21" s="1" t="s">
        <v>79</v>
      </c>
      <c r="E21" s="2">
        <v>3</v>
      </c>
      <c r="J21" s="59"/>
      <c r="K21" s="59"/>
      <c r="L21" s="59"/>
      <c r="M21" s="59"/>
      <c r="N21" s="59"/>
      <c r="O21" s="59"/>
      <c r="P21" s="59"/>
      <c r="Q21" s="59"/>
      <c r="R21" s="59"/>
    </row>
    <row r="22" spans="1:18">
      <c r="D22" s="1" t="s">
        <v>36</v>
      </c>
      <c r="E22" s="2">
        <v>0.1</v>
      </c>
      <c r="J22" s="59"/>
      <c r="K22" s="59"/>
      <c r="L22" s="59"/>
      <c r="M22" s="59"/>
      <c r="N22" s="59"/>
      <c r="O22" s="59"/>
      <c r="P22" s="59"/>
      <c r="Q22" s="59"/>
      <c r="R22" s="59"/>
    </row>
    <row r="23" spans="1:18">
      <c r="D23" s="1" t="s">
        <v>100</v>
      </c>
      <c r="E23" s="2">
        <v>0.1</v>
      </c>
      <c r="J23" s="59"/>
      <c r="K23" s="59"/>
      <c r="L23" s="59"/>
      <c r="M23" s="59"/>
      <c r="N23" s="59"/>
      <c r="O23" s="59"/>
      <c r="P23" s="59"/>
      <c r="Q23" s="59"/>
      <c r="R23" s="59"/>
    </row>
    <row r="24" spans="1:18">
      <c r="D24" s="1" t="s">
        <v>81</v>
      </c>
      <c r="E24" s="2">
        <v>0.1</v>
      </c>
      <c r="J24" s="59"/>
      <c r="K24" s="59"/>
      <c r="L24" s="59"/>
      <c r="M24" s="59"/>
      <c r="N24" s="59"/>
      <c r="O24" s="59"/>
      <c r="P24" s="59"/>
      <c r="Q24" s="59"/>
      <c r="R24" s="59"/>
    </row>
    <row r="25" spans="1:18">
      <c r="D25" s="1" t="s">
        <v>26</v>
      </c>
      <c r="E25" s="2">
        <v>176.5</v>
      </c>
    </row>
    <row r="27" spans="1:18">
      <c r="A27" s="57" t="s">
        <v>143</v>
      </c>
      <c r="B27" t="s">
        <v>142</v>
      </c>
      <c r="D27" s="57" t="s">
        <v>16</v>
      </c>
      <c r="E27" t="s">
        <v>142</v>
      </c>
      <c r="G27" s="57" t="s">
        <v>144</v>
      </c>
      <c r="H27" t="s">
        <v>142</v>
      </c>
      <c r="J27" s="57" t="s">
        <v>120</v>
      </c>
      <c r="K27" t="s">
        <v>142</v>
      </c>
      <c r="M27" s="57" t="s">
        <v>109</v>
      </c>
      <c r="N27" t="s">
        <v>142</v>
      </c>
    </row>
    <row r="28" spans="1:18">
      <c r="A28" s="1" t="s">
        <v>36</v>
      </c>
      <c r="B28" s="2">
        <v>16.600000000000001</v>
      </c>
      <c r="D28" s="1" t="s">
        <v>31</v>
      </c>
      <c r="E28" s="2">
        <v>20.8</v>
      </c>
      <c r="G28" s="1" t="s">
        <v>149</v>
      </c>
      <c r="H28" s="2">
        <v>21.700000000000003</v>
      </c>
      <c r="J28" s="58" t="s">
        <v>70</v>
      </c>
      <c r="K28" s="2">
        <v>9.1999999999999993</v>
      </c>
      <c r="M28" s="1" t="s">
        <v>19</v>
      </c>
      <c r="N28" s="2">
        <v>12.399999999999999</v>
      </c>
    </row>
    <row r="29" spans="1:18">
      <c r="A29" s="1" t="s">
        <v>25</v>
      </c>
      <c r="B29" s="2">
        <v>15.999999999999998</v>
      </c>
      <c r="D29" s="1" t="s">
        <v>20</v>
      </c>
      <c r="E29" s="2">
        <v>18.5</v>
      </c>
      <c r="G29" s="1" t="s">
        <v>105</v>
      </c>
      <c r="H29" s="2">
        <v>21.700000000000003</v>
      </c>
      <c r="J29" s="58" t="s">
        <v>77</v>
      </c>
      <c r="K29" s="2">
        <v>9.1</v>
      </c>
      <c r="M29" s="1" t="s">
        <v>36</v>
      </c>
      <c r="N29" s="2">
        <v>18.700000000000006</v>
      </c>
    </row>
    <row r="30" spans="1:18">
      <c r="A30" s="1" t="s">
        <v>20</v>
      </c>
      <c r="B30" s="2">
        <v>15.9</v>
      </c>
      <c r="D30" s="1" t="s">
        <v>32</v>
      </c>
      <c r="E30" s="2">
        <v>15.499999999999998</v>
      </c>
      <c r="G30" s="1" t="s">
        <v>70</v>
      </c>
      <c r="H30" s="2">
        <v>21.6</v>
      </c>
      <c r="J30" s="58" t="s">
        <v>78</v>
      </c>
      <c r="K30" s="2">
        <v>9.1</v>
      </c>
      <c r="M30" s="1" t="s">
        <v>101</v>
      </c>
      <c r="N30" s="2">
        <v>6.2</v>
      </c>
    </row>
    <row r="31" spans="1:18">
      <c r="A31" s="1" t="s">
        <v>37</v>
      </c>
      <c r="B31" s="2">
        <v>12.7</v>
      </c>
      <c r="D31" s="1" t="s">
        <v>37</v>
      </c>
      <c r="E31" s="2">
        <v>12.1</v>
      </c>
      <c r="G31" s="1" t="s">
        <v>104</v>
      </c>
      <c r="H31" s="2">
        <v>12.7</v>
      </c>
      <c r="J31" s="58" t="s">
        <v>76</v>
      </c>
      <c r="K31" s="2">
        <v>9.1</v>
      </c>
      <c r="M31" s="1" t="s">
        <v>102</v>
      </c>
      <c r="N31" s="2">
        <v>0.1</v>
      </c>
    </row>
    <row r="32" spans="1:18">
      <c r="A32" s="1" t="s">
        <v>22</v>
      </c>
      <c r="B32" s="2">
        <v>12.7</v>
      </c>
      <c r="D32" s="1" t="s">
        <v>28</v>
      </c>
      <c r="E32" s="2">
        <v>11</v>
      </c>
      <c r="G32" s="1" t="s">
        <v>103</v>
      </c>
      <c r="H32" s="2">
        <v>12.7</v>
      </c>
      <c r="J32" s="58" t="s">
        <v>37</v>
      </c>
      <c r="K32" s="2">
        <v>6.1999999999999993</v>
      </c>
      <c r="M32" s="1" t="s">
        <v>26</v>
      </c>
      <c r="N32" s="2">
        <v>37.400000000000006</v>
      </c>
    </row>
    <row r="33" spans="1:14">
      <c r="A33" s="1" t="s">
        <v>24</v>
      </c>
      <c r="B33" s="2">
        <v>12.7</v>
      </c>
      <c r="D33" s="1" t="s">
        <v>30</v>
      </c>
      <c r="E33" s="2">
        <v>8.3999999999999986</v>
      </c>
      <c r="G33" s="1" t="s">
        <v>25</v>
      </c>
      <c r="H33" s="2">
        <v>3</v>
      </c>
      <c r="J33" s="58" t="s">
        <v>69</v>
      </c>
      <c r="K33" s="2">
        <v>3.2</v>
      </c>
    </row>
    <row r="34" spans="1:14">
      <c r="A34" s="1" t="s">
        <v>23</v>
      </c>
      <c r="B34" s="2">
        <v>12.7</v>
      </c>
      <c r="D34" s="1" t="s">
        <v>18</v>
      </c>
      <c r="E34" s="2">
        <v>6</v>
      </c>
      <c r="G34" s="1" t="s">
        <v>26</v>
      </c>
      <c r="H34" s="2">
        <v>93.4</v>
      </c>
      <c r="J34" s="58" t="s">
        <v>108</v>
      </c>
      <c r="K34" s="2">
        <v>3</v>
      </c>
    </row>
    <row r="35" spans="1:14">
      <c r="A35" s="1" t="s">
        <v>32</v>
      </c>
      <c r="B35" s="2">
        <v>12.5</v>
      </c>
      <c r="D35" s="1" t="s">
        <v>21</v>
      </c>
      <c r="E35" s="2">
        <v>6</v>
      </c>
      <c r="J35" s="58" t="s">
        <v>107</v>
      </c>
      <c r="K35" s="2">
        <v>3</v>
      </c>
    </row>
    <row r="36" spans="1:14">
      <c r="A36" s="1" t="s">
        <v>19</v>
      </c>
      <c r="B36" s="2">
        <v>3.3000000000000003</v>
      </c>
      <c r="D36" s="1" t="s">
        <v>29</v>
      </c>
      <c r="E36" s="2">
        <v>5</v>
      </c>
      <c r="J36" s="58" t="s">
        <v>106</v>
      </c>
      <c r="K36" s="2">
        <v>3</v>
      </c>
    </row>
    <row r="37" spans="1:14">
      <c r="A37" s="1" t="s">
        <v>26</v>
      </c>
      <c r="B37" s="2">
        <v>115.10000000000001</v>
      </c>
      <c r="D37" s="1" t="s">
        <v>25</v>
      </c>
      <c r="E37" s="2">
        <v>3</v>
      </c>
      <c r="J37" s="58" t="s">
        <v>73</v>
      </c>
      <c r="K37" s="2">
        <v>0.2</v>
      </c>
    </row>
    <row r="38" spans="1:14">
      <c r="D38" s="1" t="s">
        <v>26</v>
      </c>
      <c r="E38" s="2">
        <v>106.3</v>
      </c>
      <c r="J38" s="58" t="s">
        <v>74</v>
      </c>
      <c r="K38" s="2">
        <v>0.2</v>
      </c>
    </row>
    <row r="39" spans="1:14">
      <c r="J39" s="58" t="s">
        <v>75</v>
      </c>
      <c r="K39" s="2">
        <v>0.1</v>
      </c>
    </row>
    <row r="40" spans="1:14">
      <c r="J40" s="58" t="s">
        <v>71</v>
      </c>
      <c r="K40" s="2">
        <v>0.1</v>
      </c>
    </row>
    <row r="41" spans="1:14">
      <c r="J41" s="58" t="s">
        <v>72</v>
      </c>
      <c r="K41" s="2">
        <v>0.1</v>
      </c>
    </row>
    <row r="42" spans="1:14">
      <c r="J42" s="58" t="s">
        <v>26</v>
      </c>
      <c r="K42" s="2">
        <v>55.6</v>
      </c>
    </row>
    <row r="44" spans="1:14">
      <c r="A44" s="60" t="s">
        <v>121</v>
      </c>
      <c r="B44" t="s">
        <v>27</v>
      </c>
      <c r="D44" s="60" t="s">
        <v>119</v>
      </c>
      <c r="E44" t="s">
        <v>142</v>
      </c>
      <c r="G44" s="60" t="s">
        <v>145</v>
      </c>
      <c r="H44" t="s">
        <v>142</v>
      </c>
      <c r="J44" s="60" t="s">
        <v>146</v>
      </c>
      <c r="K44" t="s">
        <v>27</v>
      </c>
      <c r="M44" s="60" t="s">
        <v>123</v>
      </c>
      <c r="N44" t="s">
        <v>142</v>
      </c>
    </row>
    <row r="45" spans="1:14">
      <c r="A45" s="1" t="s">
        <v>36</v>
      </c>
      <c r="B45" s="2">
        <v>12</v>
      </c>
      <c r="D45" s="1" t="s">
        <v>59</v>
      </c>
      <c r="E45" s="2">
        <v>6.4999999999999982</v>
      </c>
      <c r="G45" s="1" t="s">
        <v>126</v>
      </c>
      <c r="H45" s="2">
        <v>6.2</v>
      </c>
      <c r="J45" s="1" t="s">
        <v>36</v>
      </c>
      <c r="K45" s="2">
        <v>7</v>
      </c>
      <c r="M45" s="1" t="s">
        <v>150</v>
      </c>
      <c r="N45" s="2">
        <v>3</v>
      </c>
    </row>
    <row r="46" spans="1:14">
      <c r="A46" s="1" t="s">
        <v>128</v>
      </c>
      <c r="B46" s="2">
        <v>6</v>
      </c>
      <c r="D46" s="1" t="s">
        <v>57</v>
      </c>
      <c r="E46" s="2">
        <v>6</v>
      </c>
      <c r="G46" s="1" t="s">
        <v>32</v>
      </c>
      <c r="H46" s="2">
        <v>6</v>
      </c>
      <c r="J46" s="1" t="s">
        <v>32</v>
      </c>
      <c r="K46" s="2">
        <v>3.2</v>
      </c>
      <c r="M46" s="1" t="s">
        <v>64</v>
      </c>
      <c r="N46" s="2">
        <v>3</v>
      </c>
    </row>
    <row r="47" spans="1:14">
      <c r="A47" s="1" t="s">
        <v>129</v>
      </c>
      <c r="B47" s="2">
        <v>6</v>
      </c>
      <c r="D47" s="1" t="s">
        <v>36</v>
      </c>
      <c r="E47" s="2">
        <v>2.4000000000000008</v>
      </c>
      <c r="G47" s="1" t="s">
        <v>20</v>
      </c>
      <c r="H47" s="2">
        <v>0.2</v>
      </c>
      <c r="J47" s="1" t="s">
        <v>19</v>
      </c>
      <c r="K47" s="2">
        <v>0.6</v>
      </c>
      <c r="M47" s="1" t="s">
        <v>65</v>
      </c>
      <c r="N47" s="2">
        <v>3</v>
      </c>
    </row>
    <row r="48" spans="1:14">
      <c r="A48" s="1" t="s">
        <v>25</v>
      </c>
      <c r="B48" s="2">
        <v>0.2</v>
      </c>
      <c r="D48" s="1" t="s">
        <v>25</v>
      </c>
      <c r="E48" s="2">
        <v>1.2</v>
      </c>
      <c r="G48" s="1" t="s">
        <v>26</v>
      </c>
      <c r="H48" s="2">
        <v>12.4</v>
      </c>
      <c r="J48" s="1" t="s">
        <v>90</v>
      </c>
      <c r="K48" s="2">
        <v>0.2</v>
      </c>
      <c r="M48" s="1" t="s">
        <v>25</v>
      </c>
      <c r="N48" s="2">
        <v>0.5</v>
      </c>
    </row>
    <row r="49" spans="1:14">
      <c r="A49" s="1" t="s">
        <v>26</v>
      </c>
      <c r="B49" s="2">
        <v>24.2</v>
      </c>
      <c r="D49" s="1" t="s">
        <v>60</v>
      </c>
      <c r="E49" s="2">
        <v>0.6</v>
      </c>
      <c r="J49" s="1" t="s">
        <v>25</v>
      </c>
      <c r="K49" s="2">
        <v>0.2</v>
      </c>
      <c r="M49" s="1" t="s">
        <v>20</v>
      </c>
      <c r="N49" s="2">
        <v>0.5</v>
      </c>
    </row>
    <row r="50" spans="1:14">
      <c r="D50" s="1" t="s">
        <v>61</v>
      </c>
      <c r="E50" s="2">
        <v>0.4</v>
      </c>
      <c r="J50" s="1" t="s">
        <v>133</v>
      </c>
      <c r="K50" s="2">
        <v>0.1</v>
      </c>
      <c r="M50" s="1" t="s">
        <v>14</v>
      </c>
      <c r="N50" s="2">
        <v>0.2</v>
      </c>
    </row>
    <row r="51" spans="1:14">
      <c r="D51" s="1" t="s">
        <v>58</v>
      </c>
      <c r="E51" s="2">
        <v>0.1</v>
      </c>
      <c r="J51" s="1" t="s">
        <v>20</v>
      </c>
      <c r="K51" s="2">
        <v>0.1</v>
      </c>
      <c r="M51" s="1" t="s">
        <v>125</v>
      </c>
      <c r="N51" s="2">
        <v>0.1</v>
      </c>
    </row>
    <row r="52" spans="1:14">
      <c r="D52" s="1" t="s">
        <v>18</v>
      </c>
      <c r="E52" s="2">
        <v>0.1</v>
      </c>
      <c r="J52" s="1" t="s">
        <v>89</v>
      </c>
      <c r="K52" s="2">
        <v>0.1</v>
      </c>
      <c r="M52" s="1" t="s">
        <v>36</v>
      </c>
      <c r="N52" s="2">
        <v>0.1</v>
      </c>
    </row>
    <row r="53" spans="1:14">
      <c r="D53" s="1" t="s">
        <v>26</v>
      </c>
      <c r="E53" s="2">
        <v>17.299999999999997</v>
      </c>
      <c r="J53" s="1" t="s">
        <v>26</v>
      </c>
      <c r="K53" s="2">
        <v>11.499999999999996</v>
      </c>
      <c r="M53" s="1" t="s">
        <v>47</v>
      </c>
      <c r="N53" s="2">
        <v>0.1</v>
      </c>
    </row>
    <row r="54" spans="1:14">
      <c r="M54" s="1" t="s">
        <v>62</v>
      </c>
      <c r="N54" s="2">
        <v>0.1</v>
      </c>
    </row>
    <row r="55" spans="1:14">
      <c r="M55" s="1" t="s">
        <v>63</v>
      </c>
      <c r="N55" s="2">
        <v>0.1</v>
      </c>
    </row>
    <row r="56" spans="1:14">
      <c r="M56" s="1" t="s">
        <v>26</v>
      </c>
      <c r="N56" s="2">
        <v>10.7</v>
      </c>
    </row>
    <row r="58" spans="1:14">
      <c r="A58" s="60" t="s">
        <v>122</v>
      </c>
      <c r="B58" t="s">
        <v>27</v>
      </c>
      <c r="D58" s="60" t="s">
        <v>118</v>
      </c>
      <c r="E58" t="s">
        <v>27</v>
      </c>
      <c r="G58" s="60" t="s">
        <v>151</v>
      </c>
      <c r="H58" t="s">
        <v>27</v>
      </c>
      <c r="J58" s="60" t="s">
        <v>43</v>
      </c>
      <c r="K58" t="s">
        <v>152</v>
      </c>
      <c r="M58" s="60" t="s">
        <v>153</v>
      </c>
      <c r="N58" t="s">
        <v>27</v>
      </c>
    </row>
    <row r="59" spans="1:14">
      <c r="A59" s="1" t="s">
        <v>138</v>
      </c>
      <c r="B59" s="2">
        <v>3</v>
      </c>
      <c r="D59" s="1" t="s">
        <v>25</v>
      </c>
      <c r="E59" s="2">
        <v>3.3000000000000003</v>
      </c>
      <c r="G59" s="1" t="s">
        <v>25</v>
      </c>
      <c r="H59" s="2">
        <v>3</v>
      </c>
      <c r="J59" s="1" t="s">
        <v>40</v>
      </c>
      <c r="K59" s="2">
        <v>3.4</v>
      </c>
      <c r="M59" s="1" t="s">
        <v>36</v>
      </c>
      <c r="N59" s="2">
        <v>3</v>
      </c>
    </row>
    <row r="60" spans="1:14">
      <c r="A60" s="1" t="s">
        <v>141</v>
      </c>
      <c r="B60" s="2">
        <v>3</v>
      </c>
      <c r="D60" s="1" t="s">
        <v>36</v>
      </c>
      <c r="E60" s="2">
        <v>1.2</v>
      </c>
      <c r="G60" s="1" t="s">
        <v>94</v>
      </c>
      <c r="H60" s="2">
        <v>0.4</v>
      </c>
      <c r="J60" s="1" t="s">
        <v>41</v>
      </c>
      <c r="K60" s="2">
        <v>0.1</v>
      </c>
      <c r="M60" s="1" t="s">
        <v>56</v>
      </c>
      <c r="N60" s="2">
        <v>0.1</v>
      </c>
    </row>
    <row r="61" spans="1:14">
      <c r="A61" s="1" t="s">
        <v>93</v>
      </c>
      <c r="B61" s="2">
        <v>3</v>
      </c>
      <c r="D61" s="1" t="s">
        <v>55</v>
      </c>
      <c r="E61" s="2">
        <v>0.5</v>
      </c>
      <c r="G61" s="1" t="s">
        <v>70</v>
      </c>
      <c r="H61" s="2">
        <v>0.2</v>
      </c>
      <c r="J61" s="1" t="s">
        <v>127</v>
      </c>
      <c r="K61" s="2">
        <v>0.1</v>
      </c>
      <c r="M61" s="1" t="s">
        <v>26</v>
      </c>
      <c r="N61" s="2">
        <v>3.1</v>
      </c>
    </row>
    <row r="62" spans="1:14">
      <c r="A62" s="1" t="s">
        <v>36</v>
      </c>
      <c r="B62" s="2">
        <v>0.2</v>
      </c>
      <c r="D62" s="1" t="s">
        <v>20</v>
      </c>
      <c r="E62" s="2">
        <v>0.4</v>
      </c>
      <c r="G62" s="1" t="s">
        <v>36</v>
      </c>
      <c r="H62" s="2">
        <v>0.2</v>
      </c>
      <c r="J62" s="1" t="s">
        <v>39</v>
      </c>
      <c r="K62" s="2">
        <v>0.1</v>
      </c>
    </row>
    <row r="63" spans="1:14">
      <c r="A63" s="1" t="s">
        <v>134</v>
      </c>
      <c r="B63" s="2">
        <v>0.2</v>
      </c>
      <c r="D63" s="1" t="s">
        <v>130</v>
      </c>
      <c r="E63" s="2">
        <v>0.2</v>
      </c>
      <c r="G63" s="1" t="s">
        <v>31</v>
      </c>
      <c r="H63" s="2">
        <v>0.1</v>
      </c>
      <c r="J63" s="1" t="s">
        <v>42</v>
      </c>
      <c r="K63" s="2">
        <v>0.1</v>
      </c>
    </row>
    <row r="64" spans="1:14">
      <c r="A64" s="1" t="s">
        <v>91</v>
      </c>
      <c r="B64" s="2">
        <v>0.2</v>
      </c>
      <c r="D64" s="1" t="s">
        <v>19</v>
      </c>
      <c r="E64" s="2">
        <v>0.1</v>
      </c>
      <c r="G64" s="1" t="s">
        <v>95</v>
      </c>
      <c r="H64" s="2">
        <v>0.1</v>
      </c>
      <c r="J64" s="1" t="s">
        <v>36</v>
      </c>
      <c r="K64" s="2">
        <v>0.1</v>
      </c>
    </row>
    <row r="65" spans="1:11">
      <c r="A65" s="1" t="s">
        <v>137</v>
      </c>
      <c r="B65" s="2">
        <v>0.1</v>
      </c>
      <c r="D65" s="1" t="s">
        <v>131</v>
      </c>
      <c r="E65" s="2">
        <v>0.1</v>
      </c>
      <c r="G65" s="1" t="s">
        <v>96</v>
      </c>
      <c r="H65" s="2">
        <v>0.1</v>
      </c>
      <c r="J65" s="1" t="s">
        <v>20</v>
      </c>
      <c r="K65" s="2">
        <v>0.1</v>
      </c>
    </row>
    <row r="66" spans="1:11">
      <c r="A66" s="1" t="s">
        <v>139</v>
      </c>
      <c r="B66" s="2">
        <v>0.1</v>
      </c>
      <c r="D66" s="1" t="s">
        <v>101</v>
      </c>
      <c r="E66" s="2">
        <v>0.1</v>
      </c>
      <c r="G66" s="1" t="s">
        <v>26</v>
      </c>
      <c r="H66" s="2">
        <v>4.0999999999999996</v>
      </c>
      <c r="J66" s="1" t="s">
        <v>26</v>
      </c>
      <c r="K66" s="2">
        <v>4</v>
      </c>
    </row>
    <row r="67" spans="1:11">
      <c r="A67" s="1" t="s">
        <v>135</v>
      </c>
      <c r="B67" s="2">
        <v>0.1</v>
      </c>
      <c r="D67" s="1" t="s">
        <v>132</v>
      </c>
      <c r="E67" s="2">
        <v>0.1</v>
      </c>
    </row>
    <row r="68" spans="1:11">
      <c r="A68" s="1" t="s">
        <v>136</v>
      </c>
      <c r="B68" s="2">
        <v>0.1</v>
      </c>
      <c r="D68" s="1" t="s">
        <v>26</v>
      </c>
      <c r="E68" s="2">
        <v>6.0000000000000009</v>
      </c>
    </row>
    <row r="69" spans="1:11">
      <c r="A69" s="1" t="s">
        <v>92</v>
      </c>
      <c r="B69" s="2">
        <v>0.1</v>
      </c>
    </row>
    <row r="70" spans="1:11">
      <c r="A70" s="1" t="s">
        <v>140</v>
      </c>
      <c r="B70" s="2">
        <v>0.1</v>
      </c>
    </row>
    <row r="71" spans="1:11">
      <c r="A71" s="1" t="s">
        <v>26</v>
      </c>
      <c r="B71" s="2">
        <v>10.199999999999999</v>
      </c>
    </row>
    <row r="73" spans="1:11">
      <c r="A73" s="60" t="s">
        <v>45</v>
      </c>
      <c r="B73" t="s">
        <v>152</v>
      </c>
      <c r="D73" s="60" t="s">
        <v>154</v>
      </c>
      <c r="E73" t="s">
        <v>27</v>
      </c>
      <c r="G73" s="60" t="s">
        <v>11</v>
      </c>
      <c r="H73" t="s">
        <v>27</v>
      </c>
    </row>
    <row r="74" spans="1:11">
      <c r="A74" s="1" t="s">
        <v>44</v>
      </c>
      <c r="B74" s="2">
        <v>0.1</v>
      </c>
      <c r="D74" s="1" t="s">
        <v>36</v>
      </c>
      <c r="E74" s="2">
        <v>0.2</v>
      </c>
      <c r="G74" s="1" t="s">
        <v>36</v>
      </c>
      <c r="H74" s="2">
        <v>0.1</v>
      </c>
    </row>
    <row r="75" spans="1:11">
      <c r="A75" s="1" t="s">
        <v>68</v>
      </c>
      <c r="B75" s="2">
        <v>0.1</v>
      </c>
      <c r="D75" s="1" t="s">
        <v>97</v>
      </c>
      <c r="E75" s="2">
        <v>0.2</v>
      </c>
      <c r="G75" s="1" t="s">
        <v>26</v>
      </c>
      <c r="H75" s="2">
        <v>0.1</v>
      </c>
    </row>
    <row r="76" spans="1:11">
      <c r="A76" s="1" t="s">
        <v>36</v>
      </c>
      <c r="B76" s="2">
        <v>0.6</v>
      </c>
      <c r="D76" s="1" t="s">
        <v>26</v>
      </c>
      <c r="E76" s="2">
        <v>0.4</v>
      </c>
    </row>
    <row r="77" spans="1:11">
      <c r="A77" s="1" t="s">
        <v>20</v>
      </c>
      <c r="B77" s="2">
        <v>0.30000000000000004</v>
      </c>
    </row>
    <row r="78" spans="1:11">
      <c r="A78" s="1" t="s">
        <v>32</v>
      </c>
      <c r="B78" s="2">
        <v>0.2</v>
      </c>
    </row>
    <row r="79" spans="1:11">
      <c r="A79" s="1" t="s">
        <v>31</v>
      </c>
      <c r="B79" s="2">
        <v>0.2</v>
      </c>
    </row>
    <row r="80" spans="1:11">
      <c r="A80" s="1" t="s">
        <v>25</v>
      </c>
      <c r="B80" s="2">
        <v>0.1</v>
      </c>
    </row>
    <row r="81" spans="1:2">
      <c r="A81" s="1" t="s">
        <v>26</v>
      </c>
      <c r="B81" s="2">
        <v>1.6</v>
      </c>
    </row>
  </sheetData>
  <conditionalFormatting pivot="1" sqref="B28:B36">
    <cfRule type="colorScale" priority="26">
      <colorScale>
        <cfvo type="num" val="1"/>
        <cfvo type="num" val="5"/>
        <cfvo type="num" val="10"/>
        <color rgb="FF63BE7B"/>
        <color rgb="FFFFEB84"/>
        <color rgb="FFF8696B"/>
      </colorScale>
    </cfRule>
  </conditionalFormatting>
  <conditionalFormatting pivot="1" sqref="E28:E37">
    <cfRule type="colorScale" priority="25">
      <colorScale>
        <cfvo type="num" val="1"/>
        <cfvo type="num" val="5"/>
        <cfvo type="num" val="10"/>
        <color rgb="FF63BE7B"/>
        <color rgb="FFFFEB84"/>
        <color rgb="FFF8696B"/>
      </colorScale>
    </cfRule>
  </conditionalFormatting>
  <conditionalFormatting pivot="1" sqref="H29:H33">
    <cfRule type="colorScale" priority="24">
      <colorScale>
        <cfvo type="num" val="1"/>
        <cfvo type="num" val="5"/>
        <cfvo type="num" val="10"/>
        <color rgb="FF63BE7B"/>
        <color rgb="FFFFEB84"/>
        <color rgb="FFF8696B"/>
      </colorScale>
    </cfRule>
  </conditionalFormatting>
  <conditionalFormatting sqref="J28:J42">
    <cfRule type="colorScale" priority="23">
      <colorScale>
        <cfvo type="num" val="1"/>
        <cfvo type="num" val="5"/>
        <cfvo type="num" val="10"/>
        <color rgb="FF63BE7B"/>
        <color rgb="FFFFEB84"/>
        <color rgb="FFF8696B"/>
      </colorScale>
    </cfRule>
  </conditionalFormatting>
  <conditionalFormatting pivot="1" sqref="K28:K41">
    <cfRule type="colorScale" priority="22">
      <colorScale>
        <cfvo type="num" val="1"/>
        <cfvo type="num" val="5"/>
        <cfvo type="num" val="10"/>
        <color rgb="FF63BE7B"/>
        <color rgb="FFFFEB84"/>
        <color rgb="FFF8696B"/>
      </colorScale>
    </cfRule>
  </conditionalFormatting>
  <conditionalFormatting pivot="1" sqref="B45:B48">
    <cfRule type="colorScale" priority="20">
      <colorScale>
        <cfvo type="num" val="1"/>
        <cfvo type="num" val="5"/>
        <cfvo type="num" val="10"/>
        <color rgb="FF63BE7B"/>
        <color rgb="FFFFEB84"/>
        <color rgb="FFF8696B"/>
      </colorScale>
    </cfRule>
  </conditionalFormatting>
  <conditionalFormatting pivot="1" sqref="E45:E52">
    <cfRule type="colorScale" priority="19">
      <colorScale>
        <cfvo type="num" val="1"/>
        <cfvo type="num" val="5"/>
        <cfvo type="num" val="10"/>
        <color rgb="FF63BE7B"/>
        <color rgb="FFFFEB84"/>
        <color rgb="FFF8696B"/>
      </colorScale>
    </cfRule>
  </conditionalFormatting>
  <conditionalFormatting pivot="1" sqref="H45:H47">
    <cfRule type="colorScale" priority="18">
      <colorScale>
        <cfvo type="num" val="1"/>
        <cfvo type="num" val="5"/>
        <cfvo type="num" val="10"/>
        <color rgb="FF63BE7B"/>
        <color rgb="FFFFEB84"/>
        <color rgb="FFF8696B"/>
      </colorScale>
    </cfRule>
  </conditionalFormatting>
  <conditionalFormatting pivot="1" sqref="K45:K52">
    <cfRule type="colorScale" priority="17">
      <colorScale>
        <cfvo type="num" val="1"/>
        <cfvo type="num" val="5"/>
        <cfvo type="num" val="10"/>
        <color rgb="FF63BE7B"/>
        <color rgb="FFFFEB84"/>
        <color rgb="FFF8696B"/>
      </colorScale>
    </cfRule>
  </conditionalFormatting>
  <conditionalFormatting pivot="1" sqref="N55">
    <cfRule type="colorScale" priority="16">
      <colorScale>
        <cfvo type="num" val="1"/>
        <cfvo type="num" val="5"/>
        <cfvo type="num" val="10"/>
        <color rgb="FF63BE7B"/>
        <color rgb="FFFFEB84"/>
        <color rgb="FFF8696B"/>
      </colorScale>
    </cfRule>
  </conditionalFormatting>
  <conditionalFormatting pivot="1" sqref="B59:B70">
    <cfRule type="colorScale" priority="15">
      <colorScale>
        <cfvo type="num" val="1"/>
        <cfvo type="num" val="5"/>
        <cfvo type="num" val="10"/>
        <color rgb="FF63BE7B"/>
        <color rgb="FFFFEB84"/>
        <color rgb="FFF8696B"/>
      </colorScale>
    </cfRule>
  </conditionalFormatting>
  <conditionalFormatting pivot="1" sqref="E59:E67">
    <cfRule type="colorScale" priority="14">
      <colorScale>
        <cfvo type="num" val="1"/>
        <cfvo type="num" val="5"/>
        <cfvo type="num" val="10"/>
        <color rgb="FF63BE7B"/>
        <color rgb="FFFFEB84"/>
        <color rgb="FFF8696B"/>
      </colorScale>
    </cfRule>
  </conditionalFormatting>
  <conditionalFormatting pivot="1" sqref="H59:H65">
    <cfRule type="colorScale" priority="13">
      <colorScale>
        <cfvo type="num" val="1"/>
        <cfvo type="num" val="5"/>
        <cfvo type="num" val="10"/>
        <color rgb="FF63BE7B"/>
        <color rgb="FFFFEB84"/>
        <color rgb="FFF8696B"/>
      </colorScale>
    </cfRule>
  </conditionalFormatting>
  <conditionalFormatting pivot="1" sqref="K59:K65">
    <cfRule type="colorScale" priority="12">
      <colorScale>
        <cfvo type="num" val="1"/>
        <cfvo type="num" val="5"/>
        <cfvo type="num" val="10"/>
        <color rgb="FF63BE7B"/>
        <color rgb="FFFFEB84"/>
        <color rgb="FFF8696B"/>
      </colorScale>
    </cfRule>
  </conditionalFormatting>
  <conditionalFormatting pivot="1" sqref="N59:N60">
    <cfRule type="colorScale" priority="11">
      <colorScale>
        <cfvo type="num" val="1"/>
        <cfvo type="num" val="5"/>
        <cfvo type="num" val="10"/>
        <color rgb="FF63BE7B"/>
        <color rgb="FFFFEB84"/>
        <color rgb="FFF8696B"/>
      </colorScale>
    </cfRule>
  </conditionalFormatting>
  <conditionalFormatting pivot="1" sqref="B74:B80">
    <cfRule type="colorScale" priority="10">
      <colorScale>
        <cfvo type="num" val="1"/>
        <cfvo type="num" val="5"/>
        <cfvo type="num" val="10"/>
        <color rgb="FF63BE7B"/>
        <color rgb="FFFFEB84"/>
        <color rgb="FFF8696B"/>
      </colorScale>
    </cfRule>
  </conditionalFormatting>
  <conditionalFormatting pivot="1" sqref="E74:E75">
    <cfRule type="colorScale" priority="9">
      <colorScale>
        <cfvo type="num" val="1"/>
        <cfvo type="num" val="5"/>
        <cfvo type="num" val="10"/>
        <color rgb="FF63BE7B"/>
        <color rgb="FFFFEB84"/>
        <color rgb="FFF8696B"/>
      </colorScale>
    </cfRule>
  </conditionalFormatting>
  <conditionalFormatting pivot="1" sqref="E3:E12 E14:E17 E19:E24">
    <cfRule type="colorScale" priority="8">
      <colorScale>
        <cfvo type="num" val="1"/>
        <cfvo type="num" val="5"/>
        <cfvo type="num" val="10"/>
        <color rgb="FF63BE7B"/>
        <color rgb="FFFFEB84"/>
        <color rgb="FFF8696B"/>
      </colorScale>
    </cfRule>
  </conditionalFormatting>
  <conditionalFormatting pivot="1" sqref="B3:B7 B9:B17">
    <cfRule type="colorScale" priority="5">
      <colorScale>
        <cfvo type="num" val="1"/>
        <cfvo type="num" val="5"/>
        <cfvo type="num" val="10"/>
        <color rgb="FF63BE7B"/>
        <color rgb="FFFFEB84"/>
        <color rgb="FFF8696B"/>
      </colorScale>
    </cfRule>
  </conditionalFormatting>
  <conditionalFormatting pivot="1" sqref="H3:H10">
    <cfRule type="colorScale" priority="4">
      <colorScale>
        <cfvo type="num" val="1"/>
        <cfvo type="num" val="5"/>
        <cfvo type="num" val="10"/>
        <color rgb="FF63BE7B"/>
        <color rgb="FFFFEB84"/>
        <color rgb="FFF8696B"/>
      </colorScale>
    </cfRule>
  </conditionalFormatting>
  <conditionalFormatting pivot="1" sqref="N28:N31">
    <cfRule type="colorScale" priority="3">
      <colorScale>
        <cfvo type="num" val="1"/>
        <cfvo type="num" val="5"/>
        <cfvo type="num" val="10"/>
        <color rgb="FF63BE7B"/>
        <color rgb="FFFFEB84"/>
        <color rgb="FFF8696B"/>
      </colorScale>
    </cfRule>
  </conditionalFormatting>
  <conditionalFormatting pivot="1" sqref="H74">
    <cfRule type="colorScale" priority="2">
      <colorScale>
        <cfvo type="num" val="1"/>
        <cfvo type="num" val="5"/>
        <cfvo type="num" val="10"/>
        <color rgb="FF63BE7B"/>
        <color rgb="FFFFEB84"/>
        <color rgb="FFF8696B"/>
      </colorScale>
    </cfRule>
  </conditionalFormatting>
  <conditionalFormatting pivot="1" sqref="N45:N54">
    <cfRule type="colorScale" priority="1">
      <colorScale>
        <cfvo type="num" val="1"/>
        <cfvo type="num" val="5"/>
        <cfvo type="num" val="10"/>
        <color rgb="FF63BE7B"/>
        <color rgb="FFFFEB84"/>
        <color rgb="FFF8696B"/>
      </colorScale>
    </cfRule>
  </conditionalFormatting>
  <pageMargins left="0.7" right="0.7" top="0.75" bottom="0.75" header="0.3" footer="0.3"/>
  <pageSetup orientation="portrait" r:id="rId2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6"/>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4.5" customHeight="1">
      <c r="A1" s="290"/>
      <c r="B1" s="291" t="s">
        <v>687</v>
      </c>
      <c r="C1" s="291"/>
      <c r="D1" s="291"/>
      <c r="E1" s="291"/>
      <c r="F1" s="291"/>
      <c r="G1" s="291"/>
      <c r="H1" s="291"/>
      <c r="I1" s="291"/>
      <c r="J1" s="291"/>
      <c r="K1" s="291"/>
    </row>
    <row r="2" spans="1:72" ht="34.5"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89.25">
      <c r="A5" s="51" t="s">
        <v>351</v>
      </c>
      <c r="B5" s="75" t="s">
        <v>352</v>
      </c>
      <c r="C5" s="76" t="s">
        <v>25</v>
      </c>
      <c r="D5" s="76" t="s">
        <v>209</v>
      </c>
      <c r="E5" s="93" t="s">
        <v>689</v>
      </c>
      <c r="F5" s="14">
        <v>2</v>
      </c>
      <c r="G5" s="14">
        <v>4</v>
      </c>
      <c r="H5" s="14">
        <f>F5*G5</f>
        <v>8</v>
      </c>
      <c r="I5" s="14" t="str">
        <f t="shared" ref="I5:I67" si="0">IF(H5&lt;12,"BAJO",IF(H5&gt;19,"ALTO","MEDIO"))</f>
        <v>BAJO</v>
      </c>
      <c r="J5" s="86" t="s">
        <v>752</v>
      </c>
      <c r="K5" s="53">
        <f t="shared" ref="K5:K67" si="1">IF(I5="BAJO",0.1,IF(I5="MEDIO",3,5))</f>
        <v>0.1</v>
      </c>
      <c r="BS5" s="11">
        <v>1</v>
      </c>
      <c r="BT5" s="11">
        <v>1</v>
      </c>
    </row>
    <row r="6" spans="1:72" s="11" customFormat="1" ht="127.5">
      <c r="A6" s="51" t="s">
        <v>351</v>
      </c>
      <c r="B6" s="76" t="s">
        <v>353</v>
      </c>
      <c r="C6" s="117" t="s">
        <v>690</v>
      </c>
      <c r="D6" s="76" t="s">
        <v>209</v>
      </c>
      <c r="E6" s="108" t="s">
        <v>817</v>
      </c>
      <c r="F6" s="14">
        <v>2</v>
      </c>
      <c r="G6" s="14">
        <v>4</v>
      </c>
      <c r="H6" s="14">
        <f t="shared" ref="H6:H68" si="2">F6*G6</f>
        <v>8</v>
      </c>
      <c r="I6" s="14" t="str">
        <f t="shared" si="0"/>
        <v>BAJO</v>
      </c>
      <c r="J6" s="86" t="s">
        <v>752</v>
      </c>
      <c r="K6" s="53">
        <f t="shared" si="1"/>
        <v>0.1</v>
      </c>
      <c r="BS6" s="11">
        <v>2</v>
      </c>
      <c r="BT6" s="11">
        <v>2</v>
      </c>
    </row>
    <row r="7" spans="1:72" s="11" customFormat="1" ht="89.25">
      <c r="A7" s="51" t="s">
        <v>354</v>
      </c>
      <c r="B7" s="75" t="s">
        <v>355</v>
      </c>
      <c r="C7" s="76" t="s">
        <v>25</v>
      </c>
      <c r="D7" s="76" t="s">
        <v>209</v>
      </c>
      <c r="E7" s="93" t="s">
        <v>689</v>
      </c>
      <c r="F7" s="14">
        <v>2</v>
      </c>
      <c r="G7" s="14">
        <v>4</v>
      </c>
      <c r="H7" s="14">
        <f t="shared" si="2"/>
        <v>8</v>
      </c>
      <c r="I7" s="14" t="str">
        <f t="shared" si="0"/>
        <v>BAJO</v>
      </c>
      <c r="J7" s="86" t="s">
        <v>752</v>
      </c>
      <c r="K7" s="53">
        <f t="shared" si="1"/>
        <v>0.1</v>
      </c>
    </row>
    <row r="8" spans="1:72" s="11" customFormat="1" ht="89.25">
      <c r="A8" s="51" t="s">
        <v>354</v>
      </c>
      <c r="B8" s="76" t="s">
        <v>356</v>
      </c>
      <c r="C8" s="117" t="s">
        <v>690</v>
      </c>
      <c r="D8" s="76" t="s">
        <v>209</v>
      </c>
      <c r="E8" s="108" t="s">
        <v>818</v>
      </c>
      <c r="F8" s="14">
        <v>2</v>
      </c>
      <c r="G8" s="14">
        <v>4</v>
      </c>
      <c r="H8" s="14">
        <f t="shared" si="2"/>
        <v>8</v>
      </c>
      <c r="I8" s="14" t="str">
        <f t="shared" si="0"/>
        <v>BAJO</v>
      </c>
      <c r="J8" s="86" t="s">
        <v>752</v>
      </c>
      <c r="K8" s="53">
        <f t="shared" si="1"/>
        <v>0.1</v>
      </c>
    </row>
    <row r="9" spans="1:72" s="11" customFormat="1" ht="178.5">
      <c r="A9" s="51" t="s">
        <v>357</v>
      </c>
      <c r="B9" s="98" t="s">
        <v>358</v>
      </c>
      <c r="C9" s="118" t="s">
        <v>690</v>
      </c>
      <c r="D9" s="119" t="s">
        <v>209</v>
      </c>
      <c r="E9" s="108" t="s">
        <v>819</v>
      </c>
      <c r="F9" s="14">
        <v>3</v>
      </c>
      <c r="G9" s="14">
        <v>4</v>
      </c>
      <c r="H9" s="14">
        <f>F9*G9</f>
        <v>12</v>
      </c>
      <c r="I9" s="14" t="str">
        <f t="shared" si="0"/>
        <v>MEDIO</v>
      </c>
      <c r="J9" s="86" t="s">
        <v>753</v>
      </c>
      <c r="K9" s="53">
        <f>IF(I9="BAJO",0.1,IF(I9="MEDIO",3,5))</f>
        <v>3</v>
      </c>
    </row>
    <row r="10" spans="1:72" s="11" customFormat="1" ht="178.5">
      <c r="A10" s="51" t="s">
        <v>357</v>
      </c>
      <c r="B10" s="98" t="s">
        <v>359</v>
      </c>
      <c r="C10" s="118" t="s">
        <v>70</v>
      </c>
      <c r="D10" s="119" t="s">
        <v>209</v>
      </c>
      <c r="E10" s="108" t="s">
        <v>819</v>
      </c>
      <c r="F10" s="14">
        <v>4</v>
      </c>
      <c r="G10" s="14">
        <v>4</v>
      </c>
      <c r="H10" s="14">
        <f>F10*G10</f>
        <v>16</v>
      </c>
      <c r="I10" s="14" t="str">
        <f t="shared" si="0"/>
        <v>MEDIO</v>
      </c>
      <c r="J10" s="86" t="s">
        <v>753</v>
      </c>
      <c r="K10" s="53">
        <f>IF(I10="BAJO",0.1,IF(I10="MEDIO",3,5))</f>
        <v>3</v>
      </c>
    </row>
    <row r="11" spans="1:72" s="11" customFormat="1" ht="89.25">
      <c r="A11" s="51" t="s">
        <v>357</v>
      </c>
      <c r="B11" s="98" t="s">
        <v>360</v>
      </c>
      <c r="C11" s="118" t="s">
        <v>70</v>
      </c>
      <c r="D11" s="119" t="s">
        <v>209</v>
      </c>
      <c r="E11" s="108" t="s">
        <v>820</v>
      </c>
      <c r="F11" s="14">
        <v>3</v>
      </c>
      <c r="G11" s="14">
        <v>3</v>
      </c>
      <c r="H11" s="14">
        <f>F11*G11</f>
        <v>9</v>
      </c>
      <c r="I11" s="14" t="str">
        <f t="shared" si="0"/>
        <v>BAJO</v>
      </c>
      <c r="J11" s="86" t="s">
        <v>752</v>
      </c>
      <c r="K11" s="53">
        <f>IF(I11="BAJO",0.1,IF(I11="MEDIO",3,5))</f>
        <v>0.1</v>
      </c>
    </row>
    <row r="12" spans="1:72" s="11" customFormat="1" ht="89.25">
      <c r="A12" s="51" t="s">
        <v>357</v>
      </c>
      <c r="B12" s="98" t="s">
        <v>361</v>
      </c>
      <c r="C12" s="76" t="s">
        <v>690</v>
      </c>
      <c r="D12" s="119" t="s">
        <v>209</v>
      </c>
      <c r="E12" s="108" t="s">
        <v>820</v>
      </c>
      <c r="F12" s="14">
        <v>3</v>
      </c>
      <c r="G12" s="14">
        <v>3</v>
      </c>
      <c r="H12" s="14">
        <f t="shared" si="2"/>
        <v>9</v>
      </c>
      <c r="I12" s="14" t="str">
        <f t="shared" si="0"/>
        <v>BAJO</v>
      </c>
      <c r="J12" s="86" t="s">
        <v>752</v>
      </c>
      <c r="K12" s="53">
        <f t="shared" si="1"/>
        <v>0.1</v>
      </c>
    </row>
    <row r="13" spans="1:72" s="11" customFormat="1" ht="178.5">
      <c r="A13" s="51" t="s">
        <v>357</v>
      </c>
      <c r="B13" s="98" t="s">
        <v>362</v>
      </c>
      <c r="C13" s="118" t="s">
        <v>690</v>
      </c>
      <c r="D13" s="119" t="s">
        <v>209</v>
      </c>
      <c r="E13" s="108" t="s">
        <v>821</v>
      </c>
      <c r="F13" s="14">
        <v>3</v>
      </c>
      <c r="G13" s="14">
        <v>4</v>
      </c>
      <c r="H13" s="14">
        <f t="shared" si="2"/>
        <v>12</v>
      </c>
      <c r="I13" s="14" t="str">
        <f t="shared" si="0"/>
        <v>MEDIO</v>
      </c>
      <c r="J13" s="86" t="s">
        <v>753</v>
      </c>
      <c r="K13" s="53">
        <f t="shared" si="1"/>
        <v>3</v>
      </c>
    </row>
    <row r="14" spans="1:72" s="11" customFormat="1" ht="178.5">
      <c r="A14" s="51" t="s">
        <v>357</v>
      </c>
      <c r="B14" s="98" t="s">
        <v>363</v>
      </c>
      <c r="C14" s="118" t="s">
        <v>70</v>
      </c>
      <c r="D14" s="119" t="s">
        <v>209</v>
      </c>
      <c r="E14" s="108" t="s">
        <v>821</v>
      </c>
      <c r="F14" s="14">
        <v>3</v>
      </c>
      <c r="G14" s="14">
        <v>4</v>
      </c>
      <c r="H14" s="14">
        <f>F14*G14</f>
        <v>12</v>
      </c>
      <c r="I14" s="14" t="str">
        <f t="shared" si="0"/>
        <v>MEDIO</v>
      </c>
      <c r="J14" s="86" t="s">
        <v>753</v>
      </c>
      <c r="K14" s="53">
        <f>IF(I14="BAJO",0.1,IF(I14="MEDIO",3,5))</f>
        <v>3</v>
      </c>
    </row>
    <row r="15" spans="1:72" s="11" customFormat="1" ht="89.25">
      <c r="A15" s="51" t="s">
        <v>357</v>
      </c>
      <c r="B15" s="98" t="s">
        <v>364</v>
      </c>
      <c r="C15" s="76" t="s">
        <v>690</v>
      </c>
      <c r="D15" s="119" t="s">
        <v>209</v>
      </c>
      <c r="E15" s="108" t="s">
        <v>820</v>
      </c>
      <c r="F15" s="33" t="s">
        <v>424</v>
      </c>
      <c r="G15" s="14">
        <v>4</v>
      </c>
      <c r="H15" s="14">
        <f t="shared" si="2"/>
        <v>8</v>
      </c>
      <c r="I15" s="14" t="str">
        <f t="shared" si="0"/>
        <v>BAJO</v>
      </c>
      <c r="J15" s="86" t="s">
        <v>752</v>
      </c>
      <c r="K15" s="53">
        <f t="shared" si="1"/>
        <v>0.1</v>
      </c>
    </row>
    <row r="16" spans="1:72" s="11" customFormat="1" ht="89.25">
      <c r="A16" s="51" t="s">
        <v>357</v>
      </c>
      <c r="B16" s="120" t="s">
        <v>365</v>
      </c>
      <c r="C16" s="118" t="s">
        <v>70</v>
      </c>
      <c r="D16" s="119" t="s">
        <v>209</v>
      </c>
      <c r="E16" s="108" t="s">
        <v>820</v>
      </c>
      <c r="F16" s="33" t="s">
        <v>424</v>
      </c>
      <c r="G16" s="14">
        <v>4</v>
      </c>
      <c r="H16" s="14">
        <f t="shared" si="2"/>
        <v>8</v>
      </c>
      <c r="I16" s="14" t="str">
        <f t="shared" si="0"/>
        <v>BAJO</v>
      </c>
      <c r="J16" s="86" t="s">
        <v>752</v>
      </c>
      <c r="K16" s="53">
        <f t="shared" si="1"/>
        <v>0.1</v>
      </c>
    </row>
    <row r="17" spans="1:11" s="11" customFormat="1" ht="89.25">
      <c r="A17" s="51" t="s">
        <v>357</v>
      </c>
      <c r="B17" s="120" t="s">
        <v>366</v>
      </c>
      <c r="C17" s="118" t="s">
        <v>690</v>
      </c>
      <c r="D17" s="119" t="s">
        <v>209</v>
      </c>
      <c r="E17" s="108" t="s">
        <v>821</v>
      </c>
      <c r="F17" s="33" t="s">
        <v>422</v>
      </c>
      <c r="G17" s="14">
        <v>3</v>
      </c>
      <c r="H17" s="14">
        <f>F17*G17</f>
        <v>9</v>
      </c>
      <c r="I17" s="14" t="str">
        <f t="shared" si="0"/>
        <v>BAJO</v>
      </c>
      <c r="J17" s="86" t="s">
        <v>752</v>
      </c>
      <c r="K17" s="53">
        <f>IF(I17="BAJO",0.1,IF(I17="MEDIO",3,5))</f>
        <v>0.1</v>
      </c>
    </row>
    <row r="18" spans="1:11" s="11" customFormat="1" ht="89.25">
      <c r="A18" s="51" t="s">
        <v>357</v>
      </c>
      <c r="B18" s="120" t="s">
        <v>367</v>
      </c>
      <c r="C18" s="76" t="s">
        <v>70</v>
      </c>
      <c r="D18" s="119" t="s">
        <v>209</v>
      </c>
      <c r="E18" s="108" t="s">
        <v>821</v>
      </c>
      <c r="F18" s="14">
        <v>3</v>
      </c>
      <c r="G18" s="14">
        <v>3</v>
      </c>
      <c r="H18" s="14">
        <f t="shared" si="2"/>
        <v>9</v>
      </c>
      <c r="I18" s="14" t="str">
        <f t="shared" si="0"/>
        <v>BAJO</v>
      </c>
      <c r="J18" s="86" t="s">
        <v>752</v>
      </c>
      <c r="K18" s="53">
        <f t="shared" si="1"/>
        <v>0.1</v>
      </c>
    </row>
    <row r="19" spans="1:11" s="11" customFormat="1" ht="114.75">
      <c r="A19" s="51" t="s">
        <v>368</v>
      </c>
      <c r="B19" s="98" t="s">
        <v>369</v>
      </c>
      <c r="C19" s="76" t="s">
        <v>70</v>
      </c>
      <c r="D19" s="119" t="s">
        <v>209</v>
      </c>
      <c r="E19" s="108" t="s">
        <v>822</v>
      </c>
      <c r="F19" s="14">
        <v>2</v>
      </c>
      <c r="G19" s="14">
        <v>4</v>
      </c>
      <c r="H19" s="14">
        <f t="shared" si="2"/>
        <v>8</v>
      </c>
      <c r="I19" s="14" t="str">
        <f t="shared" si="0"/>
        <v>BAJO</v>
      </c>
      <c r="J19" s="86" t="s">
        <v>752</v>
      </c>
      <c r="K19" s="53">
        <f t="shared" si="1"/>
        <v>0.1</v>
      </c>
    </row>
    <row r="20" spans="1:11" s="11" customFormat="1" ht="114.75">
      <c r="A20" s="51" t="s">
        <v>368</v>
      </c>
      <c r="B20" s="98" t="s">
        <v>370</v>
      </c>
      <c r="C20" s="76" t="s">
        <v>690</v>
      </c>
      <c r="D20" s="119" t="s">
        <v>209</v>
      </c>
      <c r="E20" s="108" t="s">
        <v>822</v>
      </c>
      <c r="F20" s="14">
        <v>2</v>
      </c>
      <c r="G20" s="14">
        <v>4</v>
      </c>
      <c r="H20" s="14">
        <f>F20*G20</f>
        <v>8</v>
      </c>
      <c r="I20" s="14" t="str">
        <f t="shared" si="0"/>
        <v>BAJO</v>
      </c>
      <c r="J20" s="86" t="s">
        <v>752</v>
      </c>
      <c r="K20" s="53">
        <f>IF(I20="BAJO",0.1,IF(I20="MEDIO",3,5))</f>
        <v>0.1</v>
      </c>
    </row>
    <row r="21" spans="1:11" s="11" customFormat="1" ht="178.5">
      <c r="A21" s="51" t="s">
        <v>371</v>
      </c>
      <c r="B21" s="98" t="s">
        <v>372</v>
      </c>
      <c r="C21" s="76" t="s">
        <v>25</v>
      </c>
      <c r="D21" s="76" t="s">
        <v>209</v>
      </c>
      <c r="E21" s="93" t="s">
        <v>689</v>
      </c>
      <c r="F21" s="14">
        <v>3</v>
      </c>
      <c r="G21" s="14">
        <v>4</v>
      </c>
      <c r="H21" s="14">
        <f t="shared" si="2"/>
        <v>12</v>
      </c>
      <c r="I21" s="14" t="str">
        <f t="shared" si="0"/>
        <v>MEDIO</v>
      </c>
      <c r="J21" s="86" t="s">
        <v>753</v>
      </c>
      <c r="K21" s="53">
        <f t="shared" si="1"/>
        <v>3</v>
      </c>
    </row>
    <row r="22" spans="1:11" s="11" customFormat="1" ht="178.5">
      <c r="A22" s="51" t="s">
        <v>371</v>
      </c>
      <c r="B22" s="98" t="s">
        <v>373</v>
      </c>
      <c r="C22" s="76" t="s">
        <v>690</v>
      </c>
      <c r="D22" s="76" t="s">
        <v>209</v>
      </c>
      <c r="E22" s="108" t="s">
        <v>823</v>
      </c>
      <c r="F22" s="14">
        <v>3</v>
      </c>
      <c r="G22" s="14">
        <v>4</v>
      </c>
      <c r="H22" s="14">
        <f t="shared" si="2"/>
        <v>12</v>
      </c>
      <c r="I22" s="14" t="str">
        <f t="shared" si="0"/>
        <v>MEDIO</v>
      </c>
      <c r="J22" s="86" t="s">
        <v>753</v>
      </c>
      <c r="K22" s="53">
        <f t="shared" si="1"/>
        <v>3</v>
      </c>
    </row>
    <row r="23" spans="1:11" s="11" customFormat="1" ht="12.75">
      <c r="A23" s="92"/>
      <c r="B23" s="13"/>
      <c r="C23" s="13"/>
      <c r="D23" s="13"/>
      <c r="E23" s="47"/>
      <c r="F23" s="14"/>
      <c r="G23" s="14"/>
      <c r="H23" s="14">
        <f>F23*G23</f>
        <v>0</v>
      </c>
      <c r="I23" s="14" t="str">
        <f t="shared" si="0"/>
        <v>BAJO</v>
      </c>
      <c r="J23" s="3"/>
      <c r="K23" s="53">
        <f>IF(I23="BAJO",0.1,IF(I23="MEDIO",3,5))</f>
        <v>0.1</v>
      </c>
    </row>
    <row r="24" spans="1:11" s="11" customFormat="1" ht="12.75">
      <c r="A24" s="31"/>
      <c r="B24" s="13"/>
      <c r="C24" s="32"/>
      <c r="D24" s="13"/>
      <c r="E24" s="47"/>
      <c r="F24" s="14"/>
      <c r="G24" s="14"/>
      <c r="H24" s="14">
        <f t="shared" si="2"/>
        <v>0</v>
      </c>
      <c r="I24" s="14" t="str">
        <f t="shared" si="0"/>
        <v>BAJO</v>
      </c>
      <c r="J24" s="3"/>
      <c r="K24" s="53">
        <f t="shared" si="1"/>
        <v>0.1</v>
      </c>
    </row>
    <row r="25" spans="1:11" s="11" customFormat="1" ht="12.75">
      <c r="A25" s="31"/>
      <c r="B25" s="13"/>
      <c r="C25" s="13"/>
      <c r="D25" s="13"/>
      <c r="E25" s="47"/>
      <c r="F25" s="14"/>
      <c r="G25" s="14"/>
      <c r="H25" s="14">
        <f t="shared" si="2"/>
        <v>0</v>
      </c>
      <c r="I25" s="14" t="str">
        <f t="shared" si="0"/>
        <v>BAJO</v>
      </c>
      <c r="J25" s="3"/>
      <c r="K25" s="53">
        <f t="shared" si="1"/>
        <v>0.1</v>
      </c>
    </row>
    <row r="26" spans="1:11" s="11" customFormat="1" ht="12.75">
      <c r="A26" s="31"/>
      <c r="B26" s="13"/>
      <c r="C26" s="13"/>
      <c r="D26" s="13"/>
      <c r="E26" s="47"/>
      <c r="F26" s="14"/>
      <c r="G26" s="14"/>
      <c r="H26" s="14">
        <f>F26*G26</f>
        <v>0</v>
      </c>
      <c r="I26" s="14" t="str">
        <f t="shared" si="0"/>
        <v>BAJO</v>
      </c>
      <c r="J26" s="3"/>
      <c r="K26" s="53">
        <f>IF(I26="BAJO",0.1,IF(I26="MEDIO",3,5))</f>
        <v>0.1</v>
      </c>
    </row>
    <row r="27" spans="1:11" s="11" customFormat="1" ht="12.75">
      <c r="A27" s="31"/>
      <c r="B27" s="13"/>
      <c r="C27" s="32"/>
      <c r="D27" s="13"/>
      <c r="E27" s="47"/>
      <c r="F27" s="14"/>
      <c r="G27" s="14"/>
      <c r="H27" s="14">
        <f t="shared" si="2"/>
        <v>0</v>
      </c>
      <c r="I27" s="14" t="str">
        <f t="shared" si="0"/>
        <v>BAJO</v>
      </c>
      <c r="J27" s="3"/>
      <c r="K27" s="53">
        <f t="shared" si="1"/>
        <v>0.1</v>
      </c>
    </row>
    <row r="28" spans="1:11" s="11" customFormat="1" ht="12.75">
      <c r="A28" s="31"/>
      <c r="B28" s="13"/>
      <c r="C28" s="13"/>
      <c r="D28" s="13"/>
      <c r="E28" s="47"/>
      <c r="F28" s="14"/>
      <c r="G28" s="14"/>
      <c r="H28" s="14">
        <f t="shared" si="2"/>
        <v>0</v>
      </c>
      <c r="I28" s="14" t="str">
        <f t="shared" si="0"/>
        <v>BAJO</v>
      </c>
      <c r="J28" s="3"/>
      <c r="K28" s="53">
        <f t="shared" si="1"/>
        <v>0.1</v>
      </c>
    </row>
    <row r="29" spans="1:11" s="11" customFormat="1" ht="12.75">
      <c r="A29" s="31"/>
      <c r="B29" s="13"/>
      <c r="C29" s="13"/>
      <c r="D29" s="13"/>
      <c r="E29" s="47"/>
      <c r="F29" s="14"/>
      <c r="G29" s="14"/>
      <c r="H29" s="14">
        <f>F29*G29</f>
        <v>0</v>
      </c>
      <c r="I29" s="14" t="str">
        <f t="shared" si="0"/>
        <v>BAJO</v>
      </c>
      <c r="J29" s="3"/>
      <c r="K29" s="53">
        <f>IF(I29="BAJO",0.1,IF(I29="MEDIO",3,5))</f>
        <v>0.1</v>
      </c>
    </row>
    <row r="30" spans="1:11" s="11" customFormat="1" ht="12.75">
      <c r="A30" s="51"/>
      <c r="B30" s="12"/>
      <c r="C30" s="13"/>
      <c r="D30" s="13"/>
      <c r="E30" s="47"/>
      <c r="F30" s="14"/>
      <c r="G30" s="14"/>
      <c r="H30" s="14">
        <f t="shared" si="2"/>
        <v>0</v>
      </c>
      <c r="I30" s="14" t="str">
        <f t="shared" si="0"/>
        <v>BAJO</v>
      </c>
      <c r="J30" s="3"/>
      <c r="K30" s="53">
        <f t="shared" si="1"/>
        <v>0.1</v>
      </c>
    </row>
    <row r="31" spans="1:11" s="11" customFormat="1" ht="12.75">
      <c r="A31" s="51"/>
      <c r="B31" s="13"/>
      <c r="C31" s="35"/>
      <c r="D31" s="13"/>
      <c r="E31" s="47"/>
      <c r="F31" s="14"/>
      <c r="G31" s="14"/>
      <c r="H31" s="14">
        <f t="shared" si="2"/>
        <v>0</v>
      </c>
      <c r="I31" s="14" t="str">
        <f t="shared" si="0"/>
        <v>BAJO</v>
      </c>
      <c r="J31" s="3"/>
      <c r="K31" s="53">
        <f t="shared" si="1"/>
        <v>0.1</v>
      </c>
    </row>
    <row r="32" spans="1:11" s="11" customFormat="1" ht="12.75">
      <c r="A32" s="51"/>
      <c r="B32" s="13"/>
      <c r="C32" s="32"/>
      <c r="D32" s="13"/>
      <c r="E32" s="47"/>
      <c r="F32" s="14"/>
      <c r="G32" s="14"/>
      <c r="H32" s="14">
        <f>F32*G32</f>
        <v>0</v>
      </c>
      <c r="I32" s="14" t="str">
        <f t="shared" si="0"/>
        <v>BAJO</v>
      </c>
      <c r="J32" s="3"/>
      <c r="K32" s="53">
        <f>IF(I32="BAJO",0.1,IF(I32="MEDIO",3,5))</f>
        <v>0.1</v>
      </c>
    </row>
    <row r="33" spans="1:11" s="11" customFormat="1" ht="12.75">
      <c r="A33" s="31"/>
      <c r="B33" s="15"/>
      <c r="C33" s="32"/>
      <c r="D33" s="13"/>
      <c r="E33" s="47"/>
      <c r="F33" s="14"/>
      <c r="G33" s="14"/>
      <c r="H33" s="14">
        <f t="shared" si="2"/>
        <v>0</v>
      </c>
      <c r="I33" s="14" t="str">
        <f t="shared" si="0"/>
        <v>BAJO</v>
      </c>
      <c r="J33" s="3"/>
      <c r="K33" s="53">
        <f t="shared" si="1"/>
        <v>0.1</v>
      </c>
    </row>
    <row r="34" spans="1:11" s="11" customFormat="1" ht="12.75">
      <c r="A34" s="31"/>
      <c r="B34" s="13"/>
      <c r="C34" s="13"/>
      <c r="D34" s="13"/>
      <c r="E34" s="47"/>
      <c r="F34" s="14"/>
      <c r="G34" s="14"/>
      <c r="H34" s="14">
        <f t="shared" si="2"/>
        <v>0</v>
      </c>
      <c r="I34" s="14" t="str">
        <f t="shared" si="0"/>
        <v>BAJO</v>
      </c>
      <c r="J34" s="3"/>
      <c r="K34" s="53">
        <f t="shared" si="1"/>
        <v>0.1</v>
      </c>
    </row>
    <row r="35" spans="1:11" s="11" customFormat="1" ht="12.75">
      <c r="A35" s="31"/>
      <c r="B35" s="13"/>
      <c r="C35" s="13"/>
      <c r="D35" s="13"/>
      <c r="E35" s="47"/>
      <c r="F35" s="14"/>
      <c r="G35" s="14"/>
      <c r="H35" s="14">
        <f>F35*G35</f>
        <v>0</v>
      </c>
      <c r="I35" s="14" t="str">
        <f t="shared" si="0"/>
        <v>BAJO</v>
      </c>
      <c r="J35" s="3"/>
      <c r="K35" s="53">
        <f>IF(I35="BAJO",0.1,IF(I35="MEDIO",3,5))</f>
        <v>0.1</v>
      </c>
    </row>
    <row r="36" spans="1:11" s="11" customFormat="1" ht="12.75">
      <c r="A36" s="31"/>
      <c r="B36" s="13"/>
      <c r="C36" s="32"/>
      <c r="D36" s="13"/>
      <c r="E36" s="47"/>
      <c r="F36" s="14"/>
      <c r="G36" s="14"/>
      <c r="H36" s="14">
        <f t="shared" si="2"/>
        <v>0</v>
      </c>
      <c r="I36" s="14" t="str">
        <f t="shared" si="0"/>
        <v>BAJO</v>
      </c>
      <c r="J36" s="3"/>
      <c r="K36" s="53">
        <f t="shared" si="1"/>
        <v>0.1</v>
      </c>
    </row>
    <row r="37" spans="1:11" s="11" customFormat="1" ht="12.75">
      <c r="A37" s="31"/>
      <c r="B37" s="13"/>
      <c r="C37" s="32"/>
      <c r="D37" s="13"/>
      <c r="E37" s="47"/>
      <c r="F37" s="14"/>
      <c r="G37" s="14"/>
      <c r="H37" s="14">
        <f t="shared" si="2"/>
        <v>0</v>
      </c>
      <c r="I37" s="14" t="str">
        <f t="shared" si="0"/>
        <v>BAJO</v>
      </c>
      <c r="J37" s="3"/>
      <c r="K37" s="53">
        <f t="shared" si="1"/>
        <v>0.1</v>
      </c>
    </row>
    <row r="38" spans="1:11" s="11" customFormat="1" ht="12.75">
      <c r="A38" s="31"/>
      <c r="B38" s="13"/>
      <c r="C38" s="13"/>
      <c r="D38" s="13"/>
      <c r="E38" s="47"/>
      <c r="F38" s="14"/>
      <c r="G38" s="14"/>
      <c r="H38" s="14">
        <f>F38*G38</f>
        <v>0</v>
      </c>
      <c r="I38" s="14" t="str">
        <f t="shared" si="0"/>
        <v>BAJO</v>
      </c>
      <c r="J38" s="3"/>
      <c r="K38" s="53">
        <f>IF(I38="BAJO",0.1,IF(I38="MEDIO",3,5))</f>
        <v>0.1</v>
      </c>
    </row>
    <row r="39" spans="1:11" s="11" customFormat="1" ht="12.75">
      <c r="A39" s="31"/>
      <c r="B39" s="13"/>
      <c r="C39" s="13"/>
      <c r="D39" s="13"/>
      <c r="E39" s="47"/>
      <c r="F39" s="14"/>
      <c r="G39" s="14"/>
      <c r="H39" s="14">
        <f>F39*G39</f>
        <v>0</v>
      </c>
      <c r="I39" s="14" t="str">
        <f t="shared" si="0"/>
        <v>BAJO</v>
      </c>
      <c r="J39" s="3"/>
      <c r="K39" s="53">
        <f>IF(I39="BAJO",0.1,IF(I39="MEDIO",3,5))</f>
        <v>0.1</v>
      </c>
    </row>
    <row r="40" spans="1:11" s="11" customFormat="1" ht="12.75">
      <c r="A40" s="31"/>
      <c r="B40" s="13"/>
      <c r="C40" s="32"/>
      <c r="D40" s="13"/>
      <c r="E40" s="47"/>
      <c r="F40" s="14"/>
      <c r="G40" s="14"/>
      <c r="H40" s="14">
        <f t="shared" si="2"/>
        <v>0</v>
      </c>
      <c r="I40" s="14" t="str">
        <f t="shared" si="0"/>
        <v>BAJO</v>
      </c>
      <c r="J40" s="3"/>
      <c r="K40" s="53">
        <f t="shared" si="1"/>
        <v>0.1</v>
      </c>
    </row>
    <row r="41" spans="1:11" s="11" customFormat="1" ht="12.75">
      <c r="A41" s="31"/>
      <c r="B41" s="13"/>
      <c r="C41" s="32"/>
      <c r="D41" s="13"/>
      <c r="E41" s="47"/>
      <c r="F41" s="14"/>
      <c r="G41" s="14"/>
      <c r="H41" s="14">
        <f t="shared" si="2"/>
        <v>0</v>
      </c>
      <c r="I41" s="14" t="str">
        <f t="shared" si="0"/>
        <v>BAJO</v>
      </c>
      <c r="J41" s="3"/>
      <c r="K41" s="53">
        <f t="shared" si="1"/>
        <v>0.1</v>
      </c>
    </row>
    <row r="42" spans="1:11" s="11" customFormat="1" ht="12.75">
      <c r="A42" s="31"/>
      <c r="B42" s="13"/>
      <c r="C42" s="13"/>
      <c r="D42" s="13"/>
      <c r="E42" s="47"/>
      <c r="F42" s="14"/>
      <c r="G42" s="14"/>
      <c r="H42" s="14">
        <f>F42*G42</f>
        <v>0</v>
      </c>
      <c r="I42" s="14" t="str">
        <f t="shared" si="0"/>
        <v>BAJO</v>
      </c>
      <c r="J42" s="3"/>
      <c r="K42" s="53">
        <f>IF(I42="BAJO",0.1,IF(I42="MEDIO",3,5))</f>
        <v>0.1</v>
      </c>
    </row>
    <row r="43" spans="1:11" s="11" customFormat="1" ht="12.75">
      <c r="A43" s="31"/>
      <c r="B43" s="13"/>
      <c r="C43" s="13"/>
      <c r="D43" s="13"/>
      <c r="E43" s="47"/>
      <c r="F43" s="14"/>
      <c r="G43" s="14"/>
      <c r="H43" s="14">
        <f>F43*G43</f>
        <v>0</v>
      </c>
      <c r="I43" s="14" t="str">
        <f t="shared" si="0"/>
        <v>BAJO</v>
      </c>
      <c r="J43" s="3"/>
      <c r="K43" s="53">
        <f>IF(I43="BAJO",0.1,IF(I43="MEDIO",3,5))</f>
        <v>0.1</v>
      </c>
    </row>
    <row r="44" spans="1:11" s="11" customFormat="1" ht="12.75">
      <c r="A44" s="31"/>
      <c r="B44" s="13"/>
      <c r="C44" s="32"/>
      <c r="D44" s="13"/>
      <c r="E44" s="47"/>
      <c r="F44" s="14"/>
      <c r="G44" s="14"/>
      <c r="H44" s="14">
        <f t="shared" si="2"/>
        <v>0</v>
      </c>
      <c r="I44" s="14" t="str">
        <f t="shared" si="0"/>
        <v>BAJO</v>
      </c>
      <c r="J44" s="3"/>
      <c r="K44" s="53">
        <f t="shared" si="1"/>
        <v>0.1</v>
      </c>
    </row>
    <row r="45" spans="1:11" s="11" customFormat="1" ht="12.75">
      <c r="A45" s="31"/>
      <c r="B45" s="13"/>
      <c r="C45" s="13"/>
      <c r="D45" s="13"/>
      <c r="E45" s="47"/>
      <c r="F45" s="14"/>
      <c r="G45" s="14"/>
      <c r="H45" s="14">
        <f t="shared" si="2"/>
        <v>0</v>
      </c>
      <c r="I45" s="14" t="str">
        <f t="shared" si="0"/>
        <v>BAJO</v>
      </c>
      <c r="J45" s="3"/>
      <c r="K45" s="53">
        <f t="shared" si="1"/>
        <v>0.1</v>
      </c>
    </row>
    <row r="46" spans="1:11" s="11" customFormat="1" ht="12.75">
      <c r="A46" s="31"/>
      <c r="B46" s="13"/>
      <c r="C46" s="13"/>
      <c r="D46" s="13"/>
      <c r="E46" s="47"/>
      <c r="F46" s="14"/>
      <c r="G46" s="14"/>
      <c r="H46" s="14">
        <f>F46*G46</f>
        <v>0</v>
      </c>
      <c r="I46" s="14" t="str">
        <f t="shared" si="0"/>
        <v>BAJO</v>
      </c>
      <c r="J46" s="3"/>
      <c r="K46" s="53">
        <f>IF(I46="BAJO",0.1,IF(I46="MEDIO",3,5))</f>
        <v>0.1</v>
      </c>
    </row>
    <row r="47" spans="1:11" s="11" customFormat="1" ht="12.75">
      <c r="A47" s="31"/>
      <c r="B47" s="13"/>
      <c r="C47" s="32"/>
      <c r="D47" s="13"/>
      <c r="E47" s="47"/>
      <c r="F47" s="14"/>
      <c r="G47" s="14"/>
      <c r="H47" s="14">
        <f t="shared" si="2"/>
        <v>0</v>
      </c>
      <c r="I47" s="14" t="str">
        <f t="shared" si="0"/>
        <v>BAJO</v>
      </c>
      <c r="J47" s="3"/>
      <c r="K47" s="53">
        <f t="shared" si="1"/>
        <v>0.1</v>
      </c>
    </row>
    <row r="48" spans="1:11" s="11" customFormat="1" ht="12.75">
      <c r="A48" s="31"/>
      <c r="B48" s="13"/>
      <c r="C48" s="35"/>
      <c r="D48" s="13"/>
      <c r="E48" s="47"/>
      <c r="F48" s="14"/>
      <c r="G48" s="14"/>
      <c r="H48" s="14">
        <f t="shared" si="2"/>
        <v>0</v>
      </c>
      <c r="I48" s="14" t="str">
        <f t="shared" si="0"/>
        <v>BAJO</v>
      </c>
      <c r="J48" s="3"/>
      <c r="K48" s="53">
        <f t="shared" si="1"/>
        <v>0.1</v>
      </c>
    </row>
    <row r="49" spans="1:11" s="11" customFormat="1" ht="12.75">
      <c r="A49" s="31"/>
      <c r="B49" s="13"/>
      <c r="C49" s="13"/>
      <c r="D49" s="13"/>
      <c r="E49" s="47"/>
      <c r="F49" s="14"/>
      <c r="G49" s="14"/>
      <c r="H49" s="14">
        <f>F49*G49</f>
        <v>0</v>
      </c>
      <c r="I49" s="14" t="str">
        <f t="shared" si="0"/>
        <v>BAJO</v>
      </c>
      <c r="J49" s="3"/>
      <c r="K49" s="53">
        <f>IF(I49="BAJO",0.1,IF(I49="MEDIO",3,5))</f>
        <v>0.1</v>
      </c>
    </row>
    <row r="50" spans="1:11" s="11" customFormat="1" ht="12.75">
      <c r="A50" s="31"/>
      <c r="B50" s="13"/>
      <c r="C50" s="13"/>
      <c r="D50" s="13"/>
      <c r="E50" s="47"/>
      <c r="F50" s="14"/>
      <c r="G50" s="14"/>
      <c r="H50" s="14">
        <f>F50*G50</f>
        <v>0</v>
      </c>
      <c r="I50" s="14" t="str">
        <f t="shared" si="0"/>
        <v>BAJO</v>
      </c>
      <c r="J50" s="3"/>
      <c r="K50" s="53">
        <f>IF(I50="BAJO",0.1,IF(I50="MEDIO",3,5))</f>
        <v>0.1</v>
      </c>
    </row>
    <row r="51" spans="1:11" s="11" customFormat="1" ht="12.75">
      <c r="A51" s="31"/>
      <c r="B51" s="13"/>
      <c r="C51" s="32"/>
      <c r="D51" s="13"/>
      <c r="E51" s="47"/>
      <c r="F51" s="14"/>
      <c r="G51" s="14"/>
      <c r="H51" s="14">
        <f t="shared" si="2"/>
        <v>0</v>
      </c>
      <c r="I51" s="14" t="str">
        <f t="shared" si="0"/>
        <v>BAJO</v>
      </c>
      <c r="J51" s="3"/>
      <c r="K51" s="53">
        <f t="shared" si="1"/>
        <v>0.1</v>
      </c>
    </row>
    <row r="52" spans="1:11" s="11" customFormat="1" ht="12.75">
      <c r="A52" s="31"/>
      <c r="B52" s="13"/>
      <c r="C52" s="35"/>
      <c r="D52" s="13"/>
      <c r="E52" s="47"/>
      <c r="F52" s="14"/>
      <c r="G52" s="14"/>
      <c r="H52" s="14">
        <f t="shared" si="2"/>
        <v>0</v>
      </c>
      <c r="I52" s="14" t="str">
        <f t="shared" si="0"/>
        <v>BAJO</v>
      </c>
      <c r="J52" s="3"/>
      <c r="K52" s="53">
        <f t="shared" si="1"/>
        <v>0.1</v>
      </c>
    </row>
    <row r="53" spans="1:11" s="11" customFormat="1" ht="12.75">
      <c r="A53" s="31"/>
      <c r="B53" s="13"/>
      <c r="C53" s="13"/>
      <c r="D53" s="13"/>
      <c r="E53" s="47"/>
      <c r="F53" s="14"/>
      <c r="G53" s="14"/>
      <c r="H53" s="14">
        <f t="shared" si="2"/>
        <v>0</v>
      </c>
      <c r="I53" s="14" t="str">
        <f t="shared" si="0"/>
        <v>BAJO</v>
      </c>
      <c r="J53" s="3"/>
      <c r="K53" s="53">
        <f>IF(I53="BAJO",0.1,IF(I53="MEDIO",3,5))</f>
        <v>0.1</v>
      </c>
    </row>
    <row r="54" spans="1:11" s="22" customFormat="1" ht="12.75">
      <c r="A54" s="31"/>
      <c r="B54" s="13"/>
      <c r="C54" s="15"/>
      <c r="D54" s="15"/>
      <c r="E54" s="47"/>
      <c r="F54" s="21"/>
      <c r="G54" s="21"/>
      <c r="H54" s="21">
        <f t="shared" si="2"/>
        <v>0</v>
      </c>
      <c r="I54" s="21" t="str">
        <f t="shared" si="0"/>
        <v>BAJO</v>
      </c>
      <c r="J54" s="3"/>
      <c r="K54" s="65">
        <f>IF(I54="BAJO",0.1,IF(I54="MEDIO",3,5))</f>
        <v>0.1</v>
      </c>
    </row>
    <row r="55" spans="1:11" s="11" customFormat="1" ht="12.75">
      <c r="A55" s="31"/>
      <c r="B55" s="15"/>
      <c r="C55" s="32"/>
      <c r="D55" s="16"/>
      <c r="E55" s="41"/>
      <c r="F55" s="29"/>
      <c r="G55" s="29"/>
      <c r="H55" s="14">
        <f t="shared" si="2"/>
        <v>0</v>
      </c>
      <c r="I55" s="14" t="str">
        <f t="shared" si="0"/>
        <v>BAJO</v>
      </c>
      <c r="J55" s="3"/>
      <c r="K55" s="53">
        <f t="shared" si="1"/>
        <v>0.1</v>
      </c>
    </row>
    <row r="56" spans="1:11" s="11" customFormat="1" ht="12.75">
      <c r="A56" s="31"/>
      <c r="B56" s="13"/>
      <c r="C56" s="32"/>
      <c r="D56" s="16"/>
      <c r="E56" s="41"/>
      <c r="F56" s="29"/>
      <c r="G56" s="29"/>
      <c r="H56" s="14">
        <f t="shared" si="2"/>
        <v>0</v>
      </c>
      <c r="I56" s="14" t="str">
        <f t="shared" si="0"/>
        <v>BAJO</v>
      </c>
      <c r="J56" s="3"/>
      <c r="K56" s="53">
        <f t="shared" si="1"/>
        <v>0.1</v>
      </c>
    </row>
    <row r="57" spans="1:11" s="11" customFormat="1" ht="12.75">
      <c r="A57" s="31"/>
      <c r="B57" s="13"/>
      <c r="C57" s="13"/>
      <c r="D57" s="16"/>
      <c r="E57" s="41"/>
      <c r="F57" s="29"/>
      <c r="G57" s="29"/>
      <c r="H57" s="14">
        <f>F57*G57</f>
        <v>0</v>
      </c>
      <c r="I57" s="14" t="str">
        <f t="shared" si="0"/>
        <v>BAJO</v>
      </c>
      <c r="J57" s="3"/>
      <c r="K57" s="53">
        <f>IF(I57="BAJO",0.1,IF(I57="MEDIO",3,5))</f>
        <v>0.1</v>
      </c>
    </row>
    <row r="58" spans="1:11" s="11" customFormat="1" ht="12.75">
      <c r="A58" s="31"/>
      <c r="B58" s="34"/>
      <c r="C58" s="35"/>
      <c r="D58" s="34"/>
      <c r="E58" s="41"/>
      <c r="F58" s="14"/>
      <c r="G58" s="14"/>
      <c r="H58" s="14">
        <f t="shared" si="2"/>
        <v>0</v>
      </c>
      <c r="I58" s="14" t="str">
        <f t="shared" si="0"/>
        <v>BAJO</v>
      </c>
      <c r="J58" s="3"/>
      <c r="K58" s="53">
        <f t="shared" si="1"/>
        <v>0.1</v>
      </c>
    </row>
    <row r="59" spans="1:11" s="11" customFormat="1" ht="12.75">
      <c r="A59" s="31"/>
      <c r="B59" s="34"/>
      <c r="C59" s="35"/>
      <c r="D59" s="34"/>
      <c r="E59" s="41"/>
      <c r="F59" s="36"/>
      <c r="G59" s="14"/>
      <c r="H59" s="14">
        <f t="shared" si="2"/>
        <v>0</v>
      </c>
      <c r="I59" s="14" t="str">
        <f t="shared" si="0"/>
        <v>BAJO</v>
      </c>
      <c r="J59" s="3"/>
      <c r="K59" s="53">
        <f t="shared" si="1"/>
        <v>0.1</v>
      </c>
    </row>
    <row r="60" spans="1:11" s="11" customFormat="1" ht="12.75">
      <c r="A60" s="31"/>
      <c r="B60" s="34"/>
      <c r="C60" s="35"/>
      <c r="D60" s="34"/>
      <c r="E60" s="41"/>
      <c r="F60" s="36"/>
      <c r="G60" s="14"/>
      <c r="H60" s="14">
        <f>F60*G60</f>
        <v>0</v>
      </c>
      <c r="I60" s="14" t="str">
        <f t="shared" si="0"/>
        <v>BAJO</v>
      </c>
      <c r="J60" s="3"/>
      <c r="K60" s="53">
        <f>IF(I60="BAJO",0.1,IF(I60="MEDIO",3,5))</f>
        <v>0.1</v>
      </c>
    </row>
    <row r="61" spans="1:11" s="11" customFormat="1" ht="12.75">
      <c r="A61" s="31"/>
      <c r="B61" s="34"/>
      <c r="C61" s="35"/>
      <c r="D61" s="34"/>
      <c r="E61" s="41"/>
      <c r="F61" s="14"/>
      <c r="G61" s="14"/>
      <c r="H61" s="14">
        <f t="shared" si="2"/>
        <v>0</v>
      </c>
      <c r="I61" s="14" t="str">
        <f t="shared" si="0"/>
        <v>BAJO</v>
      </c>
      <c r="J61" s="13"/>
      <c r="K61" s="53">
        <f t="shared" si="1"/>
        <v>0.1</v>
      </c>
    </row>
    <row r="62" spans="1:11" s="11" customFormat="1" ht="12.75">
      <c r="A62" s="31"/>
      <c r="B62" s="34"/>
      <c r="C62" s="35"/>
      <c r="D62" s="34"/>
      <c r="E62" s="41"/>
      <c r="F62" s="14"/>
      <c r="G62" s="14"/>
      <c r="H62" s="14">
        <f>F62*G62</f>
        <v>0</v>
      </c>
      <c r="I62" s="14" t="str">
        <f t="shared" si="0"/>
        <v>BAJO</v>
      </c>
      <c r="J62" s="13"/>
      <c r="K62" s="53">
        <f>IF(I62="BAJO",0.1,IF(I62="MEDIO",3,5))</f>
        <v>0.1</v>
      </c>
    </row>
    <row r="63" spans="1:11" s="22" customFormat="1" ht="12.75">
      <c r="A63" s="37"/>
      <c r="B63" s="38"/>
      <c r="C63" s="39"/>
      <c r="D63" s="15"/>
      <c r="E63" s="48"/>
      <c r="F63" s="21"/>
      <c r="G63" s="21"/>
      <c r="H63" s="21">
        <f t="shared" si="2"/>
        <v>0</v>
      </c>
      <c r="I63" s="21" t="str">
        <f t="shared" si="0"/>
        <v>BAJO</v>
      </c>
      <c r="J63" s="3"/>
      <c r="K63" s="65">
        <f t="shared" si="1"/>
        <v>0.1</v>
      </c>
    </row>
    <row r="64" spans="1:11" s="22" customFormat="1" ht="12.75">
      <c r="A64" s="37"/>
      <c r="B64" s="38"/>
      <c r="C64" s="35"/>
      <c r="D64" s="15"/>
      <c r="E64" s="48"/>
      <c r="F64" s="40"/>
      <c r="G64" s="21"/>
      <c r="H64" s="21">
        <f t="shared" si="2"/>
        <v>0</v>
      </c>
      <c r="I64" s="21" t="str">
        <f t="shared" si="0"/>
        <v>BAJO</v>
      </c>
      <c r="J64" s="3"/>
      <c r="K64" s="65">
        <f t="shared" si="1"/>
        <v>0.1</v>
      </c>
    </row>
    <row r="65" spans="1:13" s="11" customFormat="1" ht="12.75">
      <c r="A65" s="31"/>
      <c r="B65" s="41"/>
      <c r="C65" s="35"/>
      <c r="D65" s="34"/>
      <c r="E65" s="41"/>
      <c r="F65" s="14"/>
      <c r="G65" s="14"/>
      <c r="H65" s="14">
        <f t="shared" si="2"/>
        <v>0</v>
      </c>
      <c r="I65" s="14" t="str">
        <f t="shared" si="0"/>
        <v>BAJO</v>
      </c>
      <c r="J65" s="13"/>
      <c r="K65" s="53">
        <f t="shared" si="1"/>
        <v>0.1</v>
      </c>
    </row>
    <row r="66" spans="1:13" s="11" customFormat="1" ht="12.75">
      <c r="A66" s="31"/>
      <c r="B66" s="34"/>
      <c r="C66" s="35"/>
      <c r="D66" s="34"/>
      <c r="E66" s="41"/>
      <c r="F66" s="14"/>
      <c r="G66" s="14"/>
      <c r="H66" s="14">
        <f t="shared" si="2"/>
        <v>0</v>
      </c>
      <c r="I66" s="14" t="str">
        <f t="shared" si="0"/>
        <v>BAJO</v>
      </c>
      <c r="J66" s="13"/>
      <c r="K66" s="53">
        <f t="shared" si="1"/>
        <v>0.1</v>
      </c>
    </row>
    <row r="67" spans="1:13" s="11" customFormat="1" ht="12.75">
      <c r="A67" s="31"/>
      <c r="B67" s="34"/>
      <c r="C67" s="35"/>
      <c r="D67" s="34"/>
      <c r="E67" s="41"/>
      <c r="F67" s="14"/>
      <c r="G67" s="14"/>
      <c r="H67" s="14">
        <f t="shared" si="2"/>
        <v>0</v>
      </c>
      <c r="I67" s="14" t="str">
        <f t="shared" si="0"/>
        <v>BAJO</v>
      </c>
      <c r="J67" s="3"/>
      <c r="K67" s="53">
        <f t="shared" si="1"/>
        <v>0.1</v>
      </c>
    </row>
    <row r="68" spans="1:13" s="11" customFormat="1" ht="12.75">
      <c r="A68" s="31"/>
      <c r="B68" s="34"/>
      <c r="C68" s="35"/>
      <c r="D68" s="34"/>
      <c r="E68" s="41"/>
      <c r="F68" s="14"/>
      <c r="G68" s="14"/>
      <c r="H68" s="14">
        <f t="shared" si="2"/>
        <v>0</v>
      </c>
      <c r="I68" s="14" t="str">
        <f t="shared" ref="I68:I73" si="3">IF(H68&lt;12,"BAJO",IF(H68&gt;19,"ALTO","MEDIO"))</f>
        <v>BAJO</v>
      </c>
      <c r="J68" s="3"/>
      <c r="K68" s="53">
        <f t="shared" ref="K68:K73" si="4">IF(I68="BAJO",0.1,IF(I68="MEDIO",3,5))</f>
        <v>0.1</v>
      </c>
    </row>
    <row r="69" spans="1:13" s="11" customFormat="1" ht="12.75">
      <c r="A69" s="31"/>
      <c r="B69" s="34"/>
      <c r="C69" s="35"/>
      <c r="D69" s="34"/>
      <c r="E69" s="41"/>
      <c r="F69" s="14"/>
      <c r="G69" s="14"/>
      <c r="H69" s="14">
        <f t="shared" ref="H69:H73" si="5">F69*G69</f>
        <v>0</v>
      </c>
      <c r="I69" s="14" t="str">
        <f t="shared" si="3"/>
        <v>BAJO</v>
      </c>
      <c r="J69" s="3"/>
      <c r="K69" s="53">
        <f t="shared" si="4"/>
        <v>0.1</v>
      </c>
    </row>
    <row r="70" spans="1:13" s="11" customFormat="1" ht="12.75">
      <c r="A70" s="31"/>
      <c r="B70" s="34"/>
      <c r="C70" s="35"/>
      <c r="D70" s="34"/>
      <c r="E70" s="41"/>
      <c r="F70" s="14"/>
      <c r="G70" s="14"/>
      <c r="H70" s="14">
        <f t="shared" si="5"/>
        <v>0</v>
      </c>
      <c r="I70" s="14" t="str">
        <f t="shared" si="3"/>
        <v>BAJO</v>
      </c>
      <c r="J70" s="3"/>
      <c r="K70" s="53">
        <f t="shared" si="4"/>
        <v>0.1</v>
      </c>
    </row>
    <row r="71" spans="1:13" s="11" customFormat="1" ht="12.75">
      <c r="A71" s="31"/>
      <c r="B71" s="34"/>
      <c r="C71" s="35"/>
      <c r="D71" s="34"/>
      <c r="E71" s="41"/>
      <c r="F71" s="14"/>
      <c r="G71" s="14"/>
      <c r="H71" s="14">
        <f t="shared" si="5"/>
        <v>0</v>
      </c>
      <c r="I71" s="14" t="str">
        <f t="shared" si="3"/>
        <v>BAJO</v>
      </c>
      <c r="J71" s="3"/>
      <c r="K71" s="53">
        <f t="shared" si="4"/>
        <v>0.1</v>
      </c>
    </row>
    <row r="72" spans="1:13" s="11" customFormat="1" ht="12.75">
      <c r="A72" s="31"/>
      <c r="B72" s="34"/>
      <c r="C72" s="35"/>
      <c r="D72" s="34"/>
      <c r="E72" s="41"/>
      <c r="F72" s="14"/>
      <c r="G72" s="14"/>
      <c r="H72" s="14">
        <f t="shared" si="5"/>
        <v>0</v>
      </c>
      <c r="I72" s="14" t="str">
        <f t="shared" si="3"/>
        <v>BAJO</v>
      </c>
      <c r="J72" s="3"/>
      <c r="K72" s="53">
        <f t="shared" si="4"/>
        <v>0.1</v>
      </c>
    </row>
    <row r="73" spans="1:13" s="11" customFormat="1" ht="12.75">
      <c r="A73" s="31"/>
      <c r="B73" s="34"/>
      <c r="C73" s="35"/>
      <c r="D73" s="34"/>
      <c r="E73" s="41"/>
      <c r="F73" s="14"/>
      <c r="G73" s="14"/>
      <c r="H73" s="14">
        <f t="shared" si="5"/>
        <v>0</v>
      </c>
      <c r="I73" s="14" t="str">
        <f t="shared" si="3"/>
        <v>BAJO</v>
      </c>
      <c r="J73" s="3"/>
      <c r="K73" s="53">
        <f t="shared" si="4"/>
        <v>0.1</v>
      </c>
    </row>
    <row r="74" spans="1:13" s="11" customFormat="1" ht="12.75">
      <c r="B74" s="42"/>
      <c r="C74" s="43"/>
      <c r="E74" s="49"/>
      <c r="F74" s="44"/>
      <c r="G74" s="44"/>
      <c r="L74" s="11">
        <f>SUM(K5:K73)</f>
        <v>24.300000000000068</v>
      </c>
      <c r="M74" s="11">
        <f>COUNT(K5:K73)</f>
        <v>69</v>
      </c>
    </row>
    <row r="75" spans="1:13" s="11" customFormat="1" ht="12.75">
      <c r="C75" s="43"/>
      <c r="E75" s="49"/>
      <c r="F75" s="44"/>
      <c r="G75" s="44"/>
    </row>
    <row r="76" spans="1:13" s="11" customFormat="1" ht="12.75">
      <c r="C76" s="43"/>
      <c r="E76" s="49"/>
      <c r="F76" s="44"/>
      <c r="G76" s="44"/>
    </row>
  </sheetData>
  <dataConsolidate/>
  <mergeCells count="3">
    <mergeCell ref="A1:A2"/>
    <mergeCell ref="B1:K1"/>
    <mergeCell ref="B2:K2"/>
  </mergeCells>
  <conditionalFormatting sqref="I70:I72 I5:I66">
    <cfRule type="cellIs" dxfId="35" priority="10" stopIfTrue="1" operator="equal">
      <formula>"ALTO"</formula>
    </cfRule>
    <cfRule type="cellIs" dxfId="34" priority="11" stopIfTrue="1" operator="equal">
      <formula>"MEDIO"</formula>
    </cfRule>
    <cfRule type="cellIs" dxfId="33" priority="12" stopIfTrue="1" operator="equal">
      <formula>"BAJO"</formula>
    </cfRule>
  </conditionalFormatting>
  <conditionalFormatting sqref="I67">
    <cfRule type="cellIs" dxfId="32" priority="7" stopIfTrue="1" operator="equal">
      <formula>"ALTO"</formula>
    </cfRule>
    <cfRule type="cellIs" dxfId="31" priority="8" stopIfTrue="1" operator="equal">
      <formula>"MEDIO"</formula>
    </cfRule>
    <cfRule type="cellIs" dxfId="30" priority="9" stopIfTrue="1" operator="equal">
      <formula>"BAJO"</formula>
    </cfRule>
  </conditionalFormatting>
  <conditionalFormatting sqref="I68:I69">
    <cfRule type="cellIs" dxfId="29" priority="4" stopIfTrue="1" operator="equal">
      <formula>"ALTO"</formula>
    </cfRule>
    <cfRule type="cellIs" dxfId="28" priority="5" stopIfTrue="1" operator="equal">
      <formula>"MEDIO"</formula>
    </cfRule>
    <cfRule type="cellIs" dxfId="27" priority="6" stopIfTrue="1" operator="equal">
      <formula>"BAJO"</formula>
    </cfRule>
  </conditionalFormatting>
  <conditionalFormatting sqref="I73">
    <cfRule type="cellIs" dxfId="26" priority="1" stopIfTrue="1" operator="equal">
      <formula>"ALTO"</formula>
    </cfRule>
    <cfRule type="cellIs" dxfId="25" priority="2" stopIfTrue="1" operator="equal">
      <formula>"MEDIO"</formula>
    </cfRule>
    <cfRule type="cellIs" dxfId="24"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9"/>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3.75" customHeight="1">
      <c r="A1" s="290"/>
      <c r="B1" s="291" t="s">
        <v>687</v>
      </c>
      <c r="C1" s="291"/>
      <c r="D1" s="291"/>
      <c r="E1" s="291"/>
      <c r="F1" s="291"/>
      <c r="G1" s="291"/>
      <c r="H1" s="291"/>
      <c r="I1" s="291"/>
      <c r="J1" s="291"/>
      <c r="K1" s="291"/>
    </row>
    <row r="2" spans="1:72" ht="33.75"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178.5">
      <c r="A5" s="99" t="s">
        <v>349</v>
      </c>
      <c r="B5" s="97" t="s">
        <v>512</v>
      </c>
      <c r="C5" s="115" t="s">
        <v>513</v>
      </c>
      <c r="D5" s="76" t="s">
        <v>347</v>
      </c>
      <c r="E5" s="93" t="s">
        <v>514</v>
      </c>
      <c r="F5" s="90">
        <v>3</v>
      </c>
      <c r="G5" s="90">
        <v>4</v>
      </c>
      <c r="H5" s="14">
        <f>F5*G5</f>
        <v>12</v>
      </c>
      <c r="I5" s="14" t="str">
        <f t="shared" ref="I5:I70" si="0">IF(H5&lt;12,"BAJO",IF(H5&gt;19,"ALTO","MEDIO"))</f>
        <v>MEDIO</v>
      </c>
      <c r="J5" s="75" t="s">
        <v>753</v>
      </c>
      <c r="K5" s="53">
        <f t="shared" ref="K5:K70" si="1">IF(I5="BAJO",0.1,IF(I5="MEDIO",3,5))</f>
        <v>3</v>
      </c>
      <c r="BS5" s="11">
        <v>1</v>
      </c>
      <c r="BT5" s="11">
        <v>1</v>
      </c>
    </row>
    <row r="6" spans="1:72" s="89" customFormat="1" ht="178.5">
      <c r="A6" s="99" t="s">
        <v>349</v>
      </c>
      <c r="B6" s="97" t="s">
        <v>515</v>
      </c>
      <c r="C6" s="115" t="s">
        <v>769</v>
      </c>
      <c r="D6" s="76" t="s">
        <v>347</v>
      </c>
      <c r="E6" s="93" t="s">
        <v>527</v>
      </c>
      <c r="F6" s="90">
        <v>3</v>
      </c>
      <c r="G6" s="90">
        <v>4</v>
      </c>
      <c r="H6" s="90">
        <f>F6*G6</f>
        <v>12</v>
      </c>
      <c r="I6" s="90" t="str">
        <f t="shared" ref="I6" si="2">IF(H6&lt;12,"BAJO",IF(H6&gt;19,"ALTO","MEDIO"))</f>
        <v>MEDIO</v>
      </c>
      <c r="J6" s="75" t="s">
        <v>753</v>
      </c>
      <c r="K6" s="94">
        <f t="shared" si="1"/>
        <v>3</v>
      </c>
    </row>
    <row r="7" spans="1:72" s="11" customFormat="1" ht="178.5">
      <c r="A7" s="99" t="s">
        <v>349</v>
      </c>
      <c r="B7" s="97" t="s">
        <v>516</v>
      </c>
      <c r="C7" s="115" t="s">
        <v>517</v>
      </c>
      <c r="D7" s="76" t="s">
        <v>347</v>
      </c>
      <c r="E7" s="93" t="s">
        <v>527</v>
      </c>
      <c r="F7" s="90">
        <v>3</v>
      </c>
      <c r="G7" s="90">
        <v>4</v>
      </c>
      <c r="H7" s="14">
        <f t="shared" ref="H7:H71" si="3">F7*G7</f>
        <v>12</v>
      </c>
      <c r="I7" s="14" t="str">
        <f t="shared" si="0"/>
        <v>MEDIO</v>
      </c>
      <c r="J7" s="75" t="s">
        <v>753</v>
      </c>
      <c r="K7" s="53">
        <f t="shared" si="1"/>
        <v>3</v>
      </c>
      <c r="BS7" s="11">
        <v>2</v>
      </c>
      <c r="BT7" s="11">
        <v>2</v>
      </c>
    </row>
    <row r="8" spans="1:72" s="11" customFormat="1" ht="178.5">
      <c r="A8" s="102" t="s">
        <v>349</v>
      </c>
      <c r="B8" s="41" t="s">
        <v>518</v>
      </c>
      <c r="C8" s="116" t="s">
        <v>769</v>
      </c>
      <c r="D8" s="76" t="s">
        <v>347</v>
      </c>
      <c r="E8" s="93" t="s">
        <v>350</v>
      </c>
      <c r="F8" s="90">
        <v>3</v>
      </c>
      <c r="G8" s="90">
        <v>4</v>
      </c>
      <c r="H8" s="14">
        <f>F8*G8</f>
        <v>12</v>
      </c>
      <c r="I8" s="14" t="str">
        <f t="shared" si="0"/>
        <v>MEDIO</v>
      </c>
      <c r="J8" s="75" t="s">
        <v>753</v>
      </c>
      <c r="K8" s="53">
        <f>IF(I8="BAJO",0.1,IF(I8="MEDIO",3,5))</f>
        <v>3</v>
      </c>
      <c r="BS8" s="11">
        <v>2</v>
      </c>
      <c r="BT8" s="11">
        <v>2</v>
      </c>
    </row>
    <row r="9" spans="1:72" s="89" customFormat="1" ht="89.25">
      <c r="A9" s="99" t="s">
        <v>349</v>
      </c>
      <c r="B9" s="97" t="s">
        <v>519</v>
      </c>
      <c r="C9" s="115" t="s">
        <v>513</v>
      </c>
      <c r="D9" s="76" t="s">
        <v>347</v>
      </c>
      <c r="E9" s="93" t="s">
        <v>770</v>
      </c>
      <c r="F9" s="90">
        <v>3</v>
      </c>
      <c r="G9" s="90">
        <v>3</v>
      </c>
      <c r="H9" s="90">
        <f>F9*G9</f>
        <v>9</v>
      </c>
      <c r="I9" s="90" t="str">
        <f t="shared" ref="I9" si="4">IF(H9&lt;12,"BAJO",IF(H9&gt;19,"ALTO","MEDIO"))</f>
        <v>BAJO</v>
      </c>
      <c r="J9" s="75" t="s">
        <v>752</v>
      </c>
      <c r="K9" s="94">
        <f>IF(I9="BAJO",0.1,IF(I9="MEDIO",3,5))</f>
        <v>0.1</v>
      </c>
    </row>
    <row r="10" spans="1:72" s="11" customFormat="1" ht="89.25">
      <c r="A10" s="99" t="s">
        <v>349</v>
      </c>
      <c r="B10" s="97" t="s">
        <v>520</v>
      </c>
      <c r="C10" s="115" t="s">
        <v>769</v>
      </c>
      <c r="D10" s="76" t="s">
        <v>347</v>
      </c>
      <c r="E10" s="93" t="s">
        <v>771</v>
      </c>
      <c r="F10" s="90">
        <v>3</v>
      </c>
      <c r="G10" s="90">
        <v>3</v>
      </c>
      <c r="H10" s="14">
        <f t="shared" si="3"/>
        <v>9</v>
      </c>
      <c r="I10" s="14" t="str">
        <f t="shared" si="0"/>
        <v>BAJO</v>
      </c>
      <c r="J10" s="75" t="s">
        <v>752</v>
      </c>
      <c r="K10" s="53">
        <f t="shared" si="1"/>
        <v>0.1</v>
      </c>
    </row>
    <row r="11" spans="1:72" s="11" customFormat="1" ht="89.25">
      <c r="A11" s="99" t="s">
        <v>349</v>
      </c>
      <c r="B11" s="97" t="s">
        <v>521</v>
      </c>
      <c r="C11" s="115" t="s">
        <v>513</v>
      </c>
      <c r="D11" s="76" t="s">
        <v>347</v>
      </c>
      <c r="E11" s="93" t="s">
        <v>772</v>
      </c>
      <c r="F11" s="90">
        <v>3</v>
      </c>
      <c r="G11" s="90">
        <v>3</v>
      </c>
      <c r="H11" s="14">
        <f t="shared" si="3"/>
        <v>9</v>
      </c>
      <c r="I11" s="14" t="str">
        <f t="shared" si="0"/>
        <v>BAJO</v>
      </c>
      <c r="J11" s="75" t="s">
        <v>752</v>
      </c>
      <c r="K11" s="53">
        <f t="shared" si="1"/>
        <v>0.1</v>
      </c>
    </row>
    <row r="12" spans="1:72" s="89" customFormat="1" ht="89.25">
      <c r="A12" s="99" t="s">
        <v>349</v>
      </c>
      <c r="B12" s="97" t="s">
        <v>522</v>
      </c>
      <c r="C12" s="115" t="s">
        <v>773</v>
      </c>
      <c r="D12" s="76" t="s">
        <v>347</v>
      </c>
      <c r="E12" s="93" t="s">
        <v>772</v>
      </c>
      <c r="F12" s="90">
        <v>3</v>
      </c>
      <c r="G12" s="90">
        <v>3</v>
      </c>
      <c r="H12" s="90">
        <f t="shared" ref="H12" si="5">F12*G12</f>
        <v>9</v>
      </c>
      <c r="I12" s="90" t="str">
        <f t="shared" ref="I12" si="6">IF(H12&lt;12,"BAJO",IF(H12&gt;19,"ALTO","MEDIO"))</f>
        <v>BAJO</v>
      </c>
      <c r="J12" s="75" t="s">
        <v>752</v>
      </c>
      <c r="K12" s="94">
        <f t="shared" si="1"/>
        <v>0.1</v>
      </c>
    </row>
    <row r="13" spans="1:72" s="11" customFormat="1" ht="89.25">
      <c r="A13" s="99" t="s">
        <v>349</v>
      </c>
      <c r="B13" s="76" t="s">
        <v>523</v>
      </c>
      <c r="C13" s="115" t="s">
        <v>513</v>
      </c>
      <c r="D13" s="76" t="s">
        <v>347</v>
      </c>
      <c r="E13" s="93" t="s">
        <v>524</v>
      </c>
      <c r="F13" s="14">
        <v>3</v>
      </c>
      <c r="G13" s="14">
        <v>3</v>
      </c>
      <c r="H13" s="14">
        <f>F13*G13</f>
        <v>9</v>
      </c>
      <c r="I13" s="14" t="str">
        <f t="shared" si="0"/>
        <v>BAJO</v>
      </c>
      <c r="J13" s="75" t="s">
        <v>752</v>
      </c>
      <c r="K13" s="53">
        <f>IF(I13="BAJO",0.1,IF(I13="MEDIO",3,5))</f>
        <v>0.1</v>
      </c>
    </row>
    <row r="14" spans="1:72" s="11" customFormat="1" ht="89.25">
      <c r="A14" s="99" t="s">
        <v>349</v>
      </c>
      <c r="B14" s="76" t="s">
        <v>525</v>
      </c>
      <c r="C14" s="116" t="s">
        <v>526</v>
      </c>
      <c r="D14" s="76" t="s">
        <v>347</v>
      </c>
      <c r="E14" s="93" t="s">
        <v>524</v>
      </c>
      <c r="F14" s="14">
        <v>3</v>
      </c>
      <c r="G14" s="14">
        <v>3</v>
      </c>
      <c r="H14" s="14">
        <f>F14*G14</f>
        <v>9</v>
      </c>
      <c r="I14" s="14" t="str">
        <f t="shared" si="0"/>
        <v>BAJO</v>
      </c>
      <c r="J14" s="75" t="s">
        <v>752</v>
      </c>
      <c r="K14" s="53">
        <f>IF(I14="BAJO",0.1,IF(I14="MEDIO",3,5))</f>
        <v>0.1</v>
      </c>
    </row>
    <row r="15" spans="1:72" s="11" customFormat="1" ht="12.75">
      <c r="A15" s="31"/>
      <c r="B15" s="13"/>
      <c r="C15" s="13"/>
      <c r="D15" s="13"/>
      <c r="E15" s="47"/>
      <c r="F15" s="14"/>
      <c r="G15" s="14"/>
      <c r="H15" s="14">
        <f t="shared" si="3"/>
        <v>0</v>
      </c>
      <c r="I15" s="14" t="str">
        <f t="shared" si="0"/>
        <v>BAJO</v>
      </c>
      <c r="J15" s="13"/>
      <c r="K15" s="53">
        <f t="shared" si="1"/>
        <v>0.1</v>
      </c>
    </row>
    <row r="16" spans="1:72" s="11" customFormat="1" ht="12.75">
      <c r="A16" s="31"/>
      <c r="B16" s="13"/>
      <c r="C16" s="32"/>
      <c r="D16" s="13"/>
      <c r="E16" s="47"/>
      <c r="F16" s="14"/>
      <c r="G16" s="14"/>
      <c r="H16" s="14">
        <f t="shared" si="3"/>
        <v>0</v>
      </c>
      <c r="I16" s="14" t="str">
        <f t="shared" si="0"/>
        <v>BAJO</v>
      </c>
      <c r="J16" s="13"/>
      <c r="K16" s="53">
        <f t="shared" si="1"/>
        <v>0.1</v>
      </c>
    </row>
    <row r="17" spans="1:11" s="11" customFormat="1" ht="12.75">
      <c r="A17" s="31"/>
      <c r="B17" s="13"/>
      <c r="C17" s="32"/>
      <c r="D17" s="13"/>
      <c r="E17" s="47"/>
      <c r="F17" s="14"/>
      <c r="G17" s="14"/>
      <c r="H17" s="14">
        <f>F17*G17</f>
        <v>0</v>
      </c>
      <c r="I17" s="14" t="str">
        <f t="shared" si="0"/>
        <v>BAJO</v>
      </c>
      <c r="J17" s="13"/>
      <c r="K17" s="53">
        <f>IF(I17="BAJO",0.1,IF(I17="MEDIO",3,5))</f>
        <v>0.1</v>
      </c>
    </row>
    <row r="18" spans="1:11" s="11" customFormat="1" ht="12.75">
      <c r="A18" s="31"/>
      <c r="B18" s="13"/>
      <c r="C18" s="13"/>
      <c r="D18" s="13"/>
      <c r="E18" s="47"/>
      <c r="F18" s="33"/>
      <c r="G18" s="14"/>
      <c r="H18" s="14">
        <f t="shared" si="3"/>
        <v>0</v>
      </c>
      <c r="I18" s="14" t="str">
        <f t="shared" si="0"/>
        <v>BAJO</v>
      </c>
      <c r="J18" s="3"/>
      <c r="K18" s="53">
        <f t="shared" si="1"/>
        <v>0.1</v>
      </c>
    </row>
    <row r="19" spans="1:11" s="11" customFormat="1" ht="12.75">
      <c r="A19" s="31"/>
      <c r="B19" s="13"/>
      <c r="C19" s="32"/>
      <c r="D19" s="13"/>
      <c r="E19" s="47"/>
      <c r="F19" s="33"/>
      <c r="G19" s="14"/>
      <c r="H19" s="14">
        <f t="shared" si="3"/>
        <v>0</v>
      </c>
      <c r="I19" s="14" t="str">
        <f t="shared" si="0"/>
        <v>BAJO</v>
      </c>
      <c r="J19" s="3"/>
      <c r="K19" s="53">
        <f t="shared" si="1"/>
        <v>0.1</v>
      </c>
    </row>
    <row r="20" spans="1:11" s="11" customFormat="1" ht="12.75">
      <c r="A20" s="31"/>
      <c r="B20" s="13"/>
      <c r="C20" s="32"/>
      <c r="D20" s="13"/>
      <c r="E20" s="47"/>
      <c r="F20" s="33"/>
      <c r="G20" s="14"/>
      <c r="H20" s="14">
        <f>F20*G20</f>
        <v>0</v>
      </c>
      <c r="I20" s="14" t="str">
        <f t="shared" si="0"/>
        <v>BAJO</v>
      </c>
      <c r="J20" s="3"/>
      <c r="K20" s="53">
        <f>IF(I20="BAJO",0.1,IF(I20="MEDIO",3,5))</f>
        <v>0.1</v>
      </c>
    </row>
    <row r="21" spans="1:11" s="11" customFormat="1" ht="12.75">
      <c r="A21" s="31"/>
      <c r="B21" s="13"/>
      <c r="C21" s="13"/>
      <c r="D21" s="13"/>
      <c r="E21" s="47"/>
      <c r="F21" s="14"/>
      <c r="G21" s="14"/>
      <c r="H21" s="14">
        <f t="shared" si="3"/>
        <v>0</v>
      </c>
      <c r="I21" s="14" t="str">
        <f t="shared" si="0"/>
        <v>BAJO</v>
      </c>
      <c r="J21" s="13"/>
      <c r="K21" s="53">
        <f t="shared" si="1"/>
        <v>0.1</v>
      </c>
    </row>
    <row r="22" spans="1:11" s="11" customFormat="1" ht="12.75">
      <c r="A22" s="31"/>
      <c r="B22" s="13"/>
      <c r="C22" s="13"/>
      <c r="D22" s="13"/>
      <c r="E22" s="47"/>
      <c r="F22" s="14"/>
      <c r="G22" s="14"/>
      <c r="H22" s="14">
        <f t="shared" si="3"/>
        <v>0</v>
      </c>
      <c r="I22" s="14" t="str">
        <f t="shared" si="0"/>
        <v>BAJO</v>
      </c>
      <c r="J22" s="13"/>
      <c r="K22" s="53">
        <f t="shared" si="1"/>
        <v>0.1</v>
      </c>
    </row>
    <row r="23" spans="1:11" s="11" customFormat="1" ht="12.75">
      <c r="A23" s="31"/>
      <c r="B23" s="13"/>
      <c r="C23" s="13"/>
      <c r="D23" s="13"/>
      <c r="E23" s="47"/>
      <c r="F23" s="14"/>
      <c r="G23" s="14"/>
      <c r="H23" s="14">
        <f>F23*G23</f>
        <v>0</v>
      </c>
      <c r="I23" s="14" t="str">
        <f t="shared" si="0"/>
        <v>BAJO</v>
      </c>
      <c r="J23" s="13"/>
      <c r="K23" s="53">
        <f>IF(I23="BAJO",0.1,IF(I23="MEDIO",3,5))</f>
        <v>0.1</v>
      </c>
    </row>
    <row r="24" spans="1:11" s="11" customFormat="1" ht="12.75">
      <c r="A24" s="31"/>
      <c r="B24" s="13"/>
      <c r="C24" s="13"/>
      <c r="D24" s="13"/>
      <c r="E24" s="47"/>
      <c r="F24" s="14"/>
      <c r="G24" s="14"/>
      <c r="H24" s="14">
        <f t="shared" si="3"/>
        <v>0</v>
      </c>
      <c r="I24" s="14" t="str">
        <f t="shared" si="0"/>
        <v>BAJO</v>
      </c>
      <c r="J24" s="3"/>
      <c r="K24" s="53">
        <f t="shared" si="1"/>
        <v>0.1</v>
      </c>
    </row>
    <row r="25" spans="1:11" s="11" customFormat="1" ht="12.75">
      <c r="A25" s="31"/>
      <c r="B25" s="13"/>
      <c r="C25" s="13"/>
      <c r="D25" s="13"/>
      <c r="E25" s="47"/>
      <c r="F25" s="14"/>
      <c r="G25" s="14"/>
      <c r="H25" s="14">
        <f t="shared" si="3"/>
        <v>0</v>
      </c>
      <c r="I25" s="14" t="str">
        <f t="shared" si="0"/>
        <v>BAJO</v>
      </c>
      <c r="J25" s="3"/>
      <c r="K25" s="53">
        <f t="shared" si="1"/>
        <v>0.1</v>
      </c>
    </row>
    <row r="26" spans="1:11" s="11" customFormat="1" ht="12.75">
      <c r="A26" s="31"/>
      <c r="B26" s="13"/>
      <c r="C26" s="13"/>
      <c r="D26" s="13"/>
      <c r="E26" s="47"/>
      <c r="F26" s="14"/>
      <c r="G26" s="14"/>
      <c r="H26" s="14">
        <f>F26*G26</f>
        <v>0</v>
      </c>
      <c r="I26" s="14" t="str">
        <f t="shared" si="0"/>
        <v>BAJO</v>
      </c>
      <c r="J26" s="3"/>
      <c r="K26" s="53">
        <f>IF(I26="BAJO",0.1,IF(I26="MEDIO",3,5))</f>
        <v>0.1</v>
      </c>
    </row>
    <row r="27" spans="1:11" s="11" customFormat="1" ht="12.75">
      <c r="A27" s="31"/>
      <c r="B27" s="13"/>
      <c r="C27" s="32"/>
      <c r="D27" s="13"/>
      <c r="E27" s="47"/>
      <c r="F27" s="14"/>
      <c r="G27" s="14"/>
      <c r="H27" s="14">
        <f t="shared" si="3"/>
        <v>0</v>
      </c>
      <c r="I27" s="14" t="str">
        <f t="shared" si="0"/>
        <v>BAJO</v>
      </c>
      <c r="J27" s="3"/>
      <c r="K27" s="53">
        <f t="shared" si="1"/>
        <v>0.1</v>
      </c>
    </row>
    <row r="28" spans="1:11" s="11" customFormat="1" ht="12.75">
      <c r="A28" s="31"/>
      <c r="B28" s="13"/>
      <c r="C28" s="13"/>
      <c r="D28" s="13"/>
      <c r="E28" s="47"/>
      <c r="F28" s="14"/>
      <c r="G28" s="14"/>
      <c r="H28" s="14">
        <f t="shared" si="3"/>
        <v>0</v>
      </c>
      <c r="I28" s="14" t="str">
        <f t="shared" si="0"/>
        <v>BAJO</v>
      </c>
      <c r="J28" s="3"/>
      <c r="K28" s="53">
        <f t="shared" si="1"/>
        <v>0.1</v>
      </c>
    </row>
    <row r="29" spans="1:11" s="11" customFormat="1" ht="12.75">
      <c r="A29" s="31"/>
      <c r="B29" s="13"/>
      <c r="C29" s="13"/>
      <c r="D29" s="13"/>
      <c r="E29" s="47"/>
      <c r="F29" s="14"/>
      <c r="G29" s="14"/>
      <c r="H29" s="14">
        <f>F29*G29</f>
        <v>0</v>
      </c>
      <c r="I29" s="14" t="str">
        <f t="shared" si="0"/>
        <v>BAJO</v>
      </c>
      <c r="J29" s="3"/>
      <c r="K29" s="53">
        <f>IF(I29="BAJO",0.1,IF(I29="MEDIO",3,5))</f>
        <v>0.1</v>
      </c>
    </row>
    <row r="30" spans="1:11" s="11" customFormat="1" ht="12.75">
      <c r="A30" s="31"/>
      <c r="B30" s="13"/>
      <c r="C30" s="32"/>
      <c r="D30" s="13"/>
      <c r="E30" s="47"/>
      <c r="F30" s="14"/>
      <c r="G30" s="14"/>
      <c r="H30" s="14">
        <f t="shared" si="3"/>
        <v>0</v>
      </c>
      <c r="I30" s="14" t="str">
        <f t="shared" si="0"/>
        <v>BAJO</v>
      </c>
      <c r="J30" s="3"/>
      <c r="K30" s="53">
        <f t="shared" si="1"/>
        <v>0.1</v>
      </c>
    </row>
    <row r="31" spans="1:11" s="11" customFormat="1" ht="12.75">
      <c r="A31" s="31"/>
      <c r="B31" s="13"/>
      <c r="C31" s="13"/>
      <c r="D31" s="13"/>
      <c r="E31" s="47"/>
      <c r="F31" s="14"/>
      <c r="G31" s="14"/>
      <c r="H31" s="14">
        <f t="shared" si="3"/>
        <v>0</v>
      </c>
      <c r="I31" s="14" t="str">
        <f t="shared" si="0"/>
        <v>BAJO</v>
      </c>
      <c r="J31" s="3"/>
      <c r="K31" s="53">
        <f t="shared" si="1"/>
        <v>0.1</v>
      </c>
    </row>
    <row r="32" spans="1:11" s="11" customFormat="1" ht="12.75">
      <c r="A32" s="31"/>
      <c r="B32" s="13"/>
      <c r="C32" s="13"/>
      <c r="D32" s="13"/>
      <c r="E32" s="47"/>
      <c r="F32" s="14"/>
      <c r="G32" s="14"/>
      <c r="H32" s="14">
        <f>F32*G32</f>
        <v>0</v>
      </c>
      <c r="I32" s="14" t="str">
        <f t="shared" si="0"/>
        <v>BAJO</v>
      </c>
      <c r="J32" s="3"/>
      <c r="K32" s="53">
        <f>IF(I32="BAJO",0.1,IF(I32="MEDIO",3,5))</f>
        <v>0.1</v>
      </c>
    </row>
    <row r="33" spans="1:11" s="11" customFormat="1" ht="12.75">
      <c r="A33" s="51"/>
      <c r="B33" s="12"/>
      <c r="C33" s="13"/>
      <c r="D33" s="13"/>
      <c r="E33" s="47"/>
      <c r="F33" s="14"/>
      <c r="G33" s="14"/>
      <c r="H33" s="14">
        <f t="shared" si="3"/>
        <v>0</v>
      </c>
      <c r="I33" s="14" t="str">
        <f t="shared" si="0"/>
        <v>BAJO</v>
      </c>
      <c r="J33" s="3"/>
      <c r="K33" s="53">
        <f t="shared" si="1"/>
        <v>0.1</v>
      </c>
    </row>
    <row r="34" spans="1:11" s="11" customFormat="1" ht="12.75">
      <c r="A34" s="51"/>
      <c r="B34" s="13"/>
      <c r="C34" s="35"/>
      <c r="D34" s="13"/>
      <c r="E34" s="47"/>
      <c r="F34" s="14"/>
      <c r="G34" s="14"/>
      <c r="H34" s="14">
        <f t="shared" si="3"/>
        <v>0</v>
      </c>
      <c r="I34" s="14" t="str">
        <f t="shared" si="0"/>
        <v>BAJO</v>
      </c>
      <c r="J34" s="3"/>
      <c r="K34" s="53">
        <f t="shared" si="1"/>
        <v>0.1</v>
      </c>
    </row>
    <row r="35" spans="1:11" s="11" customFormat="1" ht="12.75">
      <c r="A35" s="51"/>
      <c r="B35" s="13"/>
      <c r="C35" s="32"/>
      <c r="D35" s="13"/>
      <c r="E35" s="47"/>
      <c r="F35" s="14"/>
      <c r="G35" s="14"/>
      <c r="H35" s="14">
        <f>F35*G35</f>
        <v>0</v>
      </c>
      <c r="I35" s="14" t="str">
        <f t="shared" si="0"/>
        <v>BAJO</v>
      </c>
      <c r="J35" s="3"/>
      <c r="K35" s="53">
        <f>IF(I35="BAJO",0.1,IF(I35="MEDIO",3,5))</f>
        <v>0.1</v>
      </c>
    </row>
    <row r="36" spans="1:11" s="11" customFormat="1" ht="12.75">
      <c r="A36" s="31"/>
      <c r="B36" s="15"/>
      <c r="C36" s="32"/>
      <c r="D36" s="13"/>
      <c r="E36" s="47"/>
      <c r="F36" s="14"/>
      <c r="G36" s="14"/>
      <c r="H36" s="14">
        <f t="shared" si="3"/>
        <v>0</v>
      </c>
      <c r="I36" s="14" t="str">
        <f t="shared" si="0"/>
        <v>BAJO</v>
      </c>
      <c r="J36" s="3"/>
      <c r="K36" s="53">
        <f t="shared" si="1"/>
        <v>0.1</v>
      </c>
    </row>
    <row r="37" spans="1:11" s="11" customFormat="1" ht="12.75">
      <c r="A37" s="31"/>
      <c r="B37" s="13"/>
      <c r="C37" s="13"/>
      <c r="D37" s="13"/>
      <c r="E37" s="47"/>
      <c r="F37" s="14"/>
      <c r="G37" s="14"/>
      <c r="H37" s="14">
        <f t="shared" si="3"/>
        <v>0</v>
      </c>
      <c r="I37" s="14" t="str">
        <f t="shared" si="0"/>
        <v>BAJO</v>
      </c>
      <c r="J37" s="3"/>
      <c r="K37" s="53">
        <f t="shared" si="1"/>
        <v>0.1</v>
      </c>
    </row>
    <row r="38" spans="1:11" s="11" customFormat="1" ht="12.75">
      <c r="A38" s="31"/>
      <c r="B38" s="13"/>
      <c r="C38" s="13"/>
      <c r="D38" s="13"/>
      <c r="E38" s="47"/>
      <c r="F38" s="14"/>
      <c r="G38" s="14"/>
      <c r="H38" s="14">
        <f>F38*G38</f>
        <v>0</v>
      </c>
      <c r="I38" s="14" t="str">
        <f t="shared" si="0"/>
        <v>BAJO</v>
      </c>
      <c r="J38" s="3"/>
      <c r="K38" s="53">
        <f>IF(I38="BAJO",0.1,IF(I38="MEDIO",3,5))</f>
        <v>0.1</v>
      </c>
    </row>
    <row r="39" spans="1:11" s="11" customFormat="1" ht="12.75">
      <c r="A39" s="31"/>
      <c r="B39" s="13"/>
      <c r="C39" s="32"/>
      <c r="D39" s="13"/>
      <c r="E39" s="47"/>
      <c r="F39" s="14"/>
      <c r="G39" s="14"/>
      <c r="H39" s="14">
        <f t="shared" si="3"/>
        <v>0</v>
      </c>
      <c r="I39" s="14" t="str">
        <f t="shared" si="0"/>
        <v>BAJO</v>
      </c>
      <c r="J39" s="3"/>
      <c r="K39" s="53">
        <f t="shared" si="1"/>
        <v>0.1</v>
      </c>
    </row>
    <row r="40" spans="1:11" s="11" customFormat="1" ht="12.75">
      <c r="A40" s="31"/>
      <c r="B40" s="13"/>
      <c r="C40" s="32"/>
      <c r="D40" s="13"/>
      <c r="E40" s="47"/>
      <c r="F40" s="14"/>
      <c r="G40" s="14"/>
      <c r="H40" s="14">
        <f t="shared" si="3"/>
        <v>0</v>
      </c>
      <c r="I40" s="14" t="str">
        <f t="shared" si="0"/>
        <v>BAJO</v>
      </c>
      <c r="J40" s="3"/>
      <c r="K40" s="53">
        <f t="shared" si="1"/>
        <v>0.1</v>
      </c>
    </row>
    <row r="41" spans="1:11" s="11" customFormat="1" ht="12.75">
      <c r="A41" s="31"/>
      <c r="B41" s="13"/>
      <c r="C41" s="13"/>
      <c r="D41" s="13"/>
      <c r="E41" s="47"/>
      <c r="F41" s="14"/>
      <c r="G41" s="14"/>
      <c r="H41" s="14">
        <f>F41*G41</f>
        <v>0</v>
      </c>
      <c r="I41" s="14" t="str">
        <f t="shared" si="0"/>
        <v>BAJO</v>
      </c>
      <c r="J41" s="3"/>
      <c r="K41" s="53">
        <f>IF(I41="BAJO",0.1,IF(I41="MEDIO",3,5))</f>
        <v>0.1</v>
      </c>
    </row>
    <row r="42" spans="1:11" s="11" customFormat="1" ht="12.75">
      <c r="A42" s="31"/>
      <c r="B42" s="13"/>
      <c r="C42" s="13"/>
      <c r="D42" s="13"/>
      <c r="E42" s="47"/>
      <c r="F42" s="14"/>
      <c r="G42" s="14"/>
      <c r="H42" s="14">
        <f>F42*G42</f>
        <v>0</v>
      </c>
      <c r="I42" s="14" t="str">
        <f t="shared" si="0"/>
        <v>BAJO</v>
      </c>
      <c r="J42" s="3"/>
      <c r="K42" s="53">
        <f>IF(I42="BAJO",0.1,IF(I42="MEDIO",3,5))</f>
        <v>0.1</v>
      </c>
    </row>
    <row r="43" spans="1:11" s="11" customFormat="1" ht="12.75">
      <c r="A43" s="31"/>
      <c r="B43" s="13"/>
      <c r="C43" s="32"/>
      <c r="D43" s="13"/>
      <c r="E43" s="47"/>
      <c r="F43" s="14"/>
      <c r="G43" s="14"/>
      <c r="H43" s="14">
        <f t="shared" si="3"/>
        <v>0</v>
      </c>
      <c r="I43" s="14" t="str">
        <f t="shared" si="0"/>
        <v>BAJO</v>
      </c>
      <c r="J43" s="3"/>
      <c r="K43" s="53">
        <f t="shared" si="1"/>
        <v>0.1</v>
      </c>
    </row>
    <row r="44" spans="1:11" s="11" customFormat="1" ht="12.75">
      <c r="A44" s="31"/>
      <c r="B44" s="13"/>
      <c r="C44" s="32"/>
      <c r="D44" s="13"/>
      <c r="E44" s="47"/>
      <c r="F44" s="14"/>
      <c r="G44" s="14"/>
      <c r="H44" s="14">
        <f t="shared" si="3"/>
        <v>0</v>
      </c>
      <c r="I44" s="14" t="str">
        <f t="shared" si="0"/>
        <v>BAJO</v>
      </c>
      <c r="J44" s="3"/>
      <c r="K44" s="53">
        <f t="shared" si="1"/>
        <v>0.1</v>
      </c>
    </row>
    <row r="45" spans="1:11" s="11" customFormat="1" ht="12.75">
      <c r="A45" s="31"/>
      <c r="B45" s="13"/>
      <c r="C45" s="13"/>
      <c r="D45" s="13"/>
      <c r="E45" s="47"/>
      <c r="F45" s="14"/>
      <c r="G45" s="14"/>
      <c r="H45" s="14">
        <f>F45*G45</f>
        <v>0</v>
      </c>
      <c r="I45" s="14" t="str">
        <f t="shared" si="0"/>
        <v>BAJO</v>
      </c>
      <c r="J45" s="3"/>
      <c r="K45" s="53">
        <f>IF(I45="BAJO",0.1,IF(I45="MEDIO",3,5))</f>
        <v>0.1</v>
      </c>
    </row>
    <row r="46" spans="1:11" s="11" customFormat="1" ht="12.75">
      <c r="A46" s="31"/>
      <c r="B46" s="13"/>
      <c r="C46" s="13"/>
      <c r="D46" s="13"/>
      <c r="E46" s="47"/>
      <c r="F46" s="14"/>
      <c r="G46" s="14"/>
      <c r="H46" s="14">
        <f>F46*G46</f>
        <v>0</v>
      </c>
      <c r="I46" s="14" t="str">
        <f t="shared" si="0"/>
        <v>BAJO</v>
      </c>
      <c r="J46" s="3"/>
      <c r="K46" s="53">
        <f>IF(I46="BAJO",0.1,IF(I46="MEDIO",3,5))</f>
        <v>0.1</v>
      </c>
    </row>
    <row r="47" spans="1:11" s="11" customFormat="1" ht="12.75">
      <c r="A47" s="31"/>
      <c r="B47" s="13"/>
      <c r="C47" s="32"/>
      <c r="D47" s="13"/>
      <c r="E47" s="47"/>
      <c r="F47" s="14"/>
      <c r="G47" s="14"/>
      <c r="H47" s="14">
        <f t="shared" si="3"/>
        <v>0</v>
      </c>
      <c r="I47" s="14" t="str">
        <f t="shared" si="0"/>
        <v>BAJO</v>
      </c>
      <c r="J47" s="3"/>
      <c r="K47" s="53">
        <f t="shared" si="1"/>
        <v>0.1</v>
      </c>
    </row>
    <row r="48" spans="1:11" s="11" customFormat="1" ht="12.75">
      <c r="A48" s="31"/>
      <c r="B48" s="13"/>
      <c r="C48" s="13"/>
      <c r="D48" s="13"/>
      <c r="E48" s="47"/>
      <c r="F48" s="14"/>
      <c r="G48" s="14"/>
      <c r="H48" s="14">
        <f t="shared" si="3"/>
        <v>0</v>
      </c>
      <c r="I48" s="14" t="str">
        <f t="shared" si="0"/>
        <v>BAJO</v>
      </c>
      <c r="J48" s="3"/>
      <c r="K48" s="53">
        <f t="shared" si="1"/>
        <v>0.1</v>
      </c>
    </row>
    <row r="49" spans="1:11" s="11" customFormat="1" ht="12.75">
      <c r="A49" s="31"/>
      <c r="B49" s="13"/>
      <c r="C49" s="13"/>
      <c r="D49" s="13"/>
      <c r="E49" s="47"/>
      <c r="F49" s="14"/>
      <c r="G49" s="14"/>
      <c r="H49" s="14">
        <f>F49*G49</f>
        <v>0</v>
      </c>
      <c r="I49" s="14" t="str">
        <f t="shared" si="0"/>
        <v>BAJO</v>
      </c>
      <c r="J49" s="3"/>
      <c r="K49" s="53">
        <f>IF(I49="BAJO",0.1,IF(I49="MEDIO",3,5))</f>
        <v>0.1</v>
      </c>
    </row>
    <row r="50" spans="1:11" s="11" customFormat="1" ht="12.75">
      <c r="A50" s="31"/>
      <c r="B50" s="13"/>
      <c r="C50" s="32"/>
      <c r="D50" s="13"/>
      <c r="E50" s="47"/>
      <c r="F50" s="14"/>
      <c r="G50" s="14"/>
      <c r="H50" s="14">
        <f t="shared" si="3"/>
        <v>0</v>
      </c>
      <c r="I50" s="14" t="str">
        <f t="shared" si="0"/>
        <v>BAJO</v>
      </c>
      <c r="J50" s="3"/>
      <c r="K50" s="53">
        <f t="shared" si="1"/>
        <v>0.1</v>
      </c>
    </row>
    <row r="51" spans="1:11" s="11" customFormat="1" ht="12.75">
      <c r="A51" s="31"/>
      <c r="B51" s="13"/>
      <c r="C51" s="35"/>
      <c r="D51" s="13"/>
      <c r="E51" s="47"/>
      <c r="F51" s="14"/>
      <c r="G51" s="14"/>
      <c r="H51" s="14">
        <f t="shared" si="3"/>
        <v>0</v>
      </c>
      <c r="I51" s="14" t="str">
        <f t="shared" si="0"/>
        <v>BAJO</v>
      </c>
      <c r="J51" s="3"/>
      <c r="K51" s="53">
        <f t="shared" si="1"/>
        <v>0.1</v>
      </c>
    </row>
    <row r="52" spans="1:11" s="11" customFormat="1" ht="12.75">
      <c r="A52" s="31"/>
      <c r="B52" s="13"/>
      <c r="C52" s="13"/>
      <c r="D52" s="13"/>
      <c r="E52" s="47"/>
      <c r="F52" s="14"/>
      <c r="G52" s="14"/>
      <c r="H52" s="14">
        <f>F52*G52</f>
        <v>0</v>
      </c>
      <c r="I52" s="14" t="str">
        <f t="shared" si="0"/>
        <v>BAJO</v>
      </c>
      <c r="J52" s="3"/>
      <c r="K52" s="53">
        <f>IF(I52="BAJO",0.1,IF(I52="MEDIO",3,5))</f>
        <v>0.1</v>
      </c>
    </row>
    <row r="53" spans="1:11" s="11" customFormat="1" ht="12.75">
      <c r="A53" s="31"/>
      <c r="B53" s="13"/>
      <c r="C53" s="13"/>
      <c r="D53" s="13"/>
      <c r="E53" s="47"/>
      <c r="F53" s="14"/>
      <c r="G53" s="14"/>
      <c r="H53" s="14">
        <f>F53*G53</f>
        <v>0</v>
      </c>
      <c r="I53" s="14" t="str">
        <f t="shared" si="0"/>
        <v>BAJO</v>
      </c>
      <c r="J53" s="3"/>
      <c r="K53" s="53">
        <f>IF(I53="BAJO",0.1,IF(I53="MEDIO",3,5))</f>
        <v>0.1</v>
      </c>
    </row>
    <row r="54" spans="1:11" s="11" customFormat="1" ht="12.75">
      <c r="A54" s="31"/>
      <c r="B54" s="13"/>
      <c r="C54" s="32"/>
      <c r="D54" s="13"/>
      <c r="E54" s="47"/>
      <c r="F54" s="14"/>
      <c r="G54" s="14"/>
      <c r="H54" s="14">
        <f t="shared" si="3"/>
        <v>0</v>
      </c>
      <c r="I54" s="14" t="str">
        <f t="shared" si="0"/>
        <v>BAJO</v>
      </c>
      <c r="J54" s="3"/>
      <c r="K54" s="53">
        <f t="shared" si="1"/>
        <v>0.1</v>
      </c>
    </row>
    <row r="55" spans="1:11" s="11" customFormat="1" ht="12.75">
      <c r="A55" s="31"/>
      <c r="B55" s="13"/>
      <c r="C55" s="35"/>
      <c r="D55" s="13"/>
      <c r="E55" s="47"/>
      <c r="F55" s="14"/>
      <c r="G55" s="14"/>
      <c r="H55" s="14">
        <f t="shared" si="3"/>
        <v>0</v>
      </c>
      <c r="I55" s="14" t="str">
        <f t="shared" si="0"/>
        <v>BAJO</v>
      </c>
      <c r="J55" s="3"/>
      <c r="K55" s="53">
        <f t="shared" si="1"/>
        <v>0.1</v>
      </c>
    </row>
    <row r="56" spans="1:11" s="11" customFormat="1" ht="12.75">
      <c r="A56" s="31"/>
      <c r="B56" s="13"/>
      <c r="C56" s="13"/>
      <c r="D56" s="13"/>
      <c r="E56" s="47"/>
      <c r="F56" s="14"/>
      <c r="G56" s="14"/>
      <c r="H56" s="14">
        <f t="shared" si="3"/>
        <v>0</v>
      </c>
      <c r="I56" s="14" t="str">
        <f t="shared" si="0"/>
        <v>BAJO</v>
      </c>
      <c r="J56" s="3"/>
      <c r="K56" s="53">
        <f>IF(I56="BAJO",0.1,IF(I56="MEDIO",3,5))</f>
        <v>0.1</v>
      </c>
    </row>
    <row r="57" spans="1:11" s="22" customFormat="1" ht="12.75">
      <c r="A57" s="31"/>
      <c r="B57" s="13"/>
      <c r="C57" s="15"/>
      <c r="D57" s="15"/>
      <c r="E57" s="47"/>
      <c r="F57" s="21"/>
      <c r="G57" s="21"/>
      <c r="H57" s="21">
        <f t="shared" si="3"/>
        <v>0</v>
      </c>
      <c r="I57" s="21" t="str">
        <f t="shared" si="0"/>
        <v>BAJO</v>
      </c>
      <c r="J57" s="3"/>
      <c r="K57" s="65">
        <f>IF(I57="BAJO",0.1,IF(I57="MEDIO",3,5))</f>
        <v>0.1</v>
      </c>
    </row>
    <row r="58" spans="1:11" s="11" customFormat="1" ht="12.75">
      <c r="A58" s="31"/>
      <c r="B58" s="15"/>
      <c r="C58" s="32"/>
      <c r="D58" s="16"/>
      <c r="E58" s="41"/>
      <c r="F58" s="29"/>
      <c r="G58" s="29"/>
      <c r="H58" s="14">
        <f t="shared" si="3"/>
        <v>0</v>
      </c>
      <c r="I58" s="14" t="str">
        <f t="shared" si="0"/>
        <v>BAJO</v>
      </c>
      <c r="J58" s="3"/>
      <c r="K58" s="53">
        <f t="shared" si="1"/>
        <v>0.1</v>
      </c>
    </row>
    <row r="59" spans="1:11" s="11" customFormat="1" ht="12.75">
      <c r="A59" s="31"/>
      <c r="B59" s="13"/>
      <c r="C59" s="32"/>
      <c r="D59" s="16"/>
      <c r="E59" s="41"/>
      <c r="F59" s="29"/>
      <c r="G59" s="29"/>
      <c r="H59" s="14">
        <f t="shared" si="3"/>
        <v>0</v>
      </c>
      <c r="I59" s="14" t="str">
        <f t="shared" si="0"/>
        <v>BAJO</v>
      </c>
      <c r="J59" s="3"/>
      <c r="K59" s="53">
        <f t="shared" si="1"/>
        <v>0.1</v>
      </c>
    </row>
    <row r="60" spans="1:11" s="11" customFormat="1" ht="12.75">
      <c r="A60" s="31"/>
      <c r="B60" s="13"/>
      <c r="C60" s="13"/>
      <c r="D60" s="16"/>
      <c r="E60" s="41"/>
      <c r="F60" s="29"/>
      <c r="G60" s="29"/>
      <c r="H60" s="14">
        <f>F60*G60</f>
        <v>0</v>
      </c>
      <c r="I60" s="14" t="str">
        <f t="shared" si="0"/>
        <v>BAJO</v>
      </c>
      <c r="J60" s="3"/>
      <c r="K60" s="53">
        <f>IF(I60="BAJO",0.1,IF(I60="MEDIO",3,5))</f>
        <v>0.1</v>
      </c>
    </row>
    <row r="61" spans="1:11" s="11" customFormat="1" ht="12.75">
      <c r="A61" s="31"/>
      <c r="B61" s="34"/>
      <c r="C61" s="35"/>
      <c r="D61" s="34"/>
      <c r="E61" s="41"/>
      <c r="F61" s="14"/>
      <c r="G61" s="14"/>
      <c r="H61" s="14">
        <f t="shared" si="3"/>
        <v>0</v>
      </c>
      <c r="I61" s="14" t="str">
        <f t="shared" si="0"/>
        <v>BAJO</v>
      </c>
      <c r="J61" s="3"/>
      <c r="K61" s="53">
        <f t="shared" si="1"/>
        <v>0.1</v>
      </c>
    </row>
    <row r="62" spans="1:11" s="11" customFormat="1" ht="12.75">
      <c r="A62" s="31"/>
      <c r="B62" s="34"/>
      <c r="C62" s="35"/>
      <c r="D62" s="34"/>
      <c r="E62" s="41"/>
      <c r="F62" s="36"/>
      <c r="G62" s="14"/>
      <c r="H62" s="14">
        <f t="shared" si="3"/>
        <v>0</v>
      </c>
      <c r="I62" s="14" t="str">
        <f t="shared" si="0"/>
        <v>BAJO</v>
      </c>
      <c r="J62" s="3"/>
      <c r="K62" s="53">
        <f t="shared" si="1"/>
        <v>0.1</v>
      </c>
    </row>
    <row r="63" spans="1:11" s="11" customFormat="1" ht="12.75">
      <c r="A63" s="31"/>
      <c r="B63" s="34"/>
      <c r="C63" s="35"/>
      <c r="D63" s="34"/>
      <c r="E63" s="41"/>
      <c r="F63" s="36"/>
      <c r="G63" s="14"/>
      <c r="H63" s="14">
        <f>F63*G63</f>
        <v>0</v>
      </c>
      <c r="I63" s="14" t="str">
        <f t="shared" si="0"/>
        <v>BAJO</v>
      </c>
      <c r="J63" s="3"/>
      <c r="K63" s="53">
        <f>IF(I63="BAJO",0.1,IF(I63="MEDIO",3,5))</f>
        <v>0.1</v>
      </c>
    </row>
    <row r="64" spans="1:11" s="11" customFormat="1" ht="12.75">
      <c r="A64" s="31"/>
      <c r="B64" s="34"/>
      <c r="C64" s="35"/>
      <c r="D64" s="34"/>
      <c r="E64" s="41"/>
      <c r="F64" s="14"/>
      <c r="G64" s="14"/>
      <c r="H64" s="14">
        <f t="shared" si="3"/>
        <v>0</v>
      </c>
      <c r="I64" s="14" t="str">
        <f t="shared" si="0"/>
        <v>BAJO</v>
      </c>
      <c r="J64" s="13"/>
      <c r="K64" s="53">
        <f t="shared" si="1"/>
        <v>0.1</v>
      </c>
    </row>
    <row r="65" spans="1:13" s="11" customFormat="1" ht="12.75">
      <c r="A65" s="31"/>
      <c r="B65" s="34"/>
      <c r="C65" s="35"/>
      <c r="D65" s="34"/>
      <c r="E65" s="41"/>
      <c r="F65" s="14"/>
      <c r="G65" s="14"/>
      <c r="H65" s="14">
        <f>F65*G65</f>
        <v>0</v>
      </c>
      <c r="I65" s="14" t="str">
        <f t="shared" si="0"/>
        <v>BAJO</v>
      </c>
      <c r="J65" s="13"/>
      <c r="K65" s="53">
        <f>IF(I65="BAJO",0.1,IF(I65="MEDIO",3,5))</f>
        <v>0.1</v>
      </c>
    </row>
    <row r="66" spans="1:13" s="22" customFormat="1" ht="12.75">
      <c r="A66" s="37"/>
      <c r="B66" s="38"/>
      <c r="C66" s="39"/>
      <c r="D66" s="15"/>
      <c r="E66" s="48"/>
      <c r="F66" s="21"/>
      <c r="G66" s="21"/>
      <c r="H66" s="21">
        <f t="shared" si="3"/>
        <v>0</v>
      </c>
      <c r="I66" s="21" t="str">
        <f t="shared" si="0"/>
        <v>BAJO</v>
      </c>
      <c r="J66" s="3"/>
      <c r="K66" s="65">
        <f t="shared" si="1"/>
        <v>0.1</v>
      </c>
    </row>
    <row r="67" spans="1:13" s="22" customFormat="1" ht="12.75">
      <c r="A67" s="37"/>
      <c r="B67" s="38"/>
      <c r="C67" s="35"/>
      <c r="D67" s="15"/>
      <c r="E67" s="48"/>
      <c r="F67" s="40"/>
      <c r="G67" s="21"/>
      <c r="H67" s="21">
        <f t="shared" si="3"/>
        <v>0</v>
      </c>
      <c r="I67" s="21" t="str">
        <f t="shared" si="0"/>
        <v>BAJO</v>
      </c>
      <c r="J67" s="3"/>
      <c r="K67" s="65">
        <f t="shared" si="1"/>
        <v>0.1</v>
      </c>
    </row>
    <row r="68" spans="1:13" s="11" customFormat="1" ht="12.75">
      <c r="A68" s="31"/>
      <c r="B68" s="41"/>
      <c r="C68" s="35"/>
      <c r="D68" s="34"/>
      <c r="E68" s="41"/>
      <c r="F68" s="14"/>
      <c r="G68" s="14"/>
      <c r="H68" s="14">
        <f t="shared" si="3"/>
        <v>0</v>
      </c>
      <c r="I68" s="14" t="str">
        <f t="shared" si="0"/>
        <v>BAJO</v>
      </c>
      <c r="J68" s="13"/>
      <c r="K68" s="53">
        <f t="shared" si="1"/>
        <v>0.1</v>
      </c>
    </row>
    <row r="69" spans="1:13" s="11" customFormat="1" ht="12.75">
      <c r="A69" s="31"/>
      <c r="B69" s="34"/>
      <c r="C69" s="35"/>
      <c r="D69" s="34"/>
      <c r="E69" s="41"/>
      <c r="F69" s="14"/>
      <c r="G69" s="14"/>
      <c r="H69" s="14">
        <f t="shared" si="3"/>
        <v>0</v>
      </c>
      <c r="I69" s="14" t="str">
        <f t="shared" si="0"/>
        <v>BAJO</v>
      </c>
      <c r="J69" s="13"/>
      <c r="K69" s="53">
        <f t="shared" si="1"/>
        <v>0.1</v>
      </c>
    </row>
    <row r="70" spans="1:13" s="11" customFormat="1" ht="12.75">
      <c r="A70" s="31"/>
      <c r="B70" s="34"/>
      <c r="C70" s="35"/>
      <c r="D70" s="34"/>
      <c r="E70" s="41"/>
      <c r="F70" s="14"/>
      <c r="G70" s="14"/>
      <c r="H70" s="14">
        <f t="shared" si="3"/>
        <v>0</v>
      </c>
      <c r="I70" s="14" t="str">
        <f t="shared" si="0"/>
        <v>BAJO</v>
      </c>
      <c r="J70" s="3"/>
      <c r="K70" s="53">
        <f t="shared" si="1"/>
        <v>0.1</v>
      </c>
    </row>
    <row r="71" spans="1:13" s="11" customFormat="1" ht="12.75">
      <c r="A71" s="31"/>
      <c r="B71" s="34"/>
      <c r="C71" s="35"/>
      <c r="D71" s="34"/>
      <c r="E71" s="41"/>
      <c r="F71" s="14"/>
      <c r="G71" s="14"/>
      <c r="H71" s="14">
        <f t="shared" si="3"/>
        <v>0</v>
      </c>
      <c r="I71" s="14" t="str">
        <f t="shared" ref="I71:I76" si="7">IF(H71&lt;12,"BAJO",IF(H71&gt;19,"ALTO","MEDIO"))</f>
        <v>BAJO</v>
      </c>
      <c r="J71" s="3"/>
      <c r="K71" s="53">
        <f t="shared" ref="K71:K76" si="8">IF(I71="BAJO",0.1,IF(I71="MEDIO",3,5))</f>
        <v>0.1</v>
      </c>
    </row>
    <row r="72" spans="1:13" s="11" customFormat="1" ht="12.75">
      <c r="A72" s="31"/>
      <c r="B72" s="34"/>
      <c r="C72" s="35"/>
      <c r="D72" s="34"/>
      <c r="E72" s="41"/>
      <c r="F72" s="14"/>
      <c r="G72" s="14"/>
      <c r="H72" s="14">
        <f t="shared" ref="H72:H76" si="9">F72*G72</f>
        <v>0</v>
      </c>
      <c r="I72" s="14" t="str">
        <f t="shared" si="7"/>
        <v>BAJO</v>
      </c>
      <c r="J72" s="3"/>
      <c r="K72" s="53">
        <f t="shared" si="8"/>
        <v>0.1</v>
      </c>
    </row>
    <row r="73" spans="1:13" s="11" customFormat="1" ht="12.75">
      <c r="A73" s="31"/>
      <c r="B73" s="34"/>
      <c r="C73" s="35"/>
      <c r="D73" s="34"/>
      <c r="E73" s="41"/>
      <c r="F73" s="14"/>
      <c r="G73" s="14"/>
      <c r="H73" s="14">
        <f t="shared" si="9"/>
        <v>0</v>
      </c>
      <c r="I73" s="14" t="str">
        <f t="shared" si="7"/>
        <v>BAJO</v>
      </c>
      <c r="J73" s="3"/>
      <c r="K73" s="53">
        <f t="shared" si="8"/>
        <v>0.1</v>
      </c>
    </row>
    <row r="74" spans="1:13" s="11" customFormat="1" ht="12.75">
      <c r="A74" s="31"/>
      <c r="B74" s="34"/>
      <c r="C74" s="35"/>
      <c r="D74" s="34"/>
      <c r="E74" s="41"/>
      <c r="F74" s="14"/>
      <c r="G74" s="14"/>
      <c r="H74" s="14">
        <f t="shared" si="9"/>
        <v>0</v>
      </c>
      <c r="I74" s="14" t="str">
        <f t="shared" si="7"/>
        <v>BAJO</v>
      </c>
      <c r="J74" s="3"/>
      <c r="K74" s="53">
        <f t="shared" si="8"/>
        <v>0.1</v>
      </c>
    </row>
    <row r="75" spans="1:13" s="11" customFormat="1" ht="12.75">
      <c r="A75" s="31"/>
      <c r="B75" s="34"/>
      <c r="C75" s="35"/>
      <c r="D75" s="34"/>
      <c r="E75" s="41"/>
      <c r="F75" s="14"/>
      <c r="G75" s="14"/>
      <c r="H75" s="14">
        <f t="shared" si="9"/>
        <v>0</v>
      </c>
      <c r="I75" s="14" t="str">
        <f t="shared" si="7"/>
        <v>BAJO</v>
      </c>
      <c r="J75" s="3"/>
      <c r="K75" s="53">
        <f t="shared" si="8"/>
        <v>0.1</v>
      </c>
    </row>
    <row r="76" spans="1:13" s="11" customFormat="1" ht="12.75">
      <c r="A76" s="31"/>
      <c r="B76" s="34"/>
      <c r="C76" s="35"/>
      <c r="D76" s="34"/>
      <c r="E76" s="41"/>
      <c r="F76" s="14"/>
      <c r="G76" s="14"/>
      <c r="H76" s="14">
        <f t="shared" si="9"/>
        <v>0</v>
      </c>
      <c r="I76" s="14" t="str">
        <f t="shared" si="7"/>
        <v>BAJO</v>
      </c>
      <c r="J76" s="3"/>
      <c r="K76" s="53">
        <f t="shared" si="8"/>
        <v>0.1</v>
      </c>
    </row>
    <row r="77" spans="1:13" s="11" customFormat="1" ht="12.75">
      <c r="B77" s="42"/>
      <c r="C77" s="43"/>
      <c r="E77" s="49"/>
      <c r="F77" s="44"/>
      <c r="G77" s="44"/>
      <c r="L77" s="11">
        <f>SUM(K5:K76)</f>
        <v>18.800000000000026</v>
      </c>
      <c r="M77" s="11">
        <f>COUNT(K5:K76)</f>
        <v>72</v>
      </c>
    </row>
    <row r="78" spans="1:13" s="11" customFormat="1" ht="12.75">
      <c r="C78" s="43"/>
      <c r="E78" s="49"/>
      <c r="F78" s="44"/>
      <c r="G78" s="44"/>
    </row>
    <row r="79" spans="1:13" s="11" customFormat="1" ht="12.75">
      <c r="C79" s="43"/>
      <c r="E79" s="49"/>
      <c r="F79" s="44"/>
      <c r="G79" s="44"/>
    </row>
  </sheetData>
  <dataConsolidate/>
  <mergeCells count="3">
    <mergeCell ref="A1:A2"/>
    <mergeCell ref="B1:K1"/>
    <mergeCell ref="B2:K2"/>
  </mergeCells>
  <conditionalFormatting sqref="I73:I75 I5:I69">
    <cfRule type="cellIs" dxfId="23" priority="10" stopIfTrue="1" operator="equal">
      <formula>"ALTO"</formula>
    </cfRule>
    <cfRule type="cellIs" dxfId="22" priority="11" stopIfTrue="1" operator="equal">
      <formula>"MEDIO"</formula>
    </cfRule>
    <cfRule type="cellIs" dxfId="21" priority="12" stopIfTrue="1" operator="equal">
      <formula>"BAJO"</formula>
    </cfRule>
  </conditionalFormatting>
  <conditionalFormatting sqref="I70">
    <cfRule type="cellIs" dxfId="20" priority="7" stopIfTrue="1" operator="equal">
      <formula>"ALTO"</formula>
    </cfRule>
    <cfRule type="cellIs" dxfId="19" priority="8" stopIfTrue="1" operator="equal">
      <formula>"MEDIO"</formula>
    </cfRule>
    <cfRule type="cellIs" dxfId="18" priority="9" stopIfTrue="1" operator="equal">
      <formula>"BAJO"</formula>
    </cfRule>
  </conditionalFormatting>
  <conditionalFormatting sqref="I71:I72">
    <cfRule type="cellIs" dxfId="17" priority="4" stopIfTrue="1" operator="equal">
      <formula>"ALTO"</formula>
    </cfRule>
    <cfRule type="cellIs" dxfId="16" priority="5" stopIfTrue="1" operator="equal">
      <formula>"MEDIO"</formula>
    </cfRule>
    <cfRule type="cellIs" dxfId="15" priority="6" stopIfTrue="1" operator="equal">
      <formula>"BAJO"</formula>
    </cfRule>
  </conditionalFormatting>
  <conditionalFormatting sqref="I76">
    <cfRule type="cellIs" dxfId="14" priority="1" stopIfTrue="1" operator="equal">
      <formula>"ALTO"</formula>
    </cfRule>
    <cfRule type="cellIs" dxfId="13" priority="2" stopIfTrue="1" operator="equal">
      <formula>"MEDIO"</formula>
    </cfRule>
    <cfRule type="cellIs" dxfId="12"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T76"/>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4.5" customHeight="1">
      <c r="A1" s="290"/>
      <c r="B1" s="291" t="s">
        <v>687</v>
      </c>
      <c r="C1" s="291"/>
      <c r="D1" s="291"/>
      <c r="E1" s="291"/>
      <c r="F1" s="291"/>
      <c r="G1" s="291"/>
      <c r="H1" s="291"/>
      <c r="I1" s="291"/>
      <c r="J1" s="291"/>
      <c r="K1" s="291"/>
    </row>
    <row r="2" spans="1:72" ht="34.5"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89.25">
      <c r="A5" s="51" t="s">
        <v>344</v>
      </c>
      <c r="B5" s="97" t="s">
        <v>345</v>
      </c>
      <c r="C5" s="76" t="s">
        <v>278</v>
      </c>
      <c r="D5" s="76" t="s">
        <v>347</v>
      </c>
      <c r="E5" s="93" t="s">
        <v>348</v>
      </c>
      <c r="F5" s="14">
        <v>3</v>
      </c>
      <c r="G5" s="14">
        <v>3</v>
      </c>
      <c r="H5" s="14">
        <f>F5*G5</f>
        <v>9</v>
      </c>
      <c r="I5" s="14" t="str">
        <f t="shared" ref="I5:I67" si="0">IF(H5&lt;12,"BAJO",IF(H5&gt;19,"ALTO","MEDIO"))</f>
        <v>BAJO</v>
      </c>
      <c r="J5" s="86" t="s">
        <v>752</v>
      </c>
      <c r="K5" s="53">
        <f t="shared" ref="K5:K67" si="1">IF(I5="BAJO",0.1,IF(I5="MEDIO",3,5))</f>
        <v>0.1</v>
      </c>
      <c r="BS5" s="11">
        <v>1</v>
      </c>
      <c r="BT5" s="11">
        <v>1</v>
      </c>
    </row>
    <row r="6" spans="1:72" s="11" customFormat="1" ht="89.25">
      <c r="A6" s="51" t="s">
        <v>344</v>
      </c>
      <c r="B6" s="97" t="s">
        <v>529</v>
      </c>
      <c r="C6" s="117" t="s">
        <v>346</v>
      </c>
      <c r="D6" s="76" t="s">
        <v>347</v>
      </c>
      <c r="E6" s="93" t="s">
        <v>689</v>
      </c>
      <c r="F6" s="14">
        <v>3</v>
      </c>
      <c r="G6" s="14">
        <v>3</v>
      </c>
      <c r="H6" s="14">
        <f t="shared" ref="H6:H68" si="2">F6*G6</f>
        <v>9</v>
      </c>
      <c r="I6" s="14" t="str">
        <f t="shared" si="0"/>
        <v>BAJO</v>
      </c>
      <c r="J6" s="86" t="s">
        <v>752</v>
      </c>
      <c r="K6" s="53">
        <f t="shared" si="1"/>
        <v>0.1</v>
      </c>
      <c r="BS6" s="11">
        <v>2</v>
      </c>
      <c r="BT6" s="11">
        <v>2</v>
      </c>
    </row>
    <row r="7" spans="1:72" s="11" customFormat="1" ht="84.75" customHeight="1">
      <c r="A7" s="51" t="s">
        <v>528</v>
      </c>
      <c r="B7" s="97" t="s">
        <v>530</v>
      </c>
      <c r="C7" s="76" t="s">
        <v>278</v>
      </c>
      <c r="D7" s="76" t="s">
        <v>347</v>
      </c>
      <c r="E7" s="93" t="s">
        <v>537</v>
      </c>
      <c r="F7" s="14">
        <v>3</v>
      </c>
      <c r="G7" s="14">
        <v>3</v>
      </c>
      <c r="H7" s="14">
        <f t="shared" si="2"/>
        <v>9</v>
      </c>
      <c r="I7" s="14" t="str">
        <f t="shared" si="0"/>
        <v>BAJO</v>
      </c>
      <c r="J7" s="86" t="s">
        <v>752</v>
      </c>
      <c r="K7" s="53">
        <f t="shared" si="1"/>
        <v>0.1</v>
      </c>
    </row>
    <row r="8" spans="1:72" s="11" customFormat="1" ht="89.25">
      <c r="A8" s="51" t="s">
        <v>528</v>
      </c>
      <c r="B8" s="97" t="s">
        <v>531</v>
      </c>
      <c r="C8" s="117" t="s">
        <v>532</v>
      </c>
      <c r="D8" s="76" t="s">
        <v>347</v>
      </c>
      <c r="E8" s="93" t="s">
        <v>689</v>
      </c>
      <c r="F8" s="14">
        <v>3</v>
      </c>
      <c r="G8" s="14">
        <v>3</v>
      </c>
      <c r="H8" s="14">
        <f t="shared" si="2"/>
        <v>9</v>
      </c>
      <c r="I8" s="14" t="str">
        <f t="shared" si="0"/>
        <v>BAJO</v>
      </c>
      <c r="J8" s="86" t="s">
        <v>752</v>
      </c>
      <c r="K8" s="53">
        <f t="shared" si="1"/>
        <v>0.1</v>
      </c>
    </row>
    <row r="9" spans="1:72" s="11" customFormat="1" ht="12.75">
      <c r="A9" s="31"/>
      <c r="B9" s="13"/>
      <c r="C9" s="32"/>
      <c r="D9" s="13"/>
      <c r="E9" s="47"/>
      <c r="F9" s="14"/>
      <c r="G9" s="14"/>
      <c r="H9" s="14">
        <f>F9*G9</f>
        <v>0</v>
      </c>
      <c r="I9" s="14" t="str">
        <f t="shared" si="0"/>
        <v>BAJO</v>
      </c>
      <c r="J9" s="13"/>
      <c r="K9" s="53">
        <f>IF(I9="BAJO",0.1,IF(I9="MEDIO",3,5))</f>
        <v>0.1</v>
      </c>
    </row>
    <row r="10" spans="1:72" s="11" customFormat="1" ht="12.75">
      <c r="A10" s="31"/>
      <c r="B10" s="13"/>
      <c r="C10" s="32"/>
      <c r="D10" s="13"/>
      <c r="E10" s="47"/>
      <c r="F10" s="14"/>
      <c r="G10" s="14"/>
      <c r="H10" s="14">
        <f>F10*G10</f>
        <v>0</v>
      </c>
      <c r="I10" s="14" t="str">
        <f t="shared" si="0"/>
        <v>BAJO</v>
      </c>
      <c r="J10" s="13"/>
      <c r="K10" s="53">
        <f>IF(I10="BAJO",0.1,IF(I10="MEDIO",3,5))</f>
        <v>0.1</v>
      </c>
    </row>
    <row r="11" spans="1:72" s="11" customFormat="1" ht="12.75">
      <c r="A11" s="31"/>
      <c r="B11" s="13"/>
      <c r="C11" s="32"/>
      <c r="D11" s="13"/>
      <c r="E11" s="47"/>
      <c r="F11" s="14"/>
      <c r="G11" s="14"/>
      <c r="H11" s="14">
        <f>F11*G11</f>
        <v>0</v>
      </c>
      <c r="I11" s="14" t="str">
        <f t="shared" si="0"/>
        <v>BAJO</v>
      </c>
      <c r="J11" s="13"/>
      <c r="K11" s="53">
        <f>IF(I11="BAJO",0.1,IF(I11="MEDIO",3,5))</f>
        <v>0.1</v>
      </c>
    </row>
    <row r="12" spans="1:72" s="11" customFormat="1" ht="12.75">
      <c r="A12" s="31"/>
      <c r="B12" s="13"/>
      <c r="C12" s="13"/>
      <c r="D12" s="13"/>
      <c r="E12" s="47"/>
      <c r="F12" s="14"/>
      <c r="G12" s="14"/>
      <c r="H12" s="14">
        <f t="shared" si="2"/>
        <v>0</v>
      </c>
      <c r="I12" s="14" t="str">
        <f t="shared" si="0"/>
        <v>BAJO</v>
      </c>
      <c r="J12" s="13"/>
      <c r="K12" s="53">
        <f t="shared" si="1"/>
        <v>0.1</v>
      </c>
    </row>
    <row r="13" spans="1:72" s="11" customFormat="1" ht="12.75">
      <c r="A13" s="31"/>
      <c r="B13" s="13"/>
      <c r="C13" s="32"/>
      <c r="D13" s="13"/>
      <c r="E13" s="47"/>
      <c r="F13" s="14"/>
      <c r="G13" s="14"/>
      <c r="H13" s="14">
        <f t="shared" si="2"/>
        <v>0</v>
      </c>
      <c r="I13" s="14" t="str">
        <f t="shared" si="0"/>
        <v>BAJO</v>
      </c>
      <c r="J13" s="13"/>
      <c r="K13" s="53">
        <f t="shared" si="1"/>
        <v>0.1</v>
      </c>
    </row>
    <row r="14" spans="1:72" s="11" customFormat="1" ht="12.75">
      <c r="A14" s="31"/>
      <c r="B14" s="13"/>
      <c r="C14" s="32"/>
      <c r="D14" s="13"/>
      <c r="E14" s="47"/>
      <c r="F14" s="14"/>
      <c r="G14" s="14"/>
      <c r="H14" s="14">
        <f>F14*G14</f>
        <v>0</v>
      </c>
      <c r="I14" s="14" t="str">
        <f t="shared" si="0"/>
        <v>BAJO</v>
      </c>
      <c r="J14" s="13"/>
      <c r="K14" s="53">
        <f>IF(I14="BAJO",0.1,IF(I14="MEDIO",3,5))</f>
        <v>0.1</v>
      </c>
    </row>
    <row r="15" spans="1:72" s="11" customFormat="1" ht="12.75">
      <c r="A15" s="31"/>
      <c r="B15" s="13"/>
      <c r="C15" s="13"/>
      <c r="D15" s="13"/>
      <c r="E15" s="47"/>
      <c r="F15" s="33"/>
      <c r="G15" s="14"/>
      <c r="H15" s="14">
        <f t="shared" si="2"/>
        <v>0</v>
      </c>
      <c r="I15" s="14" t="str">
        <f t="shared" si="0"/>
        <v>BAJO</v>
      </c>
      <c r="J15" s="3"/>
      <c r="K15" s="53">
        <f t="shared" si="1"/>
        <v>0.1</v>
      </c>
    </row>
    <row r="16" spans="1:72" s="11" customFormat="1" ht="12.75">
      <c r="A16" s="31"/>
      <c r="B16" s="13"/>
      <c r="C16" s="32"/>
      <c r="D16" s="13"/>
      <c r="E16" s="47"/>
      <c r="F16" s="33"/>
      <c r="G16" s="14"/>
      <c r="H16" s="14">
        <f t="shared" si="2"/>
        <v>0</v>
      </c>
      <c r="I16" s="14" t="str">
        <f t="shared" si="0"/>
        <v>BAJO</v>
      </c>
      <c r="J16" s="3"/>
      <c r="K16" s="53">
        <f t="shared" si="1"/>
        <v>0.1</v>
      </c>
    </row>
    <row r="17" spans="1:11" s="11" customFormat="1" ht="12.75">
      <c r="A17" s="31"/>
      <c r="B17" s="13"/>
      <c r="C17" s="32"/>
      <c r="D17" s="13"/>
      <c r="E17" s="47"/>
      <c r="F17" s="33"/>
      <c r="G17" s="14"/>
      <c r="H17" s="14">
        <f>F17*G17</f>
        <v>0</v>
      </c>
      <c r="I17" s="14" t="str">
        <f t="shared" si="0"/>
        <v>BAJO</v>
      </c>
      <c r="J17" s="3"/>
      <c r="K17" s="53">
        <f>IF(I17="BAJO",0.1,IF(I17="MEDIO",3,5))</f>
        <v>0.1</v>
      </c>
    </row>
    <row r="18" spans="1:11" s="11" customFormat="1" ht="12.75">
      <c r="A18" s="31"/>
      <c r="B18" s="13"/>
      <c r="C18" s="13"/>
      <c r="D18" s="13"/>
      <c r="E18" s="47"/>
      <c r="F18" s="14"/>
      <c r="G18" s="14"/>
      <c r="H18" s="14">
        <f t="shared" si="2"/>
        <v>0</v>
      </c>
      <c r="I18" s="14" t="str">
        <f t="shared" si="0"/>
        <v>BAJO</v>
      </c>
      <c r="J18" s="13"/>
      <c r="K18" s="53">
        <f t="shared" si="1"/>
        <v>0.1</v>
      </c>
    </row>
    <row r="19" spans="1:11" s="11" customFormat="1" ht="12.75">
      <c r="A19" s="31"/>
      <c r="B19" s="13"/>
      <c r="C19" s="13"/>
      <c r="D19" s="13"/>
      <c r="E19" s="47"/>
      <c r="F19" s="14"/>
      <c r="G19" s="14"/>
      <c r="H19" s="14">
        <f t="shared" si="2"/>
        <v>0</v>
      </c>
      <c r="I19" s="14" t="str">
        <f t="shared" si="0"/>
        <v>BAJO</v>
      </c>
      <c r="J19" s="13"/>
      <c r="K19" s="53">
        <f t="shared" si="1"/>
        <v>0.1</v>
      </c>
    </row>
    <row r="20" spans="1:11" s="11" customFormat="1" ht="12.75">
      <c r="A20" s="31"/>
      <c r="B20" s="13"/>
      <c r="C20" s="13"/>
      <c r="D20" s="13"/>
      <c r="E20" s="47"/>
      <c r="F20" s="14"/>
      <c r="G20" s="14"/>
      <c r="H20" s="14">
        <f>F20*G20</f>
        <v>0</v>
      </c>
      <c r="I20" s="14" t="str">
        <f t="shared" si="0"/>
        <v>BAJO</v>
      </c>
      <c r="J20" s="13"/>
      <c r="K20" s="53">
        <f>IF(I20="BAJO",0.1,IF(I20="MEDIO",3,5))</f>
        <v>0.1</v>
      </c>
    </row>
    <row r="21" spans="1:11" s="11" customFormat="1" ht="12.75">
      <c r="A21" s="31"/>
      <c r="B21" s="13"/>
      <c r="C21" s="13"/>
      <c r="D21" s="13"/>
      <c r="E21" s="47"/>
      <c r="F21" s="14"/>
      <c r="G21" s="14"/>
      <c r="H21" s="14">
        <f t="shared" si="2"/>
        <v>0</v>
      </c>
      <c r="I21" s="14" t="str">
        <f t="shared" si="0"/>
        <v>BAJO</v>
      </c>
      <c r="J21" s="3"/>
      <c r="K21" s="53">
        <f t="shared" si="1"/>
        <v>0.1</v>
      </c>
    </row>
    <row r="22" spans="1:11" s="11" customFormat="1" ht="12.75">
      <c r="A22" s="31"/>
      <c r="B22" s="13"/>
      <c r="C22" s="13"/>
      <c r="D22" s="13"/>
      <c r="E22" s="47"/>
      <c r="F22" s="14"/>
      <c r="G22" s="14"/>
      <c r="H22" s="14">
        <f t="shared" si="2"/>
        <v>0</v>
      </c>
      <c r="I22" s="14" t="str">
        <f t="shared" si="0"/>
        <v>BAJO</v>
      </c>
      <c r="J22" s="3"/>
      <c r="K22" s="53">
        <f t="shared" si="1"/>
        <v>0.1</v>
      </c>
    </row>
    <row r="23" spans="1:11" s="11" customFormat="1" ht="12.75">
      <c r="A23" s="31"/>
      <c r="B23" s="13"/>
      <c r="C23" s="13"/>
      <c r="D23" s="13"/>
      <c r="E23" s="47"/>
      <c r="F23" s="14"/>
      <c r="G23" s="14"/>
      <c r="H23" s="14">
        <f>F23*G23</f>
        <v>0</v>
      </c>
      <c r="I23" s="14" t="str">
        <f t="shared" si="0"/>
        <v>BAJO</v>
      </c>
      <c r="J23" s="3"/>
      <c r="K23" s="53">
        <f>IF(I23="BAJO",0.1,IF(I23="MEDIO",3,5))</f>
        <v>0.1</v>
      </c>
    </row>
    <row r="24" spans="1:11" s="11" customFormat="1" ht="12.75">
      <c r="A24" s="31"/>
      <c r="B24" s="13"/>
      <c r="C24" s="32"/>
      <c r="D24" s="13"/>
      <c r="E24" s="47"/>
      <c r="F24" s="14"/>
      <c r="G24" s="14"/>
      <c r="H24" s="14">
        <f t="shared" si="2"/>
        <v>0</v>
      </c>
      <c r="I24" s="14" t="str">
        <f t="shared" si="0"/>
        <v>BAJO</v>
      </c>
      <c r="J24" s="3"/>
      <c r="K24" s="53">
        <f t="shared" si="1"/>
        <v>0.1</v>
      </c>
    </row>
    <row r="25" spans="1:11" s="11" customFormat="1" ht="12.75">
      <c r="A25" s="31"/>
      <c r="B25" s="13"/>
      <c r="C25" s="13"/>
      <c r="D25" s="13"/>
      <c r="E25" s="47"/>
      <c r="F25" s="14"/>
      <c r="G25" s="14"/>
      <c r="H25" s="14">
        <f t="shared" si="2"/>
        <v>0</v>
      </c>
      <c r="I25" s="14" t="str">
        <f t="shared" si="0"/>
        <v>BAJO</v>
      </c>
      <c r="J25" s="3"/>
      <c r="K25" s="53">
        <f t="shared" si="1"/>
        <v>0.1</v>
      </c>
    </row>
    <row r="26" spans="1:11" s="11" customFormat="1" ht="12.75">
      <c r="A26" s="31"/>
      <c r="B26" s="13"/>
      <c r="C26" s="13"/>
      <c r="D26" s="13"/>
      <c r="E26" s="47"/>
      <c r="F26" s="14"/>
      <c r="G26" s="14"/>
      <c r="H26" s="14">
        <f>F26*G26</f>
        <v>0</v>
      </c>
      <c r="I26" s="14" t="str">
        <f t="shared" si="0"/>
        <v>BAJO</v>
      </c>
      <c r="J26" s="3"/>
      <c r="K26" s="53">
        <f>IF(I26="BAJO",0.1,IF(I26="MEDIO",3,5))</f>
        <v>0.1</v>
      </c>
    </row>
    <row r="27" spans="1:11" s="11" customFormat="1" ht="12.75">
      <c r="A27" s="31"/>
      <c r="B27" s="13"/>
      <c r="C27" s="32"/>
      <c r="D27" s="13"/>
      <c r="E27" s="47"/>
      <c r="F27" s="14"/>
      <c r="G27" s="14"/>
      <c r="H27" s="14">
        <f t="shared" si="2"/>
        <v>0</v>
      </c>
      <c r="I27" s="14" t="str">
        <f t="shared" si="0"/>
        <v>BAJO</v>
      </c>
      <c r="J27" s="3"/>
      <c r="K27" s="53">
        <f t="shared" si="1"/>
        <v>0.1</v>
      </c>
    </row>
    <row r="28" spans="1:11" s="11" customFormat="1" ht="12.75">
      <c r="A28" s="31"/>
      <c r="B28" s="13"/>
      <c r="C28" s="13"/>
      <c r="D28" s="13"/>
      <c r="E28" s="47"/>
      <c r="F28" s="14"/>
      <c r="G28" s="14"/>
      <c r="H28" s="14">
        <f t="shared" si="2"/>
        <v>0</v>
      </c>
      <c r="I28" s="14" t="str">
        <f t="shared" si="0"/>
        <v>BAJO</v>
      </c>
      <c r="J28" s="3"/>
      <c r="K28" s="53">
        <f t="shared" si="1"/>
        <v>0.1</v>
      </c>
    </row>
    <row r="29" spans="1:11" s="11" customFormat="1" ht="12.75">
      <c r="A29" s="31"/>
      <c r="B29" s="13"/>
      <c r="C29" s="13"/>
      <c r="D29" s="13"/>
      <c r="E29" s="47"/>
      <c r="F29" s="14"/>
      <c r="G29" s="14"/>
      <c r="H29" s="14">
        <f>F29*G29</f>
        <v>0</v>
      </c>
      <c r="I29" s="14" t="str">
        <f t="shared" si="0"/>
        <v>BAJO</v>
      </c>
      <c r="J29" s="3"/>
      <c r="K29" s="53">
        <f>IF(I29="BAJO",0.1,IF(I29="MEDIO",3,5))</f>
        <v>0.1</v>
      </c>
    </row>
    <row r="30" spans="1:11" s="11" customFormat="1" ht="12.75">
      <c r="A30" s="51"/>
      <c r="B30" s="12"/>
      <c r="C30" s="13"/>
      <c r="D30" s="13"/>
      <c r="E30" s="47"/>
      <c r="F30" s="14"/>
      <c r="G30" s="14"/>
      <c r="H30" s="14">
        <f t="shared" si="2"/>
        <v>0</v>
      </c>
      <c r="I30" s="14" t="str">
        <f t="shared" si="0"/>
        <v>BAJO</v>
      </c>
      <c r="J30" s="3"/>
      <c r="K30" s="53">
        <f t="shared" si="1"/>
        <v>0.1</v>
      </c>
    </row>
    <row r="31" spans="1:11" s="11" customFormat="1" ht="12.75">
      <c r="A31" s="51"/>
      <c r="B31" s="13"/>
      <c r="C31" s="35"/>
      <c r="D31" s="13"/>
      <c r="E31" s="47"/>
      <c r="F31" s="14"/>
      <c r="G31" s="14"/>
      <c r="H31" s="14">
        <f t="shared" si="2"/>
        <v>0</v>
      </c>
      <c r="I31" s="14" t="str">
        <f t="shared" si="0"/>
        <v>BAJO</v>
      </c>
      <c r="J31" s="3"/>
      <c r="K31" s="53">
        <f t="shared" si="1"/>
        <v>0.1</v>
      </c>
    </row>
    <row r="32" spans="1:11" s="11" customFormat="1" ht="12.75">
      <c r="A32" s="51"/>
      <c r="B32" s="13"/>
      <c r="C32" s="32"/>
      <c r="D32" s="13"/>
      <c r="E32" s="47"/>
      <c r="F32" s="14"/>
      <c r="G32" s="14"/>
      <c r="H32" s="14">
        <f>F32*G32</f>
        <v>0</v>
      </c>
      <c r="I32" s="14" t="str">
        <f t="shared" si="0"/>
        <v>BAJO</v>
      </c>
      <c r="J32" s="3"/>
      <c r="K32" s="53">
        <f>IF(I32="BAJO",0.1,IF(I32="MEDIO",3,5))</f>
        <v>0.1</v>
      </c>
    </row>
    <row r="33" spans="1:11" s="11" customFormat="1" ht="12.75">
      <c r="A33" s="31"/>
      <c r="B33" s="15"/>
      <c r="C33" s="32"/>
      <c r="D33" s="13"/>
      <c r="E33" s="47"/>
      <c r="F33" s="14"/>
      <c r="G33" s="14"/>
      <c r="H33" s="14">
        <f t="shared" si="2"/>
        <v>0</v>
      </c>
      <c r="I33" s="14" t="str">
        <f t="shared" si="0"/>
        <v>BAJO</v>
      </c>
      <c r="J33" s="3"/>
      <c r="K33" s="53">
        <f t="shared" si="1"/>
        <v>0.1</v>
      </c>
    </row>
    <row r="34" spans="1:11" s="11" customFormat="1" ht="12.75">
      <c r="A34" s="31"/>
      <c r="B34" s="13"/>
      <c r="C34" s="13"/>
      <c r="D34" s="13"/>
      <c r="E34" s="47"/>
      <c r="F34" s="14"/>
      <c r="G34" s="14"/>
      <c r="H34" s="14">
        <f t="shared" si="2"/>
        <v>0</v>
      </c>
      <c r="I34" s="14" t="str">
        <f t="shared" si="0"/>
        <v>BAJO</v>
      </c>
      <c r="J34" s="3"/>
      <c r="K34" s="53">
        <f t="shared" si="1"/>
        <v>0.1</v>
      </c>
    </row>
    <row r="35" spans="1:11" s="11" customFormat="1" ht="12.75">
      <c r="A35" s="31"/>
      <c r="B35" s="13"/>
      <c r="C35" s="13"/>
      <c r="D35" s="13"/>
      <c r="E35" s="47"/>
      <c r="F35" s="14"/>
      <c r="G35" s="14"/>
      <c r="H35" s="14">
        <f>F35*G35</f>
        <v>0</v>
      </c>
      <c r="I35" s="14" t="str">
        <f t="shared" si="0"/>
        <v>BAJO</v>
      </c>
      <c r="J35" s="3"/>
      <c r="K35" s="53">
        <f>IF(I35="BAJO",0.1,IF(I35="MEDIO",3,5))</f>
        <v>0.1</v>
      </c>
    </row>
    <row r="36" spans="1:11" s="11" customFormat="1" ht="12.75">
      <c r="A36" s="31"/>
      <c r="B36" s="13"/>
      <c r="C36" s="32"/>
      <c r="D36" s="13"/>
      <c r="E36" s="47"/>
      <c r="F36" s="14"/>
      <c r="G36" s="14"/>
      <c r="H36" s="14">
        <f t="shared" si="2"/>
        <v>0</v>
      </c>
      <c r="I36" s="14" t="str">
        <f t="shared" si="0"/>
        <v>BAJO</v>
      </c>
      <c r="J36" s="3"/>
      <c r="K36" s="53">
        <f t="shared" si="1"/>
        <v>0.1</v>
      </c>
    </row>
    <row r="37" spans="1:11" s="11" customFormat="1" ht="12.75">
      <c r="A37" s="31"/>
      <c r="B37" s="13"/>
      <c r="C37" s="32"/>
      <c r="D37" s="13"/>
      <c r="E37" s="47"/>
      <c r="F37" s="14"/>
      <c r="G37" s="14"/>
      <c r="H37" s="14">
        <f t="shared" si="2"/>
        <v>0</v>
      </c>
      <c r="I37" s="14" t="str">
        <f t="shared" si="0"/>
        <v>BAJO</v>
      </c>
      <c r="J37" s="3"/>
      <c r="K37" s="53">
        <f t="shared" si="1"/>
        <v>0.1</v>
      </c>
    </row>
    <row r="38" spans="1:11" s="11" customFormat="1" ht="12.75">
      <c r="A38" s="31"/>
      <c r="B38" s="13"/>
      <c r="C38" s="13"/>
      <c r="D38" s="13"/>
      <c r="E38" s="47"/>
      <c r="F38" s="14"/>
      <c r="G38" s="14"/>
      <c r="H38" s="14">
        <f>F38*G38</f>
        <v>0</v>
      </c>
      <c r="I38" s="14" t="str">
        <f t="shared" si="0"/>
        <v>BAJO</v>
      </c>
      <c r="J38" s="3"/>
      <c r="K38" s="53">
        <f>IF(I38="BAJO",0.1,IF(I38="MEDIO",3,5))</f>
        <v>0.1</v>
      </c>
    </row>
    <row r="39" spans="1:11" s="11" customFormat="1" ht="12.75">
      <c r="A39" s="31"/>
      <c r="B39" s="13"/>
      <c r="C39" s="13"/>
      <c r="D39" s="13"/>
      <c r="E39" s="47"/>
      <c r="F39" s="14"/>
      <c r="G39" s="14"/>
      <c r="H39" s="14">
        <f>F39*G39</f>
        <v>0</v>
      </c>
      <c r="I39" s="14" t="str">
        <f t="shared" si="0"/>
        <v>BAJO</v>
      </c>
      <c r="J39" s="3"/>
      <c r="K39" s="53">
        <f>IF(I39="BAJO",0.1,IF(I39="MEDIO",3,5))</f>
        <v>0.1</v>
      </c>
    </row>
    <row r="40" spans="1:11" s="11" customFormat="1" ht="12.75">
      <c r="A40" s="31"/>
      <c r="B40" s="13"/>
      <c r="C40" s="32"/>
      <c r="D40" s="13"/>
      <c r="E40" s="47"/>
      <c r="F40" s="14"/>
      <c r="G40" s="14"/>
      <c r="H40" s="14">
        <f t="shared" si="2"/>
        <v>0</v>
      </c>
      <c r="I40" s="14" t="str">
        <f t="shared" si="0"/>
        <v>BAJO</v>
      </c>
      <c r="J40" s="3"/>
      <c r="K40" s="53">
        <f t="shared" si="1"/>
        <v>0.1</v>
      </c>
    </row>
    <row r="41" spans="1:11" s="11" customFormat="1" ht="12.75">
      <c r="A41" s="31"/>
      <c r="B41" s="13"/>
      <c r="C41" s="32"/>
      <c r="D41" s="13"/>
      <c r="E41" s="47"/>
      <c r="F41" s="14"/>
      <c r="G41" s="14"/>
      <c r="H41" s="14">
        <f t="shared" si="2"/>
        <v>0</v>
      </c>
      <c r="I41" s="14" t="str">
        <f t="shared" si="0"/>
        <v>BAJO</v>
      </c>
      <c r="J41" s="3"/>
      <c r="K41" s="53">
        <f t="shared" si="1"/>
        <v>0.1</v>
      </c>
    </row>
    <row r="42" spans="1:11" s="11" customFormat="1" ht="12.75">
      <c r="A42" s="31"/>
      <c r="B42" s="13"/>
      <c r="C42" s="13"/>
      <c r="D42" s="13"/>
      <c r="E42" s="47"/>
      <c r="F42" s="14"/>
      <c r="G42" s="14"/>
      <c r="H42" s="14">
        <f>F42*G42</f>
        <v>0</v>
      </c>
      <c r="I42" s="14" t="str">
        <f t="shared" si="0"/>
        <v>BAJO</v>
      </c>
      <c r="J42" s="3"/>
      <c r="K42" s="53">
        <f>IF(I42="BAJO",0.1,IF(I42="MEDIO",3,5))</f>
        <v>0.1</v>
      </c>
    </row>
    <row r="43" spans="1:11" s="11" customFormat="1" ht="12.75">
      <c r="A43" s="31"/>
      <c r="B43" s="13"/>
      <c r="C43" s="13"/>
      <c r="D43" s="13"/>
      <c r="E43" s="47"/>
      <c r="F43" s="14"/>
      <c r="G43" s="14"/>
      <c r="H43" s="14">
        <f>F43*G43</f>
        <v>0</v>
      </c>
      <c r="I43" s="14" t="str">
        <f t="shared" si="0"/>
        <v>BAJO</v>
      </c>
      <c r="J43" s="3"/>
      <c r="K43" s="53">
        <f>IF(I43="BAJO",0.1,IF(I43="MEDIO",3,5))</f>
        <v>0.1</v>
      </c>
    </row>
    <row r="44" spans="1:11" s="11" customFormat="1" ht="12.75">
      <c r="A44" s="31"/>
      <c r="B44" s="13"/>
      <c r="C44" s="32"/>
      <c r="D44" s="13"/>
      <c r="E44" s="47"/>
      <c r="F44" s="14"/>
      <c r="G44" s="14"/>
      <c r="H44" s="14">
        <f t="shared" si="2"/>
        <v>0</v>
      </c>
      <c r="I44" s="14" t="str">
        <f t="shared" si="0"/>
        <v>BAJO</v>
      </c>
      <c r="J44" s="3"/>
      <c r="K44" s="53">
        <f t="shared" si="1"/>
        <v>0.1</v>
      </c>
    </row>
    <row r="45" spans="1:11" s="11" customFormat="1" ht="12.75">
      <c r="A45" s="31"/>
      <c r="B45" s="13"/>
      <c r="C45" s="13"/>
      <c r="D45" s="13"/>
      <c r="E45" s="47"/>
      <c r="F45" s="14"/>
      <c r="G45" s="14"/>
      <c r="H45" s="14">
        <f t="shared" si="2"/>
        <v>0</v>
      </c>
      <c r="I45" s="14" t="str">
        <f t="shared" si="0"/>
        <v>BAJO</v>
      </c>
      <c r="J45" s="3"/>
      <c r="K45" s="53">
        <f t="shared" si="1"/>
        <v>0.1</v>
      </c>
    </row>
    <row r="46" spans="1:11" s="11" customFormat="1" ht="12.75">
      <c r="A46" s="31"/>
      <c r="B46" s="13"/>
      <c r="C46" s="13"/>
      <c r="D46" s="13"/>
      <c r="E46" s="47"/>
      <c r="F46" s="14"/>
      <c r="G46" s="14"/>
      <c r="H46" s="14">
        <f>F46*G46</f>
        <v>0</v>
      </c>
      <c r="I46" s="14" t="str">
        <f t="shared" si="0"/>
        <v>BAJO</v>
      </c>
      <c r="J46" s="3"/>
      <c r="K46" s="53">
        <f>IF(I46="BAJO",0.1,IF(I46="MEDIO",3,5))</f>
        <v>0.1</v>
      </c>
    </row>
    <row r="47" spans="1:11" s="11" customFormat="1" ht="12.75">
      <c r="A47" s="31"/>
      <c r="B47" s="13"/>
      <c r="C47" s="32"/>
      <c r="D47" s="13"/>
      <c r="E47" s="47"/>
      <c r="F47" s="14"/>
      <c r="G47" s="14"/>
      <c r="H47" s="14">
        <f t="shared" si="2"/>
        <v>0</v>
      </c>
      <c r="I47" s="14" t="str">
        <f t="shared" si="0"/>
        <v>BAJO</v>
      </c>
      <c r="J47" s="3"/>
      <c r="K47" s="53">
        <f t="shared" si="1"/>
        <v>0.1</v>
      </c>
    </row>
    <row r="48" spans="1:11" s="11" customFormat="1" ht="12.75">
      <c r="A48" s="31"/>
      <c r="B48" s="13"/>
      <c r="C48" s="35"/>
      <c r="D48" s="13"/>
      <c r="E48" s="47"/>
      <c r="F48" s="14"/>
      <c r="G48" s="14"/>
      <c r="H48" s="14">
        <f t="shared" si="2"/>
        <v>0</v>
      </c>
      <c r="I48" s="14" t="str">
        <f t="shared" si="0"/>
        <v>BAJO</v>
      </c>
      <c r="J48" s="3"/>
      <c r="K48" s="53">
        <f t="shared" si="1"/>
        <v>0.1</v>
      </c>
    </row>
    <row r="49" spans="1:11" s="11" customFormat="1" ht="12.75">
      <c r="A49" s="31"/>
      <c r="B49" s="13"/>
      <c r="C49" s="13"/>
      <c r="D49" s="13"/>
      <c r="E49" s="47"/>
      <c r="F49" s="14"/>
      <c r="G49" s="14"/>
      <c r="H49" s="14">
        <f>F49*G49</f>
        <v>0</v>
      </c>
      <c r="I49" s="14" t="str">
        <f t="shared" si="0"/>
        <v>BAJO</v>
      </c>
      <c r="J49" s="3"/>
      <c r="K49" s="53">
        <f>IF(I49="BAJO",0.1,IF(I49="MEDIO",3,5))</f>
        <v>0.1</v>
      </c>
    </row>
    <row r="50" spans="1:11" s="11" customFormat="1" ht="12.75">
      <c r="A50" s="31"/>
      <c r="B50" s="13"/>
      <c r="C50" s="13"/>
      <c r="D50" s="13"/>
      <c r="E50" s="47"/>
      <c r="F50" s="14"/>
      <c r="G50" s="14"/>
      <c r="H50" s="14">
        <f>F50*G50</f>
        <v>0</v>
      </c>
      <c r="I50" s="14" t="str">
        <f t="shared" si="0"/>
        <v>BAJO</v>
      </c>
      <c r="J50" s="3"/>
      <c r="K50" s="53">
        <f>IF(I50="BAJO",0.1,IF(I50="MEDIO",3,5))</f>
        <v>0.1</v>
      </c>
    </row>
    <row r="51" spans="1:11" s="11" customFormat="1" ht="12.75">
      <c r="A51" s="31"/>
      <c r="B51" s="13"/>
      <c r="C51" s="32"/>
      <c r="D51" s="13"/>
      <c r="E51" s="47"/>
      <c r="F51" s="14"/>
      <c r="G51" s="14"/>
      <c r="H51" s="14">
        <f t="shared" si="2"/>
        <v>0</v>
      </c>
      <c r="I51" s="14" t="str">
        <f t="shared" si="0"/>
        <v>BAJO</v>
      </c>
      <c r="J51" s="3"/>
      <c r="K51" s="53">
        <f t="shared" si="1"/>
        <v>0.1</v>
      </c>
    </row>
    <row r="52" spans="1:11" s="11" customFormat="1" ht="12.75">
      <c r="A52" s="31"/>
      <c r="B52" s="13"/>
      <c r="C52" s="35"/>
      <c r="D52" s="13"/>
      <c r="E52" s="47"/>
      <c r="F52" s="14"/>
      <c r="G52" s="14"/>
      <c r="H52" s="14">
        <f t="shared" si="2"/>
        <v>0</v>
      </c>
      <c r="I52" s="14" t="str">
        <f t="shared" si="0"/>
        <v>BAJO</v>
      </c>
      <c r="J52" s="3"/>
      <c r="K52" s="53">
        <f t="shared" si="1"/>
        <v>0.1</v>
      </c>
    </row>
    <row r="53" spans="1:11" s="11" customFormat="1" ht="12.75">
      <c r="A53" s="31"/>
      <c r="B53" s="13"/>
      <c r="C53" s="13"/>
      <c r="D53" s="13"/>
      <c r="E53" s="47"/>
      <c r="F53" s="14"/>
      <c r="G53" s="14"/>
      <c r="H53" s="14">
        <f t="shared" si="2"/>
        <v>0</v>
      </c>
      <c r="I53" s="14" t="str">
        <f t="shared" si="0"/>
        <v>BAJO</v>
      </c>
      <c r="J53" s="3"/>
      <c r="K53" s="53">
        <f>IF(I53="BAJO",0.1,IF(I53="MEDIO",3,5))</f>
        <v>0.1</v>
      </c>
    </row>
    <row r="54" spans="1:11" s="22" customFormat="1" ht="12.75">
      <c r="A54" s="31"/>
      <c r="B54" s="13"/>
      <c r="C54" s="15"/>
      <c r="D54" s="15"/>
      <c r="E54" s="47"/>
      <c r="F54" s="21"/>
      <c r="G54" s="21"/>
      <c r="H54" s="21">
        <f t="shared" si="2"/>
        <v>0</v>
      </c>
      <c r="I54" s="21" t="str">
        <f t="shared" si="0"/>
        <v>BAJO</v>
      </c>
      <c r="J54" s="3"/>
      <c r="K54" s="65">
        <f>IF(I54="BAJO",0.1,IF(I54="MEDIO",3,5))</f>
        <v>0.1</v>
      </c>
    </row>
    <row r="55" spans="1:11" s="11" customFormat="1" ht="12.75">
      <c r="A55" s="31"/>
      <c r="B55" s="15"/>
      <c r="C55" s="32"/>
      <c r="D55" s="16"/>
      <c r="E55" s="41"/>
      <c r="F55" s="29"/>
      <c r="G55" s="29"/>
      <c r="H55" s="14">
        <f t="shared" si="2"/>
        <v>0</v>
      </c>
      <c r="I55" s="14" t="str">
        <f t="shared" si="0"/>
        <v>BAJO</v>
      </c>
      <c r="J55" s="3"/>
      <c r="K55" s="53">
        <f t="shared" si="1"/>
        <v>0.1</v>
      </c>
    </row>
    <row r="56" spans="1:11" s="11" customFormat="1" ht="12.75">
      <c r="A56" s="31"/>
      <c r="B56" s="13"/>
      <c r="C56" s="32"/>
      <c r="D56" s="16"/>
      <c r="E56" s="41"/>
      <c r="F56" s="29"/>
      <c r="G56" s="29"/>
      <c r="H56" s="14">
        <f t="shared" si="2"/>
        <v>0</v>
      </c>
      <c r="I56" s="14" t="str">
        <f t="shared" si="0"/>
        <v>BAJO</v>
      </c>
      <c r="J56" s="3"/>
      <c r="K56" s="53">
        <f t="shared" si="1"/>
        <v>0.1</v>
      </c>
    </row>
    <row r="57" spans="1:11" s="11" customFormat="1" ht="12.75">
      <c r="A57" s="31"/>
      <c r="B57" s="13"/>
      <c r="C57" s="13"/>
      <c r="D57" s="16"/>
      <c r="E57" s="41"/>
      <c r="F57" s="29"/>
      <c r="G57" s="29"/>
      <c r="H57" s="14">
        <f>F57*G57</f>
        <v>0</v>
      </c>
      <c r="I57" s="14" t="str">
        <f t="shared" si="0"/>
        <v>BAJO</v>
      </c>
      <c r="J57" s="3"/>
      <c r="K57" s="53">
        <f>IF(I57="BAJO",0.1,IF(I57="MEDIO",3,5))</f>
        <v>0.1</v>
      </c>
    </row>
    <row r="58" spans="1:11" s="11" customFormat="1" ht="12.75">
      <c r="A58" s="31"/>
      <c r="B58" s="34"/>
      <c r="C58" s="35"/>
      <c r="D58" s="34"/>
      <c r="E58" s="41"/>
      <c r="F58" s="14"/>
      <c r="G58" s="14"/>
      <c r="H58" s="14">
        <f t="shared" si="2"/>
        <v>0</v>
      </c>
      <c r="I58" s="14" t="str">
        <f t="shared" si="0"/>
        <v>BAJO</v>
      </c>
      <c r="J58" s="3"/>
      <c r="K58" s="53">
        <f t="shared" si="1"/>
        <v>0.1</v>
      </c>
    </row>
    <row r="59" spans="1:11" s="11" customFormat="1" ht="12.75">
      <c r="A59" s="31"/>
      <c r="B59" s="34"/>
      <c r="C59" s="35"/>
      <c r="D59" s="34"/>
      <c r="E59" s="41"/>
      <c r="F59" s="36"/>
      <c r="G59" s="14"/>
      <c r="H59" s="14">
        <f t="shared" si="2"/>
        <v>0</v>
      </c>
      <c r="I59" s="14" t="str">
        <f t="shared" si="0"/>
        <v>BAJO</v>
      </c>
      <c r="J59" s="3"/>
      <c r="K59" s="53">
        <f t="shared" si="1"/>
        <v>0.1</v>
      </c>
    </row>
    <row r="60" spans="1:11" s="11" customFormat="1" ht="12.75">
      <c r="A60" s="31"/>
      <c r="B60" s="34"/>
      <c r="C60" s="35"/>
      <c r="D60" s="34"/>
      <c r="E60" s="41"/>
      <c r="F60" s="36"/>
      <c r="G60" s="14"/>
      <c r="H60" s="14">
        <f>F60*G60</f>
        <v>0</v>
      </c>
      <c r="I60" s="14" t="str">
        <f t="shared" si="0"/>
        <v>BAJO</v>
      </c>
      <c r="J60" s="3"/>
      <c r="K60" s="53">
        <f>IF(I60="BAJO",0.1,IF(I60="MEDIO",3,5))</f>
        <v>0.1</v>
      </c>
    </row>
    <row r="61" spans="1:11" s="11" customFormat="1" ht="12.75">
      <c r="A61" s="31"/>
      <c r="B61" s="34"/>
      <c r="C61" s="35"/>
      <c r="D61" s="34"/>
      <c r="E61" s="41"/>
      <c r="F61" s="14"/>
      <c r="G61" s="14"/>
      <c r="H61" s="14">
        <f t="shared" si="2"/>
        <v>0</v>
      </c>
      <c r="I61" s="14" t="str">
        <f t="shared" si="0"/>
        <v>BAJO</v>
      </c>
      <c r="J61" s="13"/>
      <c r="K61" s="53">
        <f t="shared" si="1"/>
        <v>0.1</v>
      </c>
    </row>
    <row r="62" spans="1:11" s="11" customFormat="1" ht="12.75">
      <c r="A62" s="31"/>
      <c r="B62" s="34"/>
      <c r="C62" s="35"/>
      <c r="D62" s="34"/>
      <c r="E62" s="41"/>
      <c r="F62" s="14"/>
      <c r="G62" s="14"/>
      <c r="H62" s="14">
        <f>F62*G62</f>
        <v>0</v>
      </c>
      <c r="I62" s="14" t="str">
        <f t="shared" si="0"/>
        <v>BAJO</v>
      </c>
      <c r="J62" s="13"/>
      <c r="K62" s="53">
        <f>IF(I62="BAJO",0.1,IF(I62="MEDIO",3,5))</f>
        <v>0.1</v>
      </c>
    </row>
    <row r="63" spans="1:11" s="22" customFormat="1" ht="12.75">
      <c r="A63" s="37"/>
      <c r="B63" s="38"/>
      <c r="C63" s="39"/>
      <c r="D63" s="15"/>
      <c r="E63" s="48"/>
      <c r="F63" s="21"/>
      <c r="G63" s="21"/>
      <c r="H63" s="21">
        <f t="shared" si="2"/>
        <v>0</v>
      </c>
      <c r="I63" s="21" t="str">
        <f t="shared" si="0"/>
        <v>BAJO</v>
      </c>
      <c r="J63" s="3"/>
      <c r="K63" s="65">
        <f t="shared" si="1"/>
        <v>0.1</v>
      </c>
    </row>
    <row r="64" spans="1:11" s="22" customFormat="1" ht="12.75">
      <c r="A64" s="37"/>
      <c r="B64" s="38"/>
      <c r="C64" s="35"/>
      <c r="D64" s="15"/>
      <c r="E64" s="48"/>
      <c r="F64" s="40"/>
      <c r="G64" s="21"/>
      <c r="H64" s="21">
        <f t="shared" si="2"/>
        <v>0</v>
      </c>
      <c r="I64" s="21" t="str">
        <f t="shared" si="0"/>
        <v>BAJO</v>
      </c>
      <c r="J64" s="3"/>
      <c r="K64" s="65">
        <f t="shared" si="1"/>
        <v>0.1</v>
      </c>
    </row>
    <row r="65" spans="1:13" s="11" customFormat="1" ht="12.75">
      <c r="A65" s="31"/>
      <c r="B65" s="41"/>
      <c r="C65" s="35"/>
      <c r="D65" s="34"/>
      <c r="E65" s="41"/>
      <c r="F65" s="14"/>
      <c r="G65" s="14"/>
      <c r="H65" s="14">
        <f t="shared" si="2"/>
        <v>0</v>
      </c>
      <c r="I65" s="14" t="str">
        <f t="shared" si="0"/>
        <v>BAJO</v>
      </c>
      <c r="J65" s="13"/>
      <c r="K65" s="53">
        <f t="shared" si="1"/>
        <v>0.1</v>
      </c>
    </row>
    <row r="66" spans="1:13" s="11" customFormat="1" ht="12.75">
      <c r="A66" s="31"/>
      <c r="B66" s="34"/>
      <c r="C66" s="35"/>
      <c r="D66" s="34"/>
      <c r="E66" s="41"/>
      <c r="F66" s="14"/>
      <c r="G66" s="14"/>
      <c r="H66" s="14">
        <f t="shared" si="2"/>
        <v>0</v>
      </c>
      <c r="I66" s="14" t="str">
        <f t="shared" si="0"/>
        <v>BAJO</v>
      </c>
      <c r="J66" s="13"/>
      <c r="K66" s="53">
        <f t="shared" si="1"/>
        <v>0.1</v>
      </c>
    </row>
    <row r="67" spans="1:13" s="11" customFormat="1" ht="12.75">
      <c r="A67" s="31"/>
      <c r="B67" s="34"/>
      <c r="C67" s="35"/>
      <c r="D67" s="34"/>
      <c r="E67" s="41"/>
      <c r="F67" s="14"/>
      <c r="G67" s="14"/>
      <c r="H67" s="14">
        <f t="shared" si="2"/>
        <v>0</v>
      </c>
      <c r="I67" s="14" t="str">
        <f t="shared" si="0"/>
        <v>BAJO</v>
      </c>
      <c r="J67" s="3"/>
      <c r="K67" s="53">
        <f t="shared" si="1"/>
        <v>0.1</v>
      </c>
    </row>
    <row r="68" spans="1:13" s="11" customFormat="1" ht="12.75">
      <c r="A68" s="31"/>
      <c r="B68" s="34"/>
      <c r="C68" s="35"/>
      <c r="D68" s="34"/>
      <c r="E68" s="41"/>
      <c r="F68" s="14"/>
      <c r="G68" s="14"/>
      <c r="H68" s="14">
        <f t="shared" si="2"/>
        <v>0</v>
      </c>
      <c r="I68" s="14" t="str">
        <f t="shared" ref="I68:I73" si="3">IF(H68&lt;12,"BAJO",IF(H68&gt;19,"ALTO","MEDIO"))</f>
        <v>BAJO</v>
      </c>
      <c r="J68" s="3"/>
      <c r="K68" s="53">
        <f t="shared" ref="K68:K73" si="4">IF(I68="BAJO",0.1,IF(I68="MEDIO",3,5))</f>
        <v>0.1</v>
      </c>
    </row>
    <row r="69" spans="1:13" s="11" customFormat="1" ht="12.75">
      <c r="A69" s="31"/>
      <c r="B69" s="34"/>
      <c r="C69" s="35"/>
      <c r="D69" s="34"/>
      <c r="E69" s="41"/>
      <c r="F69" s="14"/>
      <c r="G69" s="14"/>
      <c r="H69" s="14">
        <f t="shared" ref="H69:H73" si="5">F69*G69</f>
        <v>0</v>
      </c>
      <c r="I69" s="14" t="str">
        <f t="shared" si="3"/>
        <v>BAJO</v>
      </c>
      <c r="J69" s="3"/>
      <c r="K69" s="53">
        <f t="shared" si="4"/>
        <v>0.1</v>
      </c>
    </row>
    <row r="70" spans="1:13" s="11" customFormat="1" ht="12.75">
      <c r="A70" s="31"/>
      <c r="B70" s="34"/>
      <c r="C70" s="35"/>
      <c r="D70" s="34"/>
      <c r="E70" s="41"/>
      <c r="F70" s="14"/>
      <c r="G70" s="14"/>
      <c r="H70" s="14">
        <f t="shared" si="5"/>
        <v>0</v>
      </c>
      <c r="I70" s="14" t="str">
        <f t="shared" si="3"/>
        <v>BAJO</v>
      </c>
      <c r="J70" s="3"/>
      <c r="K70" s="53">
        <f t="shared" si="4"/>
        <v>0.1</v>
      </c>
    </row>
    <row r="71" spans="1:13" s="11" customFormat="1" ht="12.75">
      <c r="A71" s="31"/>
      <c r="B71" s="34"/>
      <c r="C71" s="35"/>
      <c r="D71" s="34"/>
      <c r="E71" s="41"/>
      <c r="F71" s="14"/>
      <c r="G71" s="14"/>
      <c r="H71" s="14">
        <f t="shared" si="5"/>
        <v>0</v>
      </c>
      <c r="I71" s="14" t="str">
        <f t="shared" si="3"/>
        <v>BAJO</v>
      </c>
      <c r="J71" s="3"/>
      <c r="K71" s="53">
        <f t="shared" si="4"/>
        <v>0.1</v>
      </c>
    </row>
    <row r="72" spans="1:13" s="11" customFormat="1" ht="12.75">
      <c r="A72" s="31"/>
      <c r="B72" s="34"/>
      <c r="C72" s="35"/>
      <c r="D72" s="34"/>
      <c r="E72" s="41"/>
      <c r="F72" s="14"/>
      <c r="G72" s="14"/>
      <c r="H72" s="14">
        <f t="shared" si="5"/>
        <v>0</v>
      </c>
      <c r="I72" s="14" t="str">
        <f t="shared" si="3"/>
        <v>BAJO</v>
      </c>
      <c r="J72" s="3"/>
      <c r="K72" s="53">
        <f t="shared" si="4"/>
        <v>0.1</v>
      </c>
    </row>
    <row r="73" spans="1:13" s="11" customFormat="1" ht="12.75">
      <c r="A73" s="31"/>
      <c r="B73" s="34"/>
      <c r="C73" s="35"/>
      <c r="D73" s="34"/>
      <c r="E73" s="41"/>
      <c r="F73" s="14"/>
      <c r="G73" s="14"/>
      <c r="H73" s="14">
        <f t="shared" si="5"/>
        <v>0</v>
      </c>
      <c r="I73" s="14" t="str">
        <f t="shared" si="3"/>
        <v>BAJO</v>
      </c>
      <c r="J73" s="3"/>
      <c r="K73" s="53">
        <f t="shared" si="4"/>
        <v>0.1</v>
      </c>
    </row>
    <row r="74" spans="1:13" s="11" customFormat="1" ht="12.75">
      <c r="B74" s="42"/>
      <c r="C74" s="43"/>
      <c r="E74" s="49"/>
      <c r="F74" s="44"/>
      <c r="G74" s="44"/>
      <c r="L74" s="11">
        <f>SUM(K5:K73)</f>
        <v>6.8999999999999915</v>
      </c>
      <c r="M74" s="11">
        <f>COUNT(K5:K73)</f>
        <v>69</v>
      </c>
    </row>
    <row r="75" spans="1:13" s="11" customFormat="1" ht="12.75">
      <c r="C75" s="43"/>
      <c r="E75" s="49"/>
      <c r="F75" s="44"/>
      <c r="G75" s="44"/>
    </row>
    <row r="76" spans="1:13" s="11" customFormat="1" ht="12.75">
      <c r="C76" s="43"/>
      <c r="E76" s="49"/>
      <c r="F76" s="44"/>
      <c r="G76" s="44"/>
    </row>
  </sheetData>
  <dataConsolidate/>
  <mergeCells count="3">
    <mergeCell ref="A1:A2"/>
    <mergeCell ref="B1:K1"/>
    <mergeCell ref="B2:K2"/>
  </mergeCells>
  <conditionalFormatting sqref="I70:I72 I5:I66">
    <cfRule type="cellIs" dxfId="11" priority="10" stopIfTrue="1" operator="equal">
      <formula>"ALTO"</formula>
    </cfRule>
    <cfRule type="cellIs" dxfId="10" priority="11" stopIfTrue="1" operator="equal">
      <formula>"MEDIO"</formula>
    </cfRule>
    <cfRule type="cellIs" dxfId="9" priority="12" stopIfTrue="1" operator="equal">
      <formula>"BAJO"</formula>
    </cfRule>
  </conditionalFormatting>
  <conditionalFormatting sqref="I67">
    <cfRule type="cellIs" dxfId="8" priority="7" stopIfTrue="1" operator="equal">
      <formula>"ALTO"</formula>
    </cfRule>
    <cfRule type="cellIs" dxfId="7" priority="8" stopIfTrue="1" operator="equal">
      <formula>"MEDIO"</formula>
    </cfRule>
    <cfRule type="cellIs" dxfId="6" priority="9" stopIfTrue="1" operator="equal">
      <formula>"BAJO"</formula>
    </cfRule>
  </conditionalFormatting>
  <conditionalFormatting sqref="I68:I69">
    <cfRule type="cellIs" dxfId="5" priority="4" stopIfTrue="1" operator="equal">
      <formula>"ALTO"</formula>
    </cfRule>
    <cfRule type="cellIs" dxfId="4" priority="5" stopIfTrue="1" operator="equal">
      <formula>"MEDIO"</formula>
    </cfRule>
    <cfRule type="cellIs" dxfId="3" priority="6" stopIfTrue="1" operator="equal">
      <formula>"BAJO"</formula>
    </cfRule>
  </conditionalFormatting>
  <conditionalFormatting sqref="I73">
    <cfRule type="cellIs" dxfId="2" priority="1" stopIfTrue="1" operator="equal">
      <formula>"ALTO"</formula>
    </cfRule>
    <cfRule type="cellIs" dxfId="1" priority="2" stopIfTrue="1" operator="equal">
      <formula>"MEDIO"</formula>
    </cfRule>
    <cfRule type="cellIs" dxfId="0"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S55"/>
  <sheetViews>
    <sheetView zoomScale="70" zoomScaleNormal="70" workbookViewId="0">
      <selection sqref="A1:B2"/>
    </sheetView>
  </sheetViews>
  <sheetFormatPr baseColWidth="10" defaultColWidth="9.140625" defaultRowHeight="24" customHeight="1"/>
  <cols>
    <col min="1" max="1" width="9.140625" style="137"/>
    <col min="2" max="2" width="12.140625" style="137" customWidth="1"/>
    <col min="3" max="3" width="14.42578125" style="137" customWidth="1"/>
    <col min="4" max="4" width="11.85546875" style="137" customWidth="1"/>
    <col min="5" max="5" width="2.5703125" style="137" customWidth="1"/>
    <col min="6" max="6" width="6" style="137" customWidth="1"/>
    <col min="7" max="7" width="14" style="137" customWidth="1"/>
    <col min="8" max="8" width="16.42578125" style="137" customWidth="1"/>
    <col min="9" max="9" width="8.5703125" style="137" customWidth="1"/>
    <col min="10" max="10" width="9.140625" style="137" customWidth="1"/>
    <col min="11" max="11" width="21.7109375" style="137" customWidth="1"/>
    <col min="12" max="12" width="2.5703125" style="137" customWidth="1"/>
    <col min="13" max="14" width="5.7109375" style="137" customWidth="1"/>
    <col min="15" max="15" width="11.85546875" style="137" customWidth="1"/>
    <col min="16" max="16" width="22.85546875" style="137" customWidth="1"/>
    <col min="17" max="17" width="24" style="137" customWidth="1"/>
    <col min="18" max="19" width="10" style="137" customWidth="1"/>
    <col min="20" max="16384" width="9.140625" style="137"/>
  </cols>
  <sheetData>
    <row r="1" spans="1:19" ht="38.25" customHeight="1">
      <c r="A1" s="295"/>
      <c r="B1" s="295"/>
      <c r="C1" s="293" t="s">
        <v>643</v>
      </c>
      <c r="D1" s="293"/>
      <c r="E1" s="293"/>
      <c r="F1" s="293"/>
      <c r="G1" s="293"/>
      <c r="H1" s="293"/>
      <c r="I1" s="293"/>
      <c r="J1" s="293"/>
      <c r="K1" s="293"/>
      <c r="L1" s="293"/>
      <c r="M1" s="293"/>
      <c r="N1" s="293"/>
      <c r="O1" s="293"/>
      <c r="P1" s="293"/>
      <c r="Q1" s="293"/>
      <c r="R1" s="293"/>
      <c r="S1" s="293"/>
    </row>
    <row r="2" spans="1:19" ht="38.25" customHeight="1">
      <c r="A2" s="295"/>
      <c r="B2" s="295"/>
      <c r="C2" s="294" t="s">
        <v>688</v>
      </c>
      <c r="D2" s="294"/>
      <c r="E2" s="294"/>
      <c r="F2" s="294"/>
      <c r="G2" s="294"/>
      <c r="H2" s="294"/>
      <c r="I2" s="294"/>
      <c r="J2" s="294"/>
      <c r="K2" s="294"/>
      <c r="L2" s="294"/>
      <c r="M2" s="294"/>
      <c r="N2" s="294"/>
      <c r="O2" s="294"/>
      <c r="P2" s="294"/>
      <c r="Q2" s="294"/>
      <c r="R2" s="294"/>
      <c r="S2" s="294"/>
    </row>
    <row r="3" spans="1:19" ht="24" customHeight="1">
      <c r="A3" s="138"/>
      <c r="B3" s="139"/>
      <c r="C3" s="139"/>
      <c r="D3" s="139"/>
      <c r="E3" s="139"/>
      <c r="F3" s="139"/>
      <c r="G3" s="139"/>
      <c r="H3" s="139"/>
      <c r="I3" s="139"/>
      <c r="J3" s="139"/>
      <c r="K3" s="139"/>
      <c r="L3" s="139"/>
      <c r="M3" s="139"/>
      <c r="N3" s="139"/>
      <c r="O3" s="139"/>
      <c r="P3" s="139"/>
      <c r="Q3" s="139"/>
      <c r="R3" s="139"/>
      <c r="S3" s="139"/>
    </row>
    <row r="4" spans="1:19" s="145" customFormat="1" ht="88.5" customHeight="1">
      <c r="A4" s="304" t="s">
        <v>644</v>
      </c>
      <c r="B4" s="304"/>
      <c r="C4" s="309" t="s">
        <v>738</v>
      </c>
      <c r="D4" s="310"/>
      <c r="E4" s="140"/>
      <c r="F4" s="140"/>
      <c r="G4" s="141"/>
      <c r="H4" s="304" t="s">
        <v>645</v>
      </c>
      <c r="I4" s="304"/>
      <c r="J4" s="304"/>
      <c r="K4" s="142">
        <v>44224</v>
      </c>
      <c r="L4" s="143"/>
      <c r="M4" s="144"/>
      <c r="N4" s="144"/>
      <c r="O4" s="144"/>
      <c r="P4" s="144"/>
      <c r="Q4" s="144"/>
      <c r="R4" s="144"/>
      <c r="S4" s="144"/>
    </row>
    <row r="5" spans="1:19" s="145" customFormat="1" ht="12" customHeight="1" thickBot="1">
      <c r="A5" s="146"/>
      <c r="B5" s="296"/>
      <c r="C5" s="296"/>
      <c r="D5" s="296"/>
      <c r="E5" s="296"/>
      <c r="F5" s="296"/>
      <c r="G5" s="296"/>
      <c r="H5" s="296"/>
      <c r="I5" s="296"/>
      <c r="J5" s="147"/>
      <c r="K5" s="147"/>
      <c r="L5" s="139"/>
      <c r="M5" s="139"/>
      <c r="N5" s="139"/>
      <c r="O5" s="139"/>
      <c r="P5" s="139"/>
      <c r="Q5" s="139"/>
      <c r="R5" s="139"/>
      <c r="S5" s="139"/>
    </row>
    <row r="6" spans="1:19" s="145" customFormat="1" ht="45.75" customHeight="1" thickBot="1">
      <c r="A6" s="146"/>
      <c r="B6" s="215"/>
      <c r="C6" s="215"/>
      <c r="D6" s="215"/>
      <c r="E6" s="215"/>
      <c r="F6" s="215"/>
      <c r="G6" s="215"/>
      <c r="H6" s="215"/>
      <c r="I6" s="215"/>
      <c r="J6" s="147"/>
      <c r="K6" s="147"/>
      <c r="L6" s="139"/>
      <c r="M6" s="297" t="s">
        <v>646</v>
      </c>
      <c r="N6" s="298"/>
      <c r="O6" s="298"/>
      <c r="P6" s="299"/>
      <c r="Q6" s="300"/>
      <c r="R6" s="301"/>
      <c r="S6" s="302"/>
    </row>
    <row r="7" spans="1:19" s="145" customFormat="1" ht="43.5" customHeight="1">
      <c r="A7" s="311" t="s">
        <v>647</v>
      </c>
      <c r="B7" s="312"/>
      <c r="C7" s="312"/>
      <c r="D7" s="312"/>
      <c r="E7" s="312"/>
      <c r="F7" s="313"/>
      <c r="G7" s="303" t="s">
        <v>648</v>
      </c>
      <c r="H7" s="303"/>
      <c r="I7" s="303" t="s">
        <v>649</v>
      </c>
      <c r="J7" s="303"/>
      <c r="K7" s="305" t="s">
        <v>650</v>
      </c>
      <c r="L7" s="139"/>
      <c r="M7" s="315" t="s">
        <v>651</v>
      </c>
      <c r="N7" s="303"/>
      <c r="O7" s="303"/>
      <c r="P7" s="303" t="s">
        <v>652</v>
      </c>
      <c r="Q7" s="303" t="s">
        <v>653</v>
      </c>
      <c r="R7" s="303" t="s">
        <v>654</v>
      </c>
      <c r="S7" s="305"/>
    </row>
    <row r="8" spans="1:19" s="145" customFormat="1" ht="41.25" customHeight="1">
      <c r="A8" s="149" t="s">
        <v>655</v>
      </c>
      <c r="B8" s="306" t="s">
        <v>656</v>
      </c>
      <c r="C8" s="307"/>
      <c r="D8" s="307"/>
      <c r="E8" s="307"/>
      <c r="F8" s="308"/>
      <c r="G8" s="216" t="s">
        <v>657</v>
      </c>
      <c r="H8" s="216" t="s">
        <v>658</v>
      </c>
      <c r="I8" s="304"/>
      <c r="J8" s="304"/>
      <c r="K8" s="314"/>
      <c r="L8" s="139"/>
      <c r="M8" s="151" t="s">
        <v>659</v>
      </c>
      <c r="N8" s="216" t="s">
        <v>660</v>
      </c>
      <c r="O8" s="216" t="s">
        <v>661</v>
      </c>
      <c r="P8" s="304"/>
      <c r="Q8" s="304"/>
      <c r="R8" s="216" t="s">
        <v>659</v>
      </c>
      <c r="S8" s="217" t="s">
        <v>660</v>
      </c>
    </row>
    <row r="9" spans="1:19" s="145" customFormat="1" ht="80.099999999999994" customHeight="1">
      <c r="A9" s="153">
        <v>1</v>
      </c>
      <c r="B9" s="316" t="s">
        <v>740</v>
      </c>
      <c r="C9" s="317"/>
      <c r="D9" s="317"/>
      <c r="E9" s="317"/>
      <c r="F9" s="318"/>
      <c r="G9" s="154">
        <v>44224</v>
      </c>
      <c r="H9" s="154">
        <v>44561</v>
      </c>
      <c r="I9" s="319" t="s">
        <v>745</v>
      </c>
      <c r="J9" s="319"/>
      <c r="K9" s="155" t="s">
        <v>748</v>
      </c>
      <c r="L9" s="139"/>
      <c r="M9" s="153"/>
      <c r="N9" s="214"/>
      <c r="O9" s="157"/>
      <c r="P9" s="214"/>
      <c r="Q9" s="214"/>
      <c r="R9" s="214"/>
      <c r="S9" s="158"/>
    </row>
    <row r="10" spans="1:19" s="145" customFormat="1" ht="80.099999999999994" customHeight="1">
      <c r="A10" s="153">
        <v>2</v>
      </c>
      <c r="B10" s="316" t="s">
        <v>739</v>
      </c>
      <c r="C10" s="317"/>
      <c r="D10" s="317"/>
      <c r="E10" s="317"/>
      <c r="F10" s="318"/>
      <c r="G10" s="154">
        <v>44224</v>
      </c>
      <c r="H10" s="154">
        <v>44561</v>
      </c>
      <c r="I10" s="319" t="s">
        <v>746</v>
      </c>
      <c r="J10" s="319"/>
      <c r="K10" s="155" t="s">
        <v>749</v>
      </c>
      <c r="L10" s="139"/>
      <c r="M10" s="153"/>
      <c r="N10" s="214"/>
      <c r="O10" s="157"/>
      <c r="P10" s="214"/>
      <c r="Q10" s="214"/>
      <c r="R10" s="214"/>
      <c r="S10" s="158"/>
    </row>
    <row r="11" spans="1:19" s="145" customFormat="1" ht="80.099999999999994" customHeight="1">
      <c r="A11" s="153">
        <v>3</v>
      </c>
      <c r="B11" s="316" t="s">
        <v>741</v>
      </c>
      <c r="C11" s="317"/>
      <c r="D11" s="317"/>
      <c r="E11" s="317"/>
      <c r="F11" s="318"/>
      <c r="G11" s="154">
        <v>44224</v>
      </c>
      <c r="H11" s="154">
        <v>44561</v>
      </c>
      <c r="I11" s="319" t="s">
        <v>747</v>
      </c>
      <c r="J11" s="319"/>
      <c r="K11" s="155" t="s">
        <v>749</v>
      </c>
      <c r="L11" s="139"/>
      <c r="M11" s="153"/>
      <c r="N11" s="214"/>
      <c r="O11" s="157"/>
      <c r="P11" s="214"/>
      <c r="Q11" s="214"/>
      <c r="R11" s="214"/>
      <c r="S11" s="158"/>
    </row>
    <row r="12" spans="1:19" s="145" customFormat="1" ht="80.099999999999994" customHeight="1">
      <c r="A12" s="153">
        <v>4</v>
      </c>
      <c r="B12" s="316" t="s">
        <v>743</v>
      </c>
      <c r="C12" s="317"/>
      <c r="D12" s="317"/>
      <c r="E12" s="317"/>
      <c r="F12" s="318"/>
      <c r="G12" s="154">
        <v>44224</v>
      </c>
      <c r="H12" s="154">
        <v>44561</v>
      </c>
      <c r="I12" s="319" t="s">
        <v>746</v>
      </c>
      <c r="J12" s="319"/>
      <c r="K12" s="155" t="s">
        <v>750</v>
      </c>
      <c r="L12" s="139"/>
      <c r="M12" s="153"/>
      <c r="N12" s="214"/>
      <c r="O12" s="157"/>
      <c r="P12" s="214"/>
      <c r="Q12" s="214"/>
      <c r="R12" s="214"/>
      <c r="S12" s="158"/>
    </row>
    <row r="13" spans="1:19" s="145" customFormat="1" ht="52.5" customHeight="1">
      <c r="A13" s="153">
        <v>5</v>
      </c>
      <c r="B13" s="316" t="s">
        <v>744</v>
      </c>
      <c r="C13" s="317"/>
      <c r="D13" s="317"/>
      <c r="E13" s="317"/>
      <c r="F13" s="318"/>
      <c r="G13" s="154">
        <v>44224</v>
      </c>
      <c r="H13" s="154">
        <v>44561</v>
      </c>
      <c r="I13" s="319" t="s">
        <v>746</v>
      </c>
      <c r="J13" s="319"/>
      <c r="K13" s="155" t="s">
        <v>751</v>
      </c>
      <c r="L13" s="139"/>
      <c r="M13" s="153"/>
      <c r="N13" s="214"/>
      <c r="O13" s="157"/>
      <c r="P13" s="214"/>
      <c r="Q13" s="214"/>
      <c r="R13" s="214"/>
      <c r="S13" s="158"/>
    </row>
    <row r="14" spans="1:19" s="145" customFormat="1" ht="99" customHeight="1" thickBot="1">
      <c r="A14" s="159">
        <v>6</v>
      </c>
      <c r="B14" s="320" t="s">
        <v>742</v>
      </c>
      <c r="C14" s="321"/>
      <c r="D14" s="321"/>
      <c r="E14" s="321"/>
      <c r="F14" s="322"/>
      <c r="G14" s="160">
        <v>44224</v>
      </c>
      <c r="H14" s="160">
        <v>44561</v>
      </c>
      <c r="I14" s="323" t="s">
        <v>746</v>
      </c>
      <c r="J14" s="324"/>
      <c r="K14" s="161" t="s">
        <v>749</v>
      </c>
      <c r="L14" s="139"/>
      <c r="M14" s="159"/>
      <c r="N14" s="162"/>
      <c r="O14" s="163"/>
      <c r="P14" s="162"/>
      <c r="Q14" s="162"/>
      <c r="R14" s="162"/>
      <c r="S14" s="164"/>
    </row>
    <row r="15" spans="1:19" s="145" customFormat="1" ht="6" customHeight="1">
      <c r="A15" s="165"/>
      <c r="B15" s="166"/>
      <c r="C15" s="166"/>
      <c r="D15" s="166"/>
      <c r="E15" s="166"/>
      <c r="F15" s="166"/>
      <c r="G15" s="167"/>
      <c r="H15" s="167"/>
      <c r="I15" s="168"/>
      <c r="J15" s="168"/>
      <c r="K15" s="169"/>
      <c r="L15" s="139"/>
      <c r="M15" s="168"/>
      <c r="N15" s="168"/>
      <c r="O15" s="168"/>
      <c r="P15" s="168"/>
      <c r="Q15" s="168"/>
      <c r="R15" s="168"/>
      <c r="S15" s="168"/>
    </row>
    <row r="16" spans="1:19" s="145" customFormat="1" ht="24" customHeight="1" thickBot="1">
      <c r="A16" s="170"/>
      <c r="B16" s="171"/>
      <c r="C16" s="171"/>
      <c r="D16" s="171"/>
      <c r="E16" s="171"/>
      <c r="F16" s="171"/>
      <c r="G16" s="171"/>
      <c r="H16" s="171"/>
      <c r="I16" s="171"/>
      <c r="J16" s="171"/>
      <c r="K16" s="171"/>
      <c r="L16" s="172"/>
      <c r="M16" s="172"/>
      <c r="N16" s="172"/>
      <c r="O16" s="172"/>
      <c r="P16" s="172"/>
      <c r="Q16" s="172"/>
      <c r="R16" s="172"/>
      <c r="S16" s="172"/>
    </row>
    <row r="17" spans="1:19" s="145" customFormat="1" ht="24" customHeight="1">
      <c r="A17" s="173"/>
      <c r="B17" s="174"/>
      <c r="C17" s="174"/>
      <c r="D17" s="174"/>
      <c r="E17" s="174"/>
      <c r="F17" s="174"/>
      <c r="G17" s="174"/>
      <c r="H17" s="174"/>
      <c r="I17" s="174"/>
      <c r="J17" s="174"/>
      <c r="K17" s="174"/>
      <c r="L17" s="175"/>
      <c r="M17" s="175"/>
      <c r="N17" s="175"/>
      <c r="O17" s="175"/>
      <c r="P17" s="175"/>
      <c r="Q17" s="175"/>
      <c r="R17" s="175"/>
      <c r="S17" s="175"/>
    </row>
    <row r="18" spans="1:19" s="145" customFormat="1" ht="24" customHeight="1">
      <c r="A18" s="173"/>
      <c r="B18" s="174"/>
      <c r="C18" s="174"/>
      <c r="D18" s="174"/>
      <c r="E18" s="174"/>
      <c r="F18" s="174"/>
      <c r="G18" s="174"/>
      <c r="H18" s="174"/>
      <c r="I18" s="174"/>
      <c r="J18" s="174"/>
      <c r="K18" s="174"/>
      <c r="L18" s="175"/>
      <c r="M18" s="175"/>
      <c r="N18" s="175"/>
      <c r="O18" s="175"/>
      <c r="P18" s="175"/>
      <c r="Q18" s="175"/>
      <c r="R18" s="175"/>
      <c r="S18" s="175"/>
    </row>
    <row r="19" spans="1:19" s="145" customFormat="1" ht="24" customHeight="1">
      <c r="A19" s="173"/>
      <c r="B19" s="174"/>
      <c r="C19" s="174"/>
      <c r="D19" s="174"/>
      <c r="E19" s="174"/>
      <c r="F19" s="174"/>
      <c r="G19" s="174"/>
      <c r="H19" s="174"/>
      <c r="I19" s="174"/>
      <c r="J19" s="174"/>
      <c r="K19" s="174"/>
      <c r="L19" s="175"/>
      <c r="M19" s="175"/>
      <c r="N19" s="175"/>
      <c r="O19" s="175"/>
      <c r="P19" s="175"/>
      <c r="Q19" s="175"/>
      <c r="R19" s="175"/>
      <c r="S19" s="175"/>
    </row>
    <row r="20" spans="1:19" s="145" customFormat="1" ht="24" customHeight="1">
      <c r="A20" s="173"/>
      <c r="B20" s="174"/>
      <c r="C20" s="174"/>
      <c r="D20" s="174"/>
      <c r="E20" s="174"/>
      <c r="F20" s="174"/>
      <c r="G20" s="174"/>
      <c r="H20" s="174"/>
      <c r="I20" s="174"/>
      <c r="J20" s="174"/>
      <c r="K20" s="174"/>
      <c r="L20" s="175"/>
      <c r="M20" s="175"/>
      <c r="N20" s="175"/>
      <c r="O20" s="175"/>
      <c r="P20" s="175"/>
      <c r="Q20" s="175"/>
      <c r="R20" s="175"/>
      <c r="S20" s="175"/>
    </row>
    <row r="21" spans="1:19" ht="24" customHeight="1">
      <c r="A21" s="176"/>
      <c r="B21" s="177"/>
      <c r="C21" s="177"/>
      <c r="D21" s="177"/>
      <c r="E21" s="177"/>
      <c r="F21" s="177"/>
      <c r="G21" s="177"/>
      <c r="H21" s="177"/>
      <c r="I21" s="177"/>
      <c r="J21" s="177"/>
      <c r="K21" s="177"/>
      <c r="L21" s="178"/>
      <c r="M21" s="178"/>
      <c r="N21" s="178"/>
      <c r="O21" s="178"/>
      <c r="P21" s="178"/>
      <c r="Q21" s="178"/>
      <c r="R21" s="178"/>
      <c r="S21" s="178"/>
    </row>
    <row r="22" spans="1:19" ht="24" customHeight="1">
      <c r="A22" s="179"/>
      <c r="B22" s="180"/>
      <c r="C22" s="180"/>
      <c r="D22" s="180"/>
      <c r="E22" s="180"/>
      <c r="F22" s="180"/>
      <c r="G22" s="180"/>
      <c r="H22" s="180"/>
      <c r="I22" s="180"/>
      <c r="J22" s="180"/>
      <c r="K22" s="180"/>
      <c r="L22" s="180"/>
      <c r="M22" s="180"/>
      <c r="N22" s="180"/>
      <c r="O22" s="180"/>
      <c r="P22" s="180"/>
      <c r="Q22" s="180"/>
      <c r="R22" s="180"/>
      <c r="S22" s="180"/>
    </row>
    <row r="23" spans="1:19" ht="24" customHeight="1">
      <c r="A23" s="176"/>
      <c r="B23" s="177"/>
      <c r="C23" s="177"/>
      <c r="D23" s="177"/>
      <c r="E23" s="177"/>
      <c r="F23" s="177"/>
      <c r="G23" s="177"/>
      <c r="H23" s="177"/>
      <c r="I23" s="177"/>
      <c r="J23" s="177"/>
      <c r="K23" s="177"/>
      <c r="L23" s="177"/>
      <c r="M23" s="177"/>
      <c r="N23" s="177"/>
      <c r="O23" s="177"/>
      <c r="P23" s="177"/>
      <c r="Q23" s="177"/>
      <c r="R23" s="177"/>
      <c r="S23" s="177"/>
    </row>
    <row r="24" spans="1:19" ht="24" customHeight="1">
      <c r="A24" s="176"/>
      <c r="B24" s="177"/>
      <c r="C24" s="177"/>
      <c r="D24" s="177"/>
      <c r="E24" s="177"/>
      <c r="F24" s="177"/>
      <c r="G24" s="177"/>
      <c r="H24" s="177"/>
      <c r="I24" s="177"/>
      <c r="J24" s="177"/>
      <c r="K24" s="177"/>
      <c r="L24" s="178"/>
      <c r="M24" s="178"/>
      <c r="N24" s="178"/>
      <c r="O24" s="178"/>
      <c r="P24" s="178"/>
      <c r="Q24" s="178"/>
      <c r="R24" s="178"/>
      <c r="S24" s="178"/>
    </row>
    <row r="25" spans="1:19" ht="24" customHeight="1">
      <c r="A25" s="176"/>
      <c r="B25" s="177"/>
      <c r="C25" s="177"/>
      <c r="D25" s="177"/>
      <c r="E25" s="177"/>
      <c r="F25" s="177"/>
      <c r="G25" s="177"/>
      <c r="H25" s="177"/>
      <c r="I25" s="177"/>
      <c r="J25" s="177"/>
      <c r="K25" s="177"/>
      <c r="L25" s="178"/>
      <c r="M25" s="178"/>
      <c r="N25" s="178"/>
      <c r="O25" s="178"/>
      <c r="P25" s="178"/>
      <c r="Q25" s="178"/>
      <c r="R25" s="178"/>
      <c r="S25" s="178"/>
    </row>
    <row r="26" spans="1:19" ht="24" customHeight="1">
      <c r="A26" s="176"/>
      <c r="B26" s="177"/>
      <c r="C26" s="177"/>
      <c r="D26" s="177"/>
      <c r="E26" s="177"/>
      <c r="F26" s="177"/>
      <c r="G26" s="177"/>
      <c r="H26" s="177"/>
      <c r="I26" s="177"/>
      <c r="J26" s="177"/>
      <c r="K26" s="177"/>
      <c r="L26" s="178"/>
      <c r="M26" s="178"/>
      <c r="N26" s="178"/>
      <c r="O26" s="178"/>
      <c r="P26" s="178"/>
      <c r="Q26" s="178"/>
      <c r="R26" s="178"/>
      <c r="S26" s="178"/>
    </row>
    <row r="27" spans="1:19" ht="24" customHeight="1">
      <c r="A27" s="176"/>
      <c r="B27" s="177"/>
      <c r="C27" s="177"/>
      <c r="D27" s="177"/>
      <c r="E27" s="177"/>
      <c r="F27" s="177"/>
      <c r="G27" s="177"/>
      <c r="H27" s="177"/>
      <c r="I27" s="177"/>
      <c r="J27" s="177"/>
      <c r="K27" s="177"/>
      <c r="L27" s="178"/>
      <c r="M27" s="178"/>
      <c r="N27" s="178"/>
      <c r="O27" s="178"/>
      <c r="P27" s="178"/>
      <c r="Q27" s="178"/>
      <c r="R27" s="178"/>
      <c r="S27" s="178"/>
    </row>
    <row r="28" spans="1:19" ht="24" customHeight="1">
      <c r="A28" s="176"/>
      <c r="B28" s="177"/>
      <c r="C28" s="177"/>
      <c r="D28" s="177"/>
      <c r="E28" s="177"/>
      <c r="F28" s="177"/>
      <c r="G28" s="177"/>
      <c r="H28" s="177"/>
      <c r="I28" s="177"/>
      <c r="J28" s="177"/>
      <c r="K28" s="177"/>
      <c r="L28" s="178"/>
      <c r="M28" s="178"/>
      <c r="N28" s="178"/>
      <c r="O28" s="178"/>
      <c r="P28" s="178"/>
      <c r="Q28" s="178"/>
      <c r="R28" s="178"/>
      <c r="S28" s="178"/>
    </row>
    <row r="29" spans="1:19" ht="24" customHeight="1">
      <c r="A29" s="176"/>
      <c r="B29" s="177"/>
      <c r="C29" s="177"/>
      <c r="D29" s="177"/>
      <c r="E29" s="177"/>
      <c r="F29" s="177"/>
      <c r="G29" s="177"/>
      <c r="H29" s="177"/>
      <c r="I29" s="177"/>
      <c r="J29" s="177"/>
      <c r="K29" s="177"/>
      <c r="L29" s="178"/>
      <c r="M29" s="178"/>
      <c r="N29" s="178"/>
      <c r="O29" s="178"/>
      <c r="P29" s="178"/>
      <c r="Q29" s="178"/>
      <c r="R29" s="178"/>
      <c r="S29" s="178"/>
    </row>
    <row r="30" spans="1:19" ht="24" customHeight="1">
      <c r="A30" s="176"/>
      <c r="B30" s="177"/>
      <c r="C30" s="177"/>
      <c r="D30" s="177"/>
      <c r="E30" s="177"/>
      <c r="F30" s="177"/>
      <c r="G30" s="177"/>
      <c r="H30" s="177"/>
      <c r="I30" s="177"/>
      <c r="J30" s="177"/>
      <c r="K30" s="177"/>
      <c r="L30" s="178"/>
      <c r="M30" s="178"/>
      <c r="N30" s="178"/>
      <c r="O30" s="178"/>
      <c r="P30" s="178"/>
      <c r="Q30" s="178"/>
      <c r="R30" s="178"/>
      <c r="S30" s="178"/>
    </row>
    <row r="31" spans="1:19" ht="24" customHeight="1">
      <c r="A31" s="176"/>
      <c r="B31" s="177"/>
      <c r="C31" s="177"/>
      <c r="D31" s="177"/>
      <c r="E31" s="177"/>
      <c r="F31" s="177"/>
      <c r="G31" s="177"/>
      <c r="H31" s="177"/>
      <c r="I31" s="177"/>
      <c r="J31" s="177"/>
      <c r="K31" s="177"/>
      <c r="L31" s="178"/>
      <c r="M31" s="178"/>
      <c r="N31" s="178"/>
      <c r="O31" s="178"/>
      <c r="P31" s="178"/>
      <c r="Q31" s="178"/>
      <c r="R31" s="178"/>
      <c r="S31" s="178"/>
    </row>
    <row r="32" spans="1:19" ht="24" customHeight="1">
      <c r="A32" s="176"/>
      <c r="B32" s="177"/>
      <c r="C32" s="177"/>
      <c r="D32" s="177"/>
      <c r="E32" s="177"/>
      <c r="F32" s="177"/>
      <c r="G32" s="177"/>
      <c r="H32" s="177"/>
      <c r="I32" s="177"/>
      <c r="J32" s="177"/>
      <c r="K32" s="177"/>
      <c r="L32" s="178"/>
      <c r="M32" s="178"/>
      <c r="N32" s="178"/>
      <c r="O32" s="178"/>
      <c r="P32" s="178"/>
      <c r="Q32" s="178"/>
      <c r="R32" s="178"/>
      <c r="S32" s="178"/>
    </row>
    <row r="33" spans="1:19" ht="24" customHeight="1">
      <c r="A33" s="176"/>
      <c r="B33" s="177"/>
      <c r="C33" s="177"/>
      <c r="D33" s="177"/>
      <c r="E33" s="177"/>
      <c r="F33" s="177"/>
      <c r="G33" s="177"/>
      <c r="H33" s="177"/>
      <c r="I33" s="177"/>
      <c r="J33" s="177"/>
      <c r="K33" s="177"/>
      <c r="L33" s="178"/>
      <c r="M33" s="178"/>
      <c r="N33" s="178"/>
      <c r="O33" s="178"/>
      <c r="P33" s="178"/>
      <c r="Q33" s="178"/>
      <c r="R33" s="178"/>
      <c r="S33" s="178"/>
    </row>
    <row r="34" spans="1:19" ht="24" customHeight="1">
      <c r="A34" s="179"/>
      <c r="B34" s="180"/>
      <c r="C34" s="180"/>
      <c r="D34" s="180"/>
      <c r="E34" s="180"/>
      <c r="F34" s="180"/>
      <c r="G34" s="180"/>
      <c r="H34" s="180"/>
      <c r="I34" s="180"/>
      <c r="J34" s="180"/>
      <c r="K34" s="180"/>
      <c r="L34" s="180"/>
      <c r="M34" s="180"/>
      <c r="N34" s="180"/>
      <c r="O34" s="180"/>
      <c r="P34" s="180"/>
      <c r="Q34" s="180"/>
      <c r="R34" s="180"/>
      <c r="S34" s="180"/>
    </row>
    <row r="35" spans="1:19" ht="24" customHeight="1">
      <c r="A35" s="176"/>
      <c r="B35" s="177"/>
      <c r="C35" s="177"/>
      <c r="D35" s="177"/>
      <c r="E35" s="177"/>
      <c r="F35" s="177"/>
      <c r="G35" s="177"/>
      <c r="H35" s="177"/>
      <c r="I35" s="177"/>
      <c r="J35" s="177"/>
      <c r="K35" s="177"/>
      <c r="L35" s="177"/>
      <c r="M35" s="177"/>
      <c r="N35" s="177"/>
      <c r="O35" s="177"/>
      <c r="P35" s="177"/>
      <c r="Q35" s="177"/>
      <c r="R35" s="177"/>
      <c r="S35" s="177"/>
    </row>
    <row r="36" spans="1:19" ht="24" customHeight="1">
      <c r="A36" s="176"/>
      <c r="B36" s="177"/>
      <c r="C36" s="177"/>
      <c r="D36" s="177"/>
      <c r="E36" s="177"/>
      <c r="F36" s="177"/>
      <c r="G36" s="177"/>
      <c r="H36" s="177"/>
      <c r="I36" s="177"/>
      <c r="J36" s="177"/>
      <c r="K36" s="177"/>
      <c r="L36" s="178"/>
      <c r="M36" s="178"/>
      <c r="N36" s="178"/>
      <c r="O36" s="178"/>
      <c r="P36" s="178"/>
      <c r="Q36" s="178"/>
      <c r="R36" s="178"/>
      <c r="S36" s="178"/>
    </row>
    <row r="37" spans="1:19" ht="24" customHeight="1">
      <c r="A37" s="176"/>
      <c r="B37" s="177"/>
      <c r="C37" s="177"/>
      <c r="D37" s="177"/>
      <c r="E37" s="177"/>
      <c r="F37" s="177"/>
      <c r="G37" s="177"/>
      <c r="H37" s="177"/>
      <c r="I37" s="177"/>
      <c r="J37" s="177"/>
      <c r="K37" s="177"/>
      <c r="L37" s="178"/>
      <c r="M37" s="178"/>
      <c r="N37" s="178"/>
      <c r="O37" s="178"/>
      <c r="P37" s="178"/>
      <c r="Q37" s="178"/>
      <c r="R37" s="178"/>
      <c r="S37" s="178"/>
    </row>
    <row r="38" spans="1:19" ht="24" customHeight="1">
      <c r="A38" s="176"/>
      <c r="B38" s="177"/>
      <c r="C38" s="177"/>
      <c r="D38" s="177"/>
      <c r="E38" s="177"/>
      <c r="F38" s="177"/>
      <c r="G38" s="177"/>
      <c r="H38" s="177"/>
      <c r="I38" s="177"/>
      <c r="J38" s="177"/>
      <c r="K38" s="177"/>
      <c r="L38" s="178"/>
      <c r="M38" s="178"/>
      <c r="N38" s="178"/>
      <c r="O38" s="178"/>
      <c r="P38" s="178"/>
      <c r="Q38" s="178"/>
      <c r="R38" s="178"/>
      <c r="S38" s="178"/>
    </row>
    <row r="39" spans="1:19" ht="24" customHeight="1">
      <c r="A39" s="176"/>
      <c r="B39" s="177"/>
      <c r="C39" s="177"/>
      <c r="D39" s="177"/>
      <c r="E39" s="177"/>
      <c r="F39" s="177"/>
      <c r="G39" s="177"/>
      <c r="H39" s="177"/>
      <c r="I39" s="177"/>
      <c r="J39" s="177"/>
      <c r="K39" s="177"/>
      <c r="L39" s="178"/>
      <c r="M39" s="178"/>
      <c r="N39" s="178"/>
      <c r="O39" s="178"/>
      <c r="P39" s="178"/>
      <c r="Q39" s="178"/>
      <c r="R39" s="178"/>
      <c r="S39" s="178"/>
    </row>
    <row r="40" spans="1:19" ht="24" customHeight="1">
      <c r="A40" s="176"/>
      <c r="B40" s="177"/>
      <c r="C40" s="177"/>
      <c r="D40" s="177"/>
      <c r="E40" s="177"/>
      <c r="F40" s="177"/>
      <c r="G40" s="177"/>
      <c r="H40" s="177"/>
      <c r="I40" s="177"/>
      <c r="J40" s="177"/>
      <c r="K40" s="177"/>
      <c r="L40" s="178"/>
      <c r="M40" s="178"/>
      <c r="N40" s="178"/>
      <c r="O40" s="178"/>
      <c r="P40" s="178"/>
      <c r="Q40" s="178"/>
      <c r="R40" s="178"/>
      <c r="S40" s="178"/>
    </row>
    <row r="41" spans="1:19" ht="24" customHeight="1">
      <c r="A41" s="176"/>
      <c r="B41" s="177"/>
      <c r="C41" s="177"/>
      <c r="D41" s="177"/>
      <c r="E41" s="177"/>
      <c r="F41" s="177"/>
      <c r="G41" s="177"/>
      <c r="H41" s="177"/>
      <c r="I41" s="177"/>
      <c r="J41" s="177"/>
      <c r="K41" s="177"/>
      <c r="L41" s="178"/>
      <c r="M41" s="178"/>
      <c r="N41" s="178"/>
      <c r="O41" s="178"/>
      <c r="P41" s="178"/>
      <c r="Q41" s="178"/>
      <c r="R41" s="178"/>
      <c r="S41" s="178"/>
    </row>
    <row r="42" spans="1:19" ht="24" customHeight="1">
      <c r="A42" s="176"/>
      <c r="B42" s="177"/>
      <c r="C42" s="177"/>
      <c r="D42" s="177"/>
      <c r="E42" s="177"/>
      <c r="F42" s="177"/>
      <c r="G42" s="177"/>
      <c r="H42" s="177"/>
      <c r="I42" s="177"/>
      <c r="J42" s="177"/>
      <c r="K42" s="177"/>
      <c r="L42" s="178"/>
      <c r="M42" s="178"/>
      <c r="N42" s="178"/>
      <c r="O42" s="178"/>
      <c r="P42" s="178"/>
      <c r="Q42" s="178"/>
      <c r="R42" s="178"/>
      <c r="S42" s="178"/>
    </row>
    <row r="43" spans="1:19" ht="24" customHeight="1">
      <c r="A43" s="176"/>
      <c r="B43" s="177"/>
      <c r="C43" s="177"/>
      <c r="D43" s="177"/>
      <c r="E43" s="177"/>
      <c r="F43" s="177"/>
      <c r="G43" s="177"/>
      <c r="H43" s="177"/>
      <c r="I43" s="177"/>
      <c r="J43" s="177"/>
      <c r="K43" s="177"/>
      <c r="L43" s="178"/>
      <c r="M43" s="178"/>
      <c r="N43" s="178"/>
      <c r="O43" s="178"/>
      <c r="P43" s="178"/>
      <c r="Q43" s="178"/>
      <c r="R43" s="178"/>
      <c r="S43" s="178"/>
    </row>
    <row r="44" spans="1:19" ht="24" customHeight="1">
      <c r="A44" s="176"/>
      <c r="B44" s="177"/>
      <c r="C44" s="177"/>
      <c r="D44" s="177"/>
      <c r="E44" s="177"/>
      <c r="F44" s="177"/>
      <c r="G44" s="177"/>
      <c r="H44" s="177"/>
      <c r="I44" s="177"/>
      <c r="J44" s="177"/>
      <c r="K44" s="177"/>
      <c r="L44" s="178"/>
      <c r="M44" s="178"/>
      <c r="N44" s="178"/>
      <c r="O44" s="178"/>
      <c r="P44" s="178"/>
      <c r="Q44" s="178"/>
      <c r="R44" s="178"/>
      <c r="S44" s="178"/>
    </row>
    <row r="45" spans="1:19" ht="24" customHeight="1">
      <c r="A45" s="176"/>
      <c r="B45" s="177"/>
      <c r="C45" s="177"/>
      <c r="D45" s="177"/>
      <c r="E45" s="177"/>
      <c r="F45" s="177"/>
      <c r="G45" s="177"/>
      <c r="H45" s="177"/>
      <c r="I45" s="177"/>
      <c r="J45" s="177"/>
      <c r="K45" s="177"/>
      <c r="L45" s="178"/>
      <c r="M45" s="178"/>
      <c r="N45" s="178"/>
      <c r="O45" s="178"/>
      <c r="P45" s="178"/>
      <c r="Q45" s="178"/>
      <c r="R45" s="178"/>
      <c r="S45" s="178"/>
    </row>
    <row r="46" spans="1:19" ht="24" customHeight="1">
      <c r="A46" s="179"/>
      <c r="B46" s="180"/>
      <c r="C46" s="180"/>
      <c r="D46" s="180"/>
      <c r="E46" s="180"/>
      <c r="F46" s="180"/>
      <c r="G46" s="180"/>
      <c r="H46" s="180"/>
      <c r="I46" s="180"/>
      <c r="J46" s="180"/>
      <c r="K46" s="180"/>
      <c r="L46" s="180"/>
      <c r="M46" s="180"/>
      <c r="N46" s="180"/>
      <c r="O46" s="180"/>
      <c r="P46" s="180"/>
      <c r="Q46" s="180"/>
      <c r="R46" s="180"/>
      <c r="S46" s="180"/>
    </row>
    <row r="47" spans="1:19" ht="24" customHeight="1">
      <c r="A47" s="176"/>
      <c r="B47" s="177"/>
      <c r="C47" s="177"/>
      <c r="D47" s="177"/>
      <c r="E47" s="177"/>
      <c r="F47" s="177"/>
      <c r="G47" s="177"/>
      <c r="H47" s="177"/>
      <c r="I47" s="177"/>
      <c r="J47" s="177"/>
      <c r="K47" s="177"/>
      <c r="L47" s="177"/>
      <c r="M47" s="177"/>
      <c r="N47" s="177"/>
      <c r="O47" s="177"/>
      <c r="P47" s="177"/>
      <c r="Q47" s="177"/>
      <c r="R47" s="177"/>
      <c r="S47" s="177"/>
    </row>
    <row r="48" spans="1:19" ht="24" customHeight="1">
      <c r="A48" s="176"/>
      <c r="B48" s="177"/>
      <c r="C48" s="177"/>
      <c r="D48" s="177"/>
      <c r="E48" s="177"/>
      <c r="F48" s="177"/>
      <c r="G48" s="177"/>
      <c r="H48" s="177"/>
      <c r="I48" s="177"/>
      <c r="J48" s="177"/>
      <c r="K48" s="177"/>
      <c r="L48" s="178"/>
      <c r="M48" s="178"/>
      <c r="N48" s="178"/>
      <c r="O48" s="178"/>
      <c r="P48" s="178"/>
      <c r="Q48" s="178"/>
      <c r="R48" s="178"/>
      <c r="S48" s="178"/>
    </row>
    <row r="49" spans="1:19" ht="24" customHeight="1">
      <c r="A49" s="176"/>
      <c r="B49" s="177"/>
      <c r="C49" s="177"/>
      <c r="D49" s="177"/>
      <c r="E49" s="177"/>
      <c r="F49" s="177"/>
      <c r="G49" s="177"/>
      <c r="H49" s="177"/>
      <c r="I49" s="177"/>
      <c r="J49" s="177"/>
      <c r="K49" s="177"/>
      <c r="L49" s="178"/>
      <c r="M49" s="178"/>
      <c r="N49" s="178"/>
      <c r="O49" s="178"/>
      <c r="P49" s="178"/>
      <c r="Q49" s="178"/>
      <c r="R49" s="178"/>
      <c r="S49" s="178"/>
    </row>
    <row r="50" spans="1:19" ht="24" customHeight="1">
      <c r="A50" s="176"/>
      <c r="B50" s="177"/>
      <c r="C50" s="177"/>
      <c r="D50" s="177"/>
      <c r="E50" s="177"/>
      <c r="F50" s="177"/>
      <c r="G50" s="177"/>
      <c r="H50" s="177"/>
      <c r="I50" s="177"/>
      <c r="J50" s="177"/>
      <c r="K50" s="177"/>
      <c r="L50" s="178"/>
      <c r="M50" s="178"/>
      <c r="N50" s="178"/>
      <c r="O50" s="178"/>
      <c r="P50" s="178"/>
      <c r="Q50" s="178"/>
      <c r="R50" s="178"/>
      <c r="S50" s="178"/>
    </row>
    <row r="51" spans="1:19" ht="24" customHeight="1">
      <c r="A51" s="176"/>
      <c r="B51" s="177"/>
      <c r="C51" s="177"/>
      <c r="D51" s="177"/>
      <c r="E51" s="177"/>
      <c r="F51" s="177"/>
      <c r="G51" s="177"/>
      <c r="H51" s="177"/>
      <c r="I51" s="177"/>
      <c r="J51" s="177"/>
      <c r="K51" s="177"/>
      <c r="L51" s="178"/>
      <c r="M51" s="178"/>
      <c r="N51" s="178"/>
      <c r="O51" s="178"/>
      <c r="P51" s="178"/>
      <c r="Q51" s="178"/>
      <c r="R51" s="178"/>
      <c r="S51" s="178"/>
    </row>
    <row r="52" spans="1:19" ht="24" customHeight="1">
      <c r="A52" s="176"/>
      <c r="B52" s="177"/>
      <c r="C52" s="177"/>
      <c r="D52" s="177"/>
      <c r="E52" s="177"/>
      <c r="F52" s="177"/>
      <c r="G52" s="177"/>
      <c r="H52" s="177"/>
      <c r="I52" s="177"/>
      <c r="J52" s="177"/>
      <c r="K52" s="177"/>
      <c r="L52" s="178"/>
      <c r="M52" s="178"/>
      <c r="N52" s="178"/>
      <c r="O52" s="178"/>
      <c r="P52" s="178"/>
      <c r="Q52" s="178"/>
      <c r="R52" s="178"/>
      <c r="S52" s="178"/>
    </row>
    <row r="53" spans="1:19" ht="24" customHeight="1">
      <c r="A53" s="176"/>
      <c r="B53" s="177"/>
      <c r="C53" s="177"/>
      <c r="D53" s="177"/>
      <c r="E53" s="177"/>
      <c r="F53" s="177"/>
      <c r="G53" s="177"/>
      <c r="H53" s="177"/>
      <c r="I53" s="177"/>
      <c r="J53" s="177"/>
      <c r="K53" s="177"/>
      <c r="L53" s="178"/>
      <c r="M53" s="178"/>
      <c r="N53" s="178"/>
      <c r="O53" s="178"/>
      <c r="P53" s="178"/>
      <c r="Q53" s="178"/>
      <c r="R53" s="178"/>
      <c r="S53" s="178"/>
    </row>
    <row r="54" spans="1:19" ht="24" customHeight="1">
      <c r="A54" s="176"/>
      <c r="B54" s="177"/>
      <c r="C54" s="177"/>
      <c r="D54" s="177"/>
      <c r="E54" s="177"/>
      <c r="F54" s="177"/>
      <c r="G54" s="177"/>
      <c r="H54" s="177"/>
      <c r="I54" s="177"/>
      <c r="J54" s="177"/>
      <c r="K54" s="177"/>
      <c r="L54" s="178"/>
      <c r="M54" s="178"/>
      <c r="N54" s="178"/>
      <c r="O54" s="178"/>
      <c r="P54" s="178"/>
      <c r="Q54" s="178"/>
      <c r="R54" s="178"/>
      <c r="S54" s="178"/>
    </row>
    <row r="55" spans="1:19" ht="24" customHeight="1">
      <c r="A55" s="181"/>
      <c r="B55" s="182"/>
      <c r="C55" s="182"/>
      <c r="D55" s="182"/>
      <c r="E55" s="182"/>
      <c r="F55" s="182"/>
      <c r="G55" s="182"/>
      <c r="H55" s="182"/>
      <c r="I55" s="182"/>
      <c r="J55" s="182"/>
      <c r="K55" s="182"/>
      <c r="L55" s="183"/>
      <c r="M55" s="183"/>
      <c r="N55" s="183"/>
      <c r="O55" s="183"/>
      <c r="P55" s="183"/>
      <c r="Q55" s="183"/>
      <c r="R55" s="183"/>
      <c r="S55" s="183"/>
    </row>
  </sheetData>
  <mergeCells count="30">
    <mergeCell ref="B13:F13"/>
    <mergeCell ref="I13:J13"/>
    <mergeCell ref="B14:F14"/>
    <mergeCell ref="I14:J14"/>
    <mergeCell ref="B12:F12"/>
    <mergeCell ref="I12:J12"/>
    <mergeCell ref="B9:F9"/>
    <mergeCell ref="I9:J9"/>
    <mergeCell ref="B10:F10"/>
    <mergeCell ref="I10:J10"/>
    <mergeCell ref="B11:F11"/>
    <mergeCell ref="I11:J11"/>
    <mergeCell ref="P7:P8"/>
    <mergeCell ref="Q7:Q8"/>
    <mergeCell ref="R7:S7"/>
    <mergeCell ref="B8:F8"/>
    <mergeCell ref="A4:B4"/>
    <mergeCell ref="C4:D4"/>
    <mergeCell ref="H4:J4"/>
    <mergeCell ref="A7:F7"/>
    <mergeCell ref="G7:H7"/>
    <mergeCell ref="I7:J8"/>
    <mergeCell ref="K7:K8"/>
    <mergeCell ref="M7:O7"/>
    <mergeCell ref="A1:B2"/>
    <mergeCell ref="C1:S1"/>
    <mergeCell ref="C2:S2"/>
    <mergeCell ref="B5:I5"/>
    <mergeCell ref="M6:P6"/>
    <mergeCell ref="Q6:S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27"/>
  <sheetViews>
    <sheetView tabSelected="1" zoomScale="60" zoomScaleNormal="60" workbookViewId="0">
      <selection sqref="A1:A4"/>
    </sheetView>
  </sheetViews>
  <sheetFormatPr baseColWidth="10" defaultRowHeight="15"/>
  <cols>
    <col min="1" max="1" width="29.28515625" customWidth="1"/>
    <col min="2" max="2" width="42.85546875" customWidth="1"/>
    <col min="3" max="3" width="21.42578125" customWidth="1"/>
    <col min="4" max="4" width="56.28515625" customWidth="1"/>
    <col min="5" max="5" width="22" customWidth="1"/>
  </cols>
  <sheetData>
    <row r="1" spans="1:5" ht="63.75" customHeight="1">
      <c r="A1" s="242"/>
      <c r="B1" s="245" t="s">
        <v>662</v>
      </c>
      <c r="C1" s="246"/>
      <c r="D1" s="246"/>
      <c r="E1" s="247"/>
    </row>
    <row r="2" spans="1:5" ht="27.75">
      <c r="A2" s="243"/>
      <c r="B2" s="248" t="s">
        <v>122</v>
      </c>
      <c r="C2" s="249"/>
      <c r="D2" s="249"/>
      <c r="E2" s="250"/>
    </row>
    <row r="3" spans="1:5" ht="31.5" customHeight="1">
      <c r="A3" s="243"/>
      <c r="B3" s="251" t="s">
        <v>853</v>
      </c>
      <c r="C3" s="252"/>
      <c r="D3" s="252"/>
      <c r="E3" s="253"/>
    </row>
    <row r="4" spans="1:5" ht="16.5" thickBot="1">
      <c r="A4" s="244"/>
      <c r="B4" s="254" t="s">
        <v>683</v>
      </c>
      <c r="C4" s="255"/>
      <c r="D4" s="255"/>
      <c r="E4" s="256"/>
    </row>
    <row r="5" spans="1:5" ht="15.75">
      <c r="A5" s="184"/>
      <c r="B5" s="185"/>
      <c r="C5" s="186"/>
      <c r="D5" s="186"/>
      <c r="E5" s="187"/>
    </row>
    <row r="6" spans="1:5" ht="15.75">
      <c r="A6" s="188"/>
      <c r="B6" s="241" t="s">
        <v>663</v>
      </c>
      <c r="C6" s="241"/>
      <c r="D6" s="241"/>
      <c r="E6" s="189"/>
    </row>
    <row r="7" spans="1:5">
      <c r="A7" s="188"/>
      <c r="B7" s="190" t="s">
        <v>664</v>
      </c>
      <c r="C7" s="191" t="s">
        <v>665</v>
      </c>
      <c r="D7" s="190" t="s">
        <v>666</v>
      </c>
      <c r="E7" s="192"/>
    </row>
    <row r="8" spans="1:5" ht="28.5">
      <c r="A8" s="188"/>
      <c r="B8" s="193">
        <v>43909</v>
      </c>
      <c r="C8" s="194" t="s">
        <v>667</v>
      </c>
      <c r="D8" s="195" t="s">
        <v>668</v>
      </c>
      <c r="E8" s="192"/>
    </row>
    <row r="9" spans="1:5" ht="42.75">
      <c r="A9" s="188"/>
      <c r="B9" s="196">
        <v>44083</v>
      </c>
      <c r="C9" s="197" t="s">
        <v>669</v>
      </c>
      <c r="D9" s="198" t="s">
        <v>670</v>
      </c>
      <c r="E9" s="192"/>
    </row>
    <row r="10" spans="1:5" ht="42.75">
      <c r="A10" s="188"/>
      <c r="B10" s="211">
        <v>44200</v>
      </c>
      <c r="C10" s="212" t="s">
        <v>671</v>
      </c>
      <c r="D10" s="213" t="s">
        <v>672</v>
      </c>
      <c r="E10" s="192"/>
    </row>
    <row r="11" spans="1:5">
      <c r="A11" s="188"/>
      <c r="B11" s="199"/>
      <c r="C11" s="200"/>
      <c r="D11" s="201"/>
      <c r="E11" s="192"/>
    </row>
    <row r="12" spans="1:5">
      <c r="A12" s="202"/>
      <c r="B12" s="203"/>
      <c r="C12" s="203"/>
      <c r="D12" s="203"/>
      <c r="E12" s="204"/>
    </row>
    <row r="13" spans="1:5" ht="50.25" customHeight="1">
      <c r="A13" s="263" t="s">
        <v>854</v>
      </c>
      <c r="B13" s="264"/>
      <c r="C13" s="264"/>
      <c r="D13" s="264"/>
      <c r="E13" s="265"/>
    </row>
    <row r="14" spans="1:5" ht="19.5" customHeight="1">
      <c r="A14" s="188"/>
      <c r="B14" s="205"/>
      <c r="C14" s="205"/>
      <c r="D14" s="205"/>
      <c r="E14" s="206"/>
    </row>
    <row r="15" spans="1:5" ht="23.25">
      <c r="A15" s="266" t="s">
        <v>673</v>
      </c>
      <c r="B15" s="267"/>
      <c r="C15" s="267"/>
      <c r="D15" s="267"/>
      <c r="E15" s="268"/>
    </row>
    <row r="16" spans="1:5" ht="338.25" customHeight="1">
      <c r="A16" s="269" t="s">
        <v>674</v>
      </c>
      <c r="B16" s="270"/>
      <c r="C16" s="270"/>
      <c r="D16" s="270"/>
      <c r="E16" s="271"/>
    </row>
    <row r="17" spans="1:5" ht="23.25">
      <c r="A17" s="266" t="s">
        <v>675</v>
      </c>
      <c r="B17" s="267"/>
      <c r="C17" s="267"/>
      <c r="D17" s="267"/>
      <c r="E17" s="268"/>
    </row>
    <row r="18" spans="1:5" ht="393" customHeight="1">
      <c r="A18" s="272" t="s">
        <v>890</v>
      </c>
      <c r="B18" s="273"/>
      <c r="C18" s="273"/>
      <c r="D18" s="273"/>
      <c r="E18" s="274"/>
    </row>
    <row r="19" spans="1:5" ht="46.5">
      <c r="A19" s="207" t="s">
        <v>676</v>
      </c>
      <c r="B19" s="275" t="s">
        <v>677</v>
      </c>
      <c r="C19" s="276"/>
      <c r="D19" s="276"/>
      <c r="E19" s="277"/>
    </row>
    <row r="20" spans="1:5" ht="52.5" customHeight="1">
      <c r="A20" s="208" t="s">
        <v>678</v>
      </c>
      <c r="B20" s="278" t="s">
        <v>679</v>
      </c>
      <c r="C20" s="279"/>
      <c r="D20" s="279"/>
      <c r="E20" s="280"/>
    </row>
    <row r="21" spans="1:5" ht="65.25" customHeight="1">
      <c r="A21" s="209" t="s">
        <v>680</v>
      </c>
      <c r="B21" s="281" t="s">
        <v>684</v>
      </c>
      <c r="C21" s="282"/>
      <c r="D21" s="282"/>
      <c r="E21" s="283"/>
    </row>
    <row r="22" spans="1:5" ht="66" customHeight="1">
      <c r="A22" s="210" t="s">
        <v>681</v>
      </c>
      <c r="B22" s="281" t="s">
        <v>685</v>
      </c>
      <c r="C22" s="282"/>
      <c r="D22" s="282"/>
      <c r="E22" s="283"/>
    </row>
    <row r="23" spans="1:5" ht="23.25">
      <c r="A23" s="266" t="s">
        <v>682</v>
      </c>
      <c r="B23" s="267"/>
      <c r="C23" s="267"/>
      <c r="D23" s="267"/>
      <c r="E23" s="268"/>
    </row>
    <row r="24" spans="1:5" ht="409.6" customHeight="1">
      <c r="A24" s="284" t="s">
        <v>889</v>
      </c>
      <c r="B24" s="285"/>
      <c r="C24" s="285"/>
      <c r="D24" s="285"/>
      <c r="E24" s="286"/>
    </row>
    <row r="25" spans="1:5" ht="357" customHeight="1" thickBot="1">
      <c r="A25" s="287"/>
      <c r="B25" s="288"/>
      <c r="C25" s="288"/>
      <c r="D25" s="288"/>
      <c r="E25" s="289"/>
    </row>
    <row r="26" spans="1:5" ht="251.25" customHeight="1">
      <c r="A26" s="257" t="s">
        <v>686</v>
      </c>
      <c r="B26" s="258"/>
      <c r="C26" s="258"/>
      <c r="D26" s="258"/>
      <c r="E26" s="259"/>
    </row>
    <row r="27" spans="1:5" ht="180.75" customHeight="1" thickBot="1">
      <c r="A27" s="260"/>
      <c r="B27" s="261"/>
      <c r="C27" s="261"/>
      <c r="D27" s="261"/>
      <c r="E27" s="262"/>
    </row>
  </sheetData>
  <mergeCells count="18">
    <mergeCell ref="A26:E27"/>
    <mergeCell ref="A13:E13"/>
    <mergeCell ref="A15:E15"/>
    <mergeCell ref="A16:E16"/>
    <mergeCell ref="A17:E17"/>
    <mergeCell ref="A18:E18"/>
    <mergeCell ref="B19:E19"/>
    <mergeCell ref="B20:E20"/>
    <mergeCell ref="B21:E21"/>
    <mergeCell ref="B22:E22"/>
    <mergeCell ref="A23:E23"/>
    <mergeCell ref="A24:E25"/>
    <mergeCell ref="B6:D6"/>
    <mergeCell ref="A1:A4"/>
    <mergeCell ref="B1:E1"/>
    <mergeCell ref="B2:E2"/>
    <mergeCell ref="B3:E3"/>
    <mergeCell ref="B4:E4"/>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T25"/>
  <sheetViews>
    <sheetView topLeftCell="C1" zoomScale="70" zoomScaleNormal="70" workbookViewId="0">
      <selection sqref="A1:A2"/>
    </sheetView>
  </sheetViews>
  <sheetFormatPr baseColWidth="10" defaultColWidth="11.42578125" defaultRowHeight="18"/>
  <cols>
    <col min="1" max="1" width="27.28515625" style="10" customWidth="1"/>
    <col min="2" max="2" width="34.42578125" style="19" customWidth="1"/>
    <col min="3" max="3" width="26.85546875" style="18" customWidth="1"/>
    <col min="4" max="4" width="40.42578125" style="19" customWidth="1"/>
    <col min="5" max="5" width="24.28515625" style="50" customWidth="1"/>
    <col min="6" max="7" width="18.85546875" style="20" customWidth="1"/>
    <col min="8" max="8" width="15.85546875" style="19" customWidth="1"/>
    <col min="9" max="9" width="17.7109375" style="19" customWidth="1"/>
    <col min="10" max="10" width="23.5703125" style="19" customWidth="1"/>
    <col min="11" max="16384" width="11.42578125" style="10"/>
  </cols>
  <sheetData>
    <row r="1" spans="1:72" ht="36.75" customHeight="1">
      <c r="A1" s="290"/>
      <c r="B1" s="291" t="s">
        <v>687</v>
      </c>
      <c r="C1" s="291"/>
      <c r="D1" s="291"/>
      <c r="E1" s="291"/>
      <c r="F1" s="291"/>
      <c r="G1" s="291"/>
      <c r="H1" s="291"/>
      <c r="I1" s="291"/>
      <c r="J1" s="291"/>
      <c r="K1" s="291"/>
    </row>
    <row r="2" spans="1:72" ht="36.75" customHeight="1">
      <c r="A2" s="290"/>
      <c r="B2" s="292" t="s">
        <v>122</v>
      </c>
      <c r="C2" s="292"/>
      <c r="D2" s="292"/>
      <c r="E2" s="292"/>
      <c r="F2" s="292"/>
      <c r="G2" s="292"/>
      <c r="H2" s="292"/>
      <c r="I2" s="292"/>
      <c r="J2" s="292"/>
      <c r="K2" s="292"/>
    </row>
    <row r="3" spans="1:72">
      <c r="A3" s="69"/>
      <c r="B3" s="70"/>
      <c r="C3" s="71"/>
      <c r="D3" s="72"/>
      <c r="E3" s="45"/>
      <c r="F3" s="73"/>
      <c r="G3" s="73"/>
      <c r="H3" s="17"/>
      <c r="I3" s="54"/>
      <c r="J3" s="54"/>
      <c r="K3" s="54"/>
    </row>
    <row r="4" spans="1:72" s="89" customFormat="1" ht="38.25">
      <c r="A4" s="30" t="s">
        <v>641</v>
      </c>
      <c r="B4" s="30" t="s">
        <v>7</v>
      </c>
      <c r="C4" s="30" t="s">
        <v>642</v>
      </c>
      <c r="D4" s="30" t="s">
        <v>10</v>
      </c>
      <c r="E4" s="46" t="s">
        <v>5</v>
      </c>
      <c r="F4" s="30" t="s">
        <v>0</v>
      </c>
      <c r="G4" s="30" t="s">
        <v>1</v>
      </c>
      <c r="H4" s="30" t="s">
        <v>2</v>
      </c>
      <c r="I4" s="30" t="s">
        <v>3</v>
      </c>
      <c r="J4" s="30" t="s">
        <v>4</v>
      </c>
      <c r="K4" s="30" t="s">
        <v>124</v>
      </c>
    </row>
    <row r="5" spans="1:72" s="89" customFormat="1" ht="12.75">
      <c r="A5" s="51"/>
      <c r="B5" s="97"/>
      <c r="C5" s="76"/>
      <c r="D5" s="76"/>
      <c r="E5" s="93"/>
      <c r="F5" s="90"/>
      <c r="G5" s="90"/>
      <c r="H5" s="90">
        <f>F5*G5</f>
        <v>0</v>
      </c>
      <c r="I5" s="90" t="str">
        <f>IF(H5&lt;=6,"BAJO",IF(H5&gt;15,"ALTO","MEDIO"))</f>
        <v>BAJO</v>
      </c>
      <c r="J5" s="86"/>
      <c r="K5" s="94">
        <f t="shared" ref="K5:K22" si="0">IF(I5="BAJO",0.1,IF(I5="MEDIO",3,5))</f>
        <v>0.1</v>
      </c>
      <c r="BS5" s="89">
        <v>1</v>
      </c>
      <c r="BT5" s="89">
        <v>1</v>
      </c>
    </row>
    <row r="6" spans="1:72" s="89" customFormat="1" ht="12.75">
      <c r="A6" s="51"/>
      <c r="B6" s="97"/>
      <c r="C6" s="117"/>
      <c r="D6" s="76"/>
      <c r="E6" s="93"/>
      <c r="F6" s="90"/>
      <c r="G6" s="90"/>
      <c r="H6" s="90">
        <f t="shared" ref="H6:H22" si="1">F6*G6</f>
        <v>0</v>
      </c>
      <c r="I6" s="90" t="str">
        <f t="shared" ref="I6:I22" si="2">IF(H6&lt;=6,"BAJO",IF(H6&gt;15,"ALTO","MEDIO"))</f>
        <v>BAJO</v>
      </c>
      <c r="J6" s="86"/>
      <c r="K6" s="94">
        <f t="shared" si="0"/>
        <v>0.1</v>
      </c>
      <c r="BS6" s="89">
        <v>2</v>
      </c>
      <c r="BT6" s="89">
        <v>2</v>
      </c>
    </row>
    <row r="7" spans="1:72" s="89" customFormat="1" ht="12.75">
      <c r="A7" s="51"/>
      <c r="B7" s="97"/>
      <c r="C7" s="76"/>
      <c r="D7" s="76"/>
      <c r="E7" s="93"/>
      <c r="F7" s="90"/>
      <c r="G7" s="90"/>
      <c r="H7" s="90">
        <f t="shared" si="1"/>
        <v>0</v>
      </c>
      <c r="I7" s="90" t="str">
        <f t="shared" si="2"/>
        <v>BAJO</v>
      </c>
      <c r="J7" s="86"/>
      <c r="K7" s="94">
        <f t="shared" si="0"/>
        <v>0.1</v>
      </c>
    </row>
    <row r="8" spans="1:72" s="89" customFormat="1" ht="12.75">
      <c r="A8" s="51"/>
      <c r="B8" s="97"/>
      <c r="C8" s="117"/>
      <c r="D8" s="76"/>
      <c r="E8" s="93"/>
      <c r="F8" s="90"/>
      <c r="G8" s="90"/>
      <c r="H8" s="90">
        <f t="shared" si="1"/>
        <v>0</v>
      </c>
      <c r="I8" s="90" t="str">
        <f t="shared" si="2"/>
        <v>BAJO</v>
      </c>
      <c r="J8" s="100"/>
      <c r="K8" s="94">
        <f t="shared" si="0"/>
        <v>0.1</v>
      </c>
    </row>
    <row r="9" spans="1:72" s="89" customFormat="1" ht="12.75">
      <c r="A9" s="99"/>
      <c r="B9" s="100"/>
      <c r="C9" s="104"/>
      <c r="D9" s="100"/>
      <c r="E9" s="93"/>
      <c r="F9" s="90"/>
      <c r="G9" s="90"/>
      <c r="H9" s="90">
        <f>F9*G9</f>
        <v>0</v>
      </c>
      <c r="I9" s="90" t="str">
        <f t="shared" si="2"/>
        <v>BAJO</v>
      </c>
      <c r="J9" s="100"/>
      <c r="K9" s="94">
        <f>IF(I9="BAJO",0.1,IF(I9="MEDIO",3,5))</f>
        <v>0.1</v>
      </c>
    </row>
    <row r="10" spans="1:72" s="89" customFormat="1" ht="12.75">
      <c r="A10" s="99"/>
      <c r="B10" s="100"/>
      <c r="C10" s="104"/>
      <c r="D10" s="100"/>
      <c r="E10" s="93"/>
      <c r="F10" s="90"/>
      <c r="G10" s="90"/>
      <c r="H10" s="90">
        <f>F10*G10</f>
        <v>0</v>
      </c>
      <c r="I10" s="90" t="str">
        <f t="shared" si="2"/>
        <v>BAJO</v>
      </c>
      <c r="J10" s="100"/>
      <c r="K10" s="94">
        <f>IF(I10="BAJO",0.1,IF(I10="MEDIO",3,5))</f>
        <v>0.1</v>
      </c>
    </row>
    <row r="11" spans="1:72" s="89" customFormat="1" ht="12.75">
      <c r="A11" s="99"/>
      <c r="B11" s="100"/>
      <c r="C11" s="104"/>
      <c r="D11" s="100"/>
      <c r="E11" s="93"/>
      <c r="F11" s="90"/>
      <c r="G11" s="90"/>
      <c r="H11" s="90">
        <f>F11*G11</f>
        <v>0</v>
      </c>
      <c r="I11" s="90" t="str">
        <f t="shared" si="2"/>
        <v>BAJO</v>
      </c>
      <c r="J11" s="100"/>
      <c r="K11" s="94">
        <f>IF(I11="BAJO",0.1,IF(I11="MEDIO",3,5))</f>
        <v>0.1</v>
      </c>
    </row>
    <row r="12" spans="1:72" s="89" customFormat="1" ht="12.75">
      <c r="A12" s="99"/>
      <c r="B12" s="100"/>
      <c r="C12" s="100"/>
      <c r="D12" s="100"/>
      <c r="E12" s="93"/>
      <c r="F12" s="90"/>
      <c r="G12" s="90"/>
      <c r="H12" s="90">
        <f t="shared" si="1"/>
        <v>0</v>
      </c>
      <c r="I12" s="90" t="str">
        <f t="shared" si="2"/>
        <v>BAJO</v>
      </c>
      <c r="J12" s="100"/>
      <c r="K12" s="94">
        <f t="shared" si="0"/>
        <v>0.1</v>
      </c>
    </row>
    <row r="13" spans="1:72" s="89" customFormat="1" ht="12.75">
      <c r="A13" s="99"/>
      <c r="B13" s="100"/>
      <c r="C13" s="104"/>
      <c r="D13" s="100"/>
      <c r="E13" s="93"/>
      <c r="F13" s="90"/>
      <c r="G13" s="90"/>
      <c r="H13" s="90">
        <f t="shared" si="1"/>
        <v>0</v>
      </c>
      <c r="I13" s="90" t="str">
        <f t="shared" si="2"/>
        <v>BAJO</v>
      </c>
      <c r="J13" s="100"/>
      <c r="K13" s="94">
        <f t="shared" si="0"/>
        <v>0.1</v>
      </c>
    </row>
    <row r="14" spans="1:72" s="89" customFormat="1" ht="12.75">
      <c r="A14" s="99"/>
      <c r="B14" s="100"/>
      <c r="C14" s="104"/>
      <c r="D14" s="100"/>
      <c r="E14" s="93"/>
      <c r="F14" s="90"/>
      <c r="G14" s="90"/>
      <c r="H14" s="90">
        <f>F14*G14</f>
        <v>0</v>
      </c>
      <c r="I14" s="90" t="str">
        <f t="shared" si="2"/>
        <v>BAJO</v>
      </c>
      <c r="J14" s="100"/>
      <c r="K14" s="94">
        <f>IF(I14="BAJO",0.1,IF(I14="MEDIO",3,5))</f>
        <v>0.1</v>
      </c>
    </row>
    <row r="15" spans="1:72" s="89" customFormat="1" ht="12.75">
      <c r="A15" s="99"/>
      <c r="B15" s="100"/>
      <c r="C15" s="100"/>
      <c r="D15" s="100"/>
      <c r="E15" s="93"/>
      <c r="F15" s="33"/>
      <c r="G15" s="90"/>
      <c r="H15" s="90">
        <f t="shared" si="1"/>
        <v>0</v>
      </c>
      <c r="I15" s="90" t="str">
        <f t="shared" si="2"/>
        <v>BAJO</v>
      </c>
      <c r="J15" s="86"/>
      <c r="K15" s="94">
        <f t="shared" si="0"/>
        <v>0.1</v>
      </c>
    </row>
    <row r="16" spans="1:72" s="89" customFormat="1" ht="12.75">
      <c r="A16" s="99"/>
      <c r="B16" s="34"/>
      <c r="C16" s="103"/>
      <c r="D16" s="34"/>
      <c r="E16" s="41"/>
      <c r="F16" s="90"/>
      <c r="G16" s="90"/>
      <c r="H16" s="90">
        <f t="shared" si="1"/>
        <v>0</v>
      </c>
      <c r="I16" s="90" t="str">
        <f t="shared" si="2"/>
        <v>BAJO</v>
      </c>
      <c r="J16" s="86"/>
      <c r="K16" s="94">
        <f t="shared" si="0"/>
        <v>0.1</v>
      </c>
    </row>
    <row r="17" spans="1:11" s="89" customFormat="1" ht="12.75">
      <c r="A17" s="99"/>
      <c r="B17" s="34"/>
      <c r="C17" s="103"/>
      <c r="D17" s="34"/>
      <c r="E17" s="41"/>
      <c r="F17" s="90"/>
      <c r="G17" s="90"/>
      <c r="H17" s="90">
        <f t="shared" si="1"/>
        <v>0</v>
      </c>
      <c r="I17" s="90" t="str">
        <f t="shared" si="2"/>
        <v>BAJO</v>
      </c>
      <c r="J17" s="86"/>
      <c r="K17" s="94">
        <f t="shared" si="0"/>
        <v>0.1</v>
      </c>
    </row>
    <row r="18" spans="1:11" s="89" customFormat="1" ht="12.75">
      <c r="A18" s="99"/>
      <c r="B18" s="34"/>
      <c r="C18" s="103"/>
      <c r="D18" s="34"/>
      <c r="E18" s="41"/>
      <c r="F18" s="90"/>
      <c r="G18" s="90"/>
      <c r="H18" s="90">
        <f t="shared" si="1"/>
        <v>0</v>
      </c>
      <c r="I18" s="90" t="str">
        <f t="shared" si="2"/>
        <v>BAJO</v>
      </c>
      <c r="J18" s="86"/>
      <c r="K18" s="94">
        <f t="shared" si="0"/>
        <v>0.1</v>
      </c>
    </row>
    <row r="19" spans="1:11" s="89" customFormat="1" ht="12.75">
      <c r="A19" s="99"/>
      <c r="B19" s="34"/>
      <c r="C19" s="103"/>
      <c r="D19" s="34"/>
      <c r="E19" s="41"/>
      <c r="F19" s="90"/>
      <c r="G19" s="90"/>
      <c r="H19" s="90">
        <f t="shared" si="1"/>
        <v>0</v>
      </c>
      <c r="I19" s="90" t="str">
        <f t="shared" si="2"/>
        <v>BAJO</v>
      </c>
      <c r="J19" s="86"/>
      <c r="K19" s="94">
        <f t="shared" si="0"/>
        <v>0.1</v>
      </c>
    </row>
    <row r="20" spans="1:11" s="89" customFormat="1" ht="12.75">
      <c r="A20" s="99"/>
      <c r="B20" s="34"/>
      <c r="C20" s="103"/>
      <c r="D20" s="34"/>
      <c r="E20" s="41"/>
      <c r="F20" s="90"/>
      <c r="G20" s="90"/>
      <c r="H20" s="90">
        <f t="shared" si="1"/>
        <v>0</v>
      </c>
      <c r="I20" s="90" t="str">
        <f t="shared" si="2"/>
        <v>BAJO</v>
      </c>
      <c r="J20" s="86"/>
      <c r="K20" s="94">
        <f t="shared" si="0"/>
        <v>0.1</v>
      </c>
    </row>
    <row r="21" spans="1:11" s="89" customFormat="1" ht="12.75">
      <c r="A21" s="99"/>
      <c r="B21" s="34"/>
      <c r="C21" s="103"/>
      <c r="D21" s="34"/>
      <c r="E21" s="41"/>
      <c r="F21" s="90"/>
      <c r="G21" s="90"/>
      <c r="H21" s="90">
        <f t="shared" si="1"/>
        <v>0</v>
      </c>
      <c r="I21" s="90" t="str">
        <f t="shared" si="2"/>
        <v>BAJO</v>
      </c>
      <c r="J21" s="86"/>
      <c r="K21" s="94">
        <f t="shared" si="0"/>
        <v>0.1</v>
      </c>
    </row>
    <row r="22" spans="1:11" s="89" customFormat="1" ht="12.75">
      <c r="A22" s="99"/>
      <c r="B22" s="34"/>
      <c r="C22" s="103"/>
      <c r="D22" s="34"/>
      <c r="E22" s="41"/>
      <c r="F22" s="90"/>
      <c r="G22" s="90"/>
      <c r="H22" s="90">
        <f t="shared" si="1"/>
        <v>0</v>
      </c>
      <c r="I22" s="90" t="str">
        <f t="shared" si="2"/>
        <v>BAJO</v>
      </c>
      <c r="J22" s="86"/>
      <c r="K22" s="94">
        <f t="shared" si="0"/>
        <v>0.1</v>
      </c>
    </row>
    <row r="23" spans="1:11" s="89" customFormat="1" ht="12.75">
      <c r="B23" s="42"/>
      <c r="C23" s="43"/>
      <c r="E23" s="49"/>
      <c r="F23" s="44"/>
      <c r="G23" s="44"/>
    </row>
    <row r="24" spans="1:11" s="89" customFormat="1" ht="12.75">
      <c r="C24" s="43"/>
      <c r="E24" s="49"/>
      <c r="F24" s="44"/>
      <c r="G24" s="44"/>
    </row>
    <row r="25" spans="1:11" s="89" customFormat="1" ht="12.75">
      <c r="C25" s="43"/>
      <c r="E25" s="49"/>
      <c r="F25" s="44"/>
      <c r="G25" s="44"/>
    </row>
  </sheetData>
  <mergeCells count="3">
    <mergeCell ref="A1:A2"/>
    <mergeCell ref="B1:K1"/>
    <mergeCell ref="B2:K2"/>
  </mergeCells>
  <conditionalFormatting sqref="I5:I22">
    <cfRule type="cellIs" dxfId="212" priority="1" stopIfTrue="1" operator="equal">
      <formula>"ALTO"</formula>
    </cfRule>
    <cfRule type="cellIs" dxfId="211" priority="2" stopIfTrue="1" operator="equal">
      <formula>"MEDIO"</formula>
    </cfRule>
    <cfRule type="cellIs" dxfId="210" priority="3" stopIfTrue="1" operator="equal">
      <formula>"BAJO"</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S54"/>
  <sheetViews>
    <sheetView zoomScale="70" zoomScaleNormal="70" workbookViewId="0">
      <selection sqref="A1:B2"/>
    </sheetView>
  </sheetViews>
  <sheetFormatPr baseColWidth="10" defaultColWidth="9.140625" defaultRowHeight="24" customHeight="1"/>
  <cols>
    <col min="1" max="1" width="9.140625" style="137"/>
    <col min="2" max="2" width="12.140625" style="137" customWidth="1"/>
    <col min="3" max="3" width="14.42578125" style="137" customWidth="1"/>
    <col min="4" max="4" width="11.85546875" style="137" customWidth="1"/>
    <col min="5" max="5" width="2.5703125" style="137" customWidth="1"/>
    <col min="6" max="6" width="6" style="137" customWidth="1"/>
    <col min="7" max="7" width="14" style="137" customWidth="1"/>
    <col min="8" max="8" width="16.42578125" style="137" customWidth="1"/>
    <col min="9" max="9" width="8.5703125" style="137" customWidth="1"/>
    <col min="10" max="10" width="9.140625" style="137" customWidth="1"/>
    <col min="11" max="11" width="18.7109375" style="137" customWidth="1"/>
    <col min="12" max="12" width="2.5703125" style="137" customWidth="1"/>
    <col min="13" max="14" width="5.7109375" style="137" customWidth="1"/>
    <col min="15" max="15" width="11.85546875" style="137" customWidth="1"/>
    <col min="16" max="16" width="22.85546875" style="137" customWidth="1"/>
    <col min="17" max="17" width="24" style="137" customWidth="1"/>
    <col min="18" max="19" width="10" style="137" customWidth="1"/>
    <col min="20" max="16384" width="9.140625" style="137"/>
  </cols>
  <sheetData>
    <row r="1" spans="1:19" ht="40.5" customHeight="1">
      <c r="A1" s="295"/>
      <c r="B1" s="295"/>
      <c r="C1" s="293" t="s">
        <v>643</v>
      </c>
      <c r="D1" s="293"/>
      <c r="E1" s="293"/>
      <c r="F1" s="293"/>
      <c r="G1" s="293"/>
      <c r="H1" s="293"/>
      <c r="I1" s="293"/>
      <c r="J1" s="293"/>
      <c r="K1" s="293"/>
      <c r="L1" s="293"/>
      <c r="M1" s="293"/>
      <c r="N1" s="293"/>
      <c r="O1" s="293"/>
      <c r="P1" s="293"/>
      <c r="Q1" s="293"/>
      <c r="R1" s="293"/>
      <c r="S1" s="293"/>
    </row>
    <row r="2" spans="1:19" ht="40.5" customHeight="1">
      <c r="A2" s="295"/>
      <c r="B2" s="295"/>
      <c r="C2" s="294" t="s">
        <v>688</v>
      </c>
      <c r="D2" s="294"/>
      <c r="E2" s="294"/>
      <c r="F2" s="294"/>
      <c r="G2" s="294"/>
      <c r="H2" s="294"/>
      <c r="I2" s="294"/>
      <c r="J2" s="294"/>
      <c r="K2" s="294"/>
      <c r="L2" s="294"/>
      <c r="M2" s="294"/>
      <c r="N2" s="294"/>
      <c r="O2" s="294"/>
      <c r="P2" s="294"/>
      <c r="Q2" s="294"/>
      <c r="R2" s="294"/>
      <c r="S2" s="294"/>
    </row>
    <row r="3" spans="1:19" ht="24" customHeight="1">
      <c r="A3" s="138"/>
      <c r="B3" s="139"/>
      <c r="C3" s="139"/>
      <c r="D3" s="139"/>
      <c r="E3" s="139"/>
      <c r="F3" s="139"/>
      <c r="G3" s="139"/>
      <c r="H3" s="139"/>
      <c r="I3" s="139"/>
      <c r="J3" s="139"/>
      <c r="K3" s="139"/>
      <c r="L3" s="139"/>
      <c r="M3" s="139"/>
      <c r="N3" s="139"/>
      <c r="O3" s="139"/>
      <c r="P3" s="139"/>
      <c r="Q3" s="139"/>
      <c r="R3" s="139"/>
      <c r="S3" s="139"/>
    </row>
    <row r="4" spans="1:19" s="145" customFormat="1" ht="88.5" customHeight="1">
      <c r="A4" s="304" t="s">
        <v>644</v>
      </c>
      <c r="B4" s="304"/>
      <c r="C4" s="309"/>
      <c r="D4" s="310"/>
      <c r="E4" s="140"/>
      <c r="F4" s="140"/>
      <c r="G4" s="141"/>
      <c r="H4" s="304" t="s">
        <v>645</v>
      </c>
      <c r="I4" s="304"/>
      <c r="J4" s="304"/>
      <c r="K4" s="142"/>
      <c r="L4" s="143"/>
      <c r="M4" s="144"/>
      <c r="N4" s="144"/>
      <c r="O4" s="144"/>
      <c r="P4" s="144"/>
      <c r="Q4" s="144"/>
      <c r="R4" s="144"/>
      <c r="S4" s="144"/>
    </row>
    <row r="5" spans="1:19" s="145" customFormat="1" ht="12" customHeight="1" thickBot="1">
      <c r="A5" s="146"/>
      <c r="B5" s="296"/>
      <c r="C5" s="296"/>
      <c r="D5" s="296"/>
      <c r="E5" s="296"/>
      <c r="F5" s="296"/>
      <c r="G5" s="296"/>
      <c r="H5" s="296"/>
      <c r="I5" s="296"/>
      <c r="J5" s="147"/>
      <c r="K5" s="147"/>
      <c r="L5" s="139"/>
      <c r="M5" s="139"/>
      <c r="N5" s="139"/>
      <c r="O5" s="139"/>
      <c r="P5" s="139"/>
      <c r="Q5" s="139"/>
      <c r="R5" s="139"/>
      <c r="S5" s="139"/>
    </row>
    <row r="6" spans="1:19" s="145" customFormat="1" ht="45.75" customHeight="1" thickBot="1">
      <c r="A6" s="146"/>
      <c r="B6" s="148"/>
      <c r="C6" s="148"/>
      <c r="D6" s="148"/>
      <c r="E6" s="148"/>
      <c r="F6" s="148"/>
      <c r="G6" s="148"/>
      <c r="H6" s="148"/>
      <c r="I6" s="148"/>
      <c r="J6" s="147"/>
      <c r="K6" s="147"/>
      <c r="L6" s="139"/>
      <c r="M6" s="297" t="s">
        <v>646</v>
      </c>
      <c r="N6" s="298"/>
      <c r="O6" s="298"/>
      <c r="P6" s="299"/>
      <c r="Q6" s="300"/>
      <c r="R6" s="301"/>
      <c r="S6" s="302"/>
    </row>
    <row r="7" spans="1:19" s="145" customFormat="1" ht="43.5" customHeight="1">
      <c r="A7" s="311" t="s">
        <v>647</v>
      </c>
      <c r="B7" s="312"/>
      <c r="C7" s="312"/>
      <c r="D7" s="312"/>
      <c r="E7" s="312"/>
      <c r="F7" s="313"/>
      <c r="G7" s="303" t="s">
        <v>648</v>
      </c>
      <c r="H7" s="303"/>
      <c r="I7" s="303" t="s">
        <v>649</v>
      </c>
      <c r="J7" s="303"/>
      <c r="K7" s="305" t="s">
        <v>650</v>
      </c>
      <c r="L7" s="139"/>
      <c r="M7" s="315" t="s">
        <v>651</v>
      </c>
      <c r="N7" s="303"/>
      <c r="O7" s="303"/>
      <c r="P7" s="303" t="s">
        <v>652</v>
      </c>
      <c r="Q7" s="303" t="s">
        <v>653</v>
      </c>
      <c r="R7" s="303" t="s">
        <v>654</v>
      </c>
      <c r="S7" s="305"/>
    </row>
    <row r="8" spans="1:19" s="145" customFormat="1" ht="41.25" customHeight="1">
      <c r="A8" s="149" t="s">
        <v>655</v>
      </c>
      <c r="B8" s="306" t="s">
        <v>656</v>
      </c>
      <c r="C8" s="307"/>
      <c r="D8" s="307"/>
      <c r="E8" s="307"/>
      <c r="F8" s="308"/>
      <c r="G8" s="150" t="s">
        <v>657</v>
      </c>
      <c r="H8" s="150" t="s">
        <v>658</v>
      </c>
      <c r="I8" s="304"/>
      <c r="J8" s="304"/>
      <c r="K8" s="314"/>
      <c r="L8" s="139"/>
      <c r="M8" s="151" t="s">
        <v>659</v>
      </c>
      <c r="N8" s="150" t="s">
        <v>660</v>
      </c>
      <c r="O8" s="150" t="s">
        <v>661</v>
      </c>
      <c r="P8" s="304"/>
      <c r="Q8" s="304"/>
      <c r="R8" s="150" t="s">
        <v>659</v>
      </c>
      <c r="S8" s="152" t="s">
        <v>660</v>
      </c>
    </row>
    <row r="9" spans="1:19" s="145" customFormat="1" ht="80.099999999999994" customHeight="1">
      <c r="A9" s="153">
        <v>1</v>
      </c>
      <c r="B9" s="316"/>
      <c r="C9" s="317"/>
      <c r="D9" s="317"/>
      <c r="E9" s="317"/>
      <c r="F9" s="318"/>
      <c r="G9" s="154"/>
      <c r="H9" s="154"/>
      <c r="I9" s="319"/>
      <c r="J9" s="319"/>
      <c r="K9" s="155"/>
      <c r="L9" s="139"/>
      <c r="M9" s="153"/>
      <c r="N9" s="156"/>
      <c r="O9" s="157"/>
      <c r="P9" s="156"/>
      <c r="Q9" s="156"/>
      <c r="R9" s="156"/>
      <c r="S9" s="158"/>
    </row>
    <row r="10" spans="1:19" s="145" customFormat="1" ht="80.099999999999994" customHeight="1">
      <c r="A10" s="153">
        <v>2</v>
      </c>
      <c r="B10" s="316"/>
      <c r="C10" s="317"/>
      <c r="D10" s="317"/>
      <c r="E10" s="317"/>
      <c r="F10" s="318"/>
      <c r="G10" s="154"/>
      <c r="H10" s="154"/>
      <c r="I10" s="319"/>
      <c r="J10" s="319"/>
      <c r="K10" s="155"/>
      <c r="L10" s="139"/>
      <c r="M10" s="153"/>
      <c r="N10" s="156"/>
      <c r="O10" s="157"/>
      <c r="P10" s="156"/>
      <c r="Q10" s="156"/>
      <c r="R10" s="156"/>
      <c r="S10" s="158"/>
    </row>
    <row r="11" spans="1:19" s="145" customFormat="1" ht="80.099999999999994" customHeight="1">
      <c r="A11" s="153">
        <v>3</v>
      </c>
      <c r="B11" s="316"/>
      <c r="C11" s="317"/>
      <c r="D11" s="317"/>
      <c r="E11" s="317"/>
      <c r="F11" s="318"/>
      <c r="G11" s="154"/>
      <c r="H11" s="154"/>
      <c r="I11" s="319"/>
      <c r="J11" s="319"/>
      <c r="K11" s="155"/>
      <c r="L11" s="139"/>
      <c r="M11" s="153"/>
      <c r="N11" s="156"/>
      <c r="O11" s="157"/>
      <c r="P11" s="156"/>
      <c r="Q11" s="156"/>
      <c r="R11" s="156"/>
      <c r="S11" s="158"/>
    </row>
    <row r="12" spans="1:19" s="145" customFormat="1" ht="80.099999999999994" customHeight="1">
      <c r="A12" s="153">
        <v>4</v>
      </c>
      <c r="B12" s="316"/>
      <c r="C12" s="317"/>
      <c r="D12" s="317"/>
      <c r="E12" s="317"/>
      <c r="F12" s="318"/>
      <c r="G12" s="154"/>
      <c r="H12" s="154"/>
      <c r="I12" s="319"/>
      <c r="J12" s="319"/>
      <c r="K12" s="155"/>
      <c r="L12" s="139"/>
      <c r="M12" s="153"/>
      <c r="N12" s="156"/>
      <c r="O12" s="157"/>
      <c r="P12" s="156"/>
      <c r="Q12" s="156"/>
      <c r="R12" s="156"/>
      <c r="S12" s="158"/>
    </row>
    <row r="13" spans="1:19" s="145" customFormat="1" ht="80.099999999999994" customHeight="1" thickBot="1">
      <c r="A13" s="159">
        <v>5</v>
      </c>
      <c r="B13" s="320"/>
      <c r="C13" s="321"/>
      <c r="D13" s="321"/>
      <c r="E13" s="321"/>
      <c r="F13" s="322"/>
      <c r="G13" s="160"/>
      <c r="H13" s="160"/>
      <c r="I13" s="323"/>
      <c r="J13" s="324"/>
      <c r="K13" s="161"/>
      <c r="L13" s="139"/>
      <c r="M13" s="159"/>
      <c r="N13" s="162"/>
      <c r="O13" s="163"/>
      <c r="P13" s="162"/>
      <c r="Q13" s="162"/>
      <c r="R13" s="162"/>
      <c r="S13" s="164"/>
    </row>
    <row r="14" spans="1:19" s="145" customFormat="1" ht="6" customHeight="1">
      <c r="A14" s="165"/>
      <c r="B14" s="166"/>
      <c r="C14" s="166"/>
      <c r="D14" s="166"/>
      <c r="E14" s="166"/>
      <c r="F14" s="166"/>
      <c r="G14" s="167"/>
      <c r="H14" s="167"/>
      <c r="I14" s="168"/>
      <c r="J14" s="168"/>
      <c r="K14" s="169"/>
      <c r="L14" s="139"/>
      <c r="M14" s="168"/>
      <c r="N14" s="168"/>
      <c r="O14" s="168"/>
      <c r="P14" s="168"/>
      <c r="Q14" s="168"/>
      <c r="R14" s="168"/>
      <c r="S14" s="168"/>
    </row>
    <row r="15" spans="1:19" s="145" customFormat="1" ht="24" customHeight="1" thickBot="1">
      <c r="A15" s="170"/>
      <c r="B15" s="171"/>
      <c r="C15" s="171"/>
      <c r="D15" s="171"/>
      <c r="E15" s="171"/>
      <c r="F15" s="171"/>
      <c r="G15" s="171"/>
      <c r="H15" s="171"/>
      <c r="I15" s="171"/>
      <c r="J15" s="171"/>
      <c r="K15" s="171"/>
      <c r="L15" s="172"/>
      <c r="M15" s="172"/>
      <c r="N15" s="172"/>
      <c r="O15" s="172"/>
      <c r="P15" s="172"/>
      <c r="Q15" s="172"/>
      <c r="R15" s="172"/>
      <c r="S15" s="172"/>
    </row>
    <row r="16" spans="1:19" s="145" customFormat="1" ht="24" customHeight="1">
      <c r="A16" s="173"/>
      <c r="B16" s="174"/>
      <c r="C16" s="174"/>
      <c r="D16" s="174"/>
      <c r="E16" s="174"/>
      <c r="F16" s="174"/>
      <c r="G16" s="174"/>
      <c r="H16" s="174"/>
      <c r="I16" s="174"/>
      <c r="J16" s="174"/>
      <c r="K16" s="174"/>
      <c r="L16" s="175"/>
      <c r="M16" s="175"/>
      <c r="N16" s="175"/>
      <c r="O16" s="175"/>
      <c r="P16" s="175"/>
      <c r="Q16" s="175"/>
      <c r="R16" s="175"/>
      <c r="S16" s="175"/>
    </row>
    <row r="17" spans="1:19" s="145" customFormat="1" ht="24" customHeight="1">
      <c r="A17" s="173"/>
      <c r="B17" s="174"/>
      <c r="C17" s="174"/>
      <c r="D17" s="174"/>
      <c r="E17" s="174"/>
      <c r="F17" s="174"/>
      <c r="G17" s="174"/>
      <c r="H17" s="174"/>
      <c r="I17" s="174"/>
      <c r="J17" s="174"/>
      <c r="K17" s="174"/>
      <c r="L17" s="175"/>
      <c r="M17" s="175"/>
      <c r="N17" s="175"/>
      <c r="O17" s="175"/>
      <c r="P17" s="175"/>
      <c r="Q17" s="175"/>
      <c r="R17" s="175"/>
      <c r="S17" s="175"/>
    </row>
    <row r="18" spans="1:19" s="145" customFormat="1" ht="24" customHeight="1">
      <c r="A18" s="173"/>
      <c r="B18" s="174"/>
      <c r="C18" s="174"/>
      <c r="D18" s="174"/>
      <c r="E18" s="174"/>
      <c r="F18" s="174"/>
      <c r="G18" s="174"/>
      <c r="H18" s="174"/>
      <c r="I18" s="174"/>
      <c r="J18" s="174"/>
      <c r="K18" s="174"/>
      <c r="L18" s="175"/>
      <c r="M18" s="175"/>
      <c r="N18" s="175"/>
      <c r="O18" s="175"/>
      <c r="P18" s="175"/>
      <c r="Q18" s="175"/>
      <c r="R18" s="175"/>
      <c r="S18" s="175"/>
    </row>
    <row r="19" spans="1:19" s="145" customFormat="1" ht="24" customHeight="1">
      <c r="A19" s="173"/>
      <c r="B19" s="174"/>
      <c r="C19" s="174"/>
      <c r="D19" s="174"/>
      <c r="E19" s="174"/>
      <c r="F19" s="174"/>
      <c r="G19" s="174"/>
      <c r="H19" s="174"/>
      <c r="I19" s="174"/>
      <c r="J19" s="174"/>
      <c r="K19" s="174"/>
      <c r="L19" s="175"/>
      <c r="M19" s="175"/>
      <c r="N19" s="175"/>
      <c r="O19" s="175"/>
      <c r="P19" s="175"/>
      <c r="Q19" s="175"/>
      <c r="R19" s="175"/>
      <c r="S19" s="175"/>
    </row>
    <row r="20" spans="1:19" ht="24" customHeight="1">
      <c r="A20" s="176"/>
      <c r="B20" s="177"/>
      <c r="C20" s="177"/>
      <c r="D20" s="177"/>
      <c r="E20" s="177"/>
      <c r="F20" s="177"/>
      <c r="G20" s="177"/>
      <c r="H20" s="177"/>
      <c r="I20" s="177"/>
      <c r="J20" s="177"/>
      <c r="K20" s="177"/>
      <c r="L20" s="178"/>
      <c r="M20" s="178"/>
      <c r="N20" s="178"/>
      <c r="O20" s="178"/>
      <c r="P20" s="178"/>
      <c r="Q20" s="178"/>
      <c r="R20" s="178"/>
      <c r="S20" s="178"/>
    </row>
    <row r="21" spans="1:19" ht="24" customHeight="1">
      <c r="A21" s="179"/>
      <c r="B21" s="180"/>
      <c r="C21" s="180"/>
      <c r="D21" s="180"/>
      <c r="E21" s="180"/>
      <c r="F21" s="180"/>
      <c r="G21" s="180"/>
      <c r="H21" s="180"/>
      <c r="I21" s="180"/>
      <c r="J21" s="180"/>
      <c r="K21" s="180"/>
      <c r="L21" s="180"/>
      <c r="M21" s="180"/>
      <c r="N21" s="180"/>
      <c r="O21" s="180"/>
      <c r="P21" s="180"/>
      <c r="Q21" s="180"/>
      <c r="R21" s="180"/>
      <c r="S21" s="180"/>
    </row>
    <row r="22" spans="1:19" ht="24" customHeight="1">
      <c r="A22" s="176"/>
      <c r="B22" s="177"/>
      <c r="C22" s="177"/>
      <c r="D22" s="177"/>
      <c r="E22" s="177"/>
      <c r="F22" s="177"/>
      <c r="G22" s="177"/>
      <c r="H22" s="177"/>
      <c r="I22" s="177"/>
      <c r="J22" s="177"/>
      <c r="K22" s="177"/>
      <c r="L22" s="177"/>
      <c r="M22" s="177"/>
      <c r="N22" s="177"/>
      <c r="O22" s="177"/>
      <c r="P22" s="177"/>
      <c r="Q22" s="177"/>
      <c r="R22" s="177"/>
      <c r="S22" s="177"/>
    </row>
    <row r="23" spans="1:19" ht="24" customHeight="1">
      <c r="A23" s="176"/>
      <c r="B23" s="177"/>
      <c r="C23" s="177"/>
      <c r="D23" s="177"/>
      <c r="E23" s="177"/>
      <c r="F23" s="177"/>
      <c r="G23" s="177"/>
      <c r="H23" s="177"/>
      <c r="I23" s="177"/>
      <c r="J23" s="177"/>
      <c r="K23" s="177"/>
      <c r="L23" s="178"/>
      <c r="M23" s="178"/>
      <c r="N23" s="178"/>
      <c r="O23" s="178"/>
      <c r="P23" s="178"/>
      <c r="Q23" s="178"/>
      <c r="R23" s="178"/>
      <c r="S23" s="178"/>
    </row>
    <row r="24" spans="1:19" ht="24" customHeight="1">
      <c r="A24" s="176"/>
      <c r="B24" s="177"/>
      <c r="C24" s="177"/>
      <c r="D24" s="177"/>
      <c r="E24" s="177"/>
      <c r="F24" s="177"/>
      <c r="G24" s="177"/>
      <c r="H24" s="177"/>
      <c r="I24" s="177"/>
      <c r="J24" s="177"/>
      <c r="K24" s="177"/>
      <c r="L24" s="178"/>
      <c r="M24" s="178"/>
      <c r="N24" s="178"/>
      <c r="O24" s="178"/>
      <c r="P24" s="178"/>
      <c r="Q24" s="178"/>
      <c r="R24" s="178"/>
      <c r="S24" s="178"/>
    </row>
    <row r="25" spans="1:19" ht="24" customHeight="1">
      <c r="A25" s="176"/>
      <c r="B25" s="177"/>
      <c r="C25" s="177"/>
      <c r="D25" s="177"/>
      <c r="E25" s="177"/>
      <c r="F25" s="177"/>
      <c r="G25" s="177"/>
      <c r="H25" s="177"/>
      <c r="I25" s="177"/>
      <c r="J25" s="177"/>
      <c r="K25" s="177"/>
      <c r="L25" s="178"/>
      <c r="M25" s="178"/>
      <c r="N25" s="178"/>
      <c r="O25" s="178"/>
      <c r="P25" s="178"/>
      <c r="Q25" s="178"/>
      <c r="R25" s="178"/>
      <c r="S25" s="178"/>
    </row>
    <row r="26" spans="1:19" ht="24" customHeight="1">
      <c r="A26" s="176"/>
      <c r="B26" s="177"/>
      <c r="C26" s="177"/>
      <c r="D26" s="177"/>
      <c r="E26" s="177"/>
      <c r="F26" s="177"/>
      <c r="G26" s="177"/>
      <c r="H26" s="177"/>
      <c r="I26" s="177"/>
      <c r="J26" s="177"/>
      <c r="K26" s="177"/>
      <c r="L26" s="178"/>
      <c r="M26" s="178"/>
      <c r="N26" s="178"/>
      <c r="O26" s="178"/>
      <c r="P26" s="178"/>
      <c r="Q26" s="178"/>
      <c r="R26" s="178"/>
      <c r="S26" s="178"/>
    </row>
    <row r="27" spans="1:19" ht="24" customHeight="1">
      <c r="A27" s="176"/>
      <c r="B27" s="177"/>
      <c r="C27" s="177"/>
      <c r="D27" s="177"/>
      <c r="E27" s="177"/>
      <c r="F27" s="177"/>
      <c r="G27" s="177"/>
      <c r="H27" s="177"/>
      <c r="I27" s="177"/>
      <c r="J27" s="177"/>
      <c r="K27" s="177"/>
      <c r="L27" s="178"/>
      <c r="M27" s="178"/>
      <c r="N27" s="178"/>
      <c r="O27" s="178"/>
      <c r="P27" s="178"/>
      <c r="Q27" s="178"/>
      <c r="R27" s="178"/>
      <c r="S27" s="178"/>
    </row>
    <row r="28" spans="1:19" ht="24" customHeight="1">
      <c r="A28" s="176"/>
      <c r="B28" s="177"/>
      <c r="C28" s="177"/>
      <c r="D28" s="177"/>
      <c r="E28" s="177"/>
      <c r="F28" s="177"/>
      <c r="G28" s="177"/>
      <c r="H28" s="177"/>
      <c r="I28" s="177"/>
      <c r="J28" s="177"/>
      <c r="K28" s="177"/>
      <c r="L28" s="178"/>
      <c r="M28" s="178"/>
      <c r="N28" s="178"/>
      <c r="O28" s="178"/>
      <c r="P28" s="178"/>
      <c r="Q28" s="178"/>
      <c r="R28" s="178"/>
      <c r="S28" s="178"/>
    </row>
    <row r="29" spans="1:19" ht="24" customHeight="1">
      <c r="A29" s="176"/>
      <c r="B29" s="177"/>
      <c r="C29" s="177"/>
      <c r="D29" s="177"/>
      <c r="E29" s="177"/>
      <c r="F29" s="177"/>
      <c r="G29" s="177"/>
      <c r="H29" s="177"/>
      <c r="I29" s="177"/>
      <c r="J29" s="177"/>
      <c r="K29" s="177"/>
      <c r="L29" s="178"/>
      <c r="M29" s="178"/>
      <c r="N29" s="178"/>
      <c r="O29" s="178"/>
      <c r="P29" s="178"/>
      <c r="Q29" s="178"/>
      <c r="R29" s="178"/>
      <c r="S29" s="178"/>
    </row>
    <row r="30" spans="1:19" ht="24" customHeight="1">
      <c r="A30" s="176"/>
      <c r="B30" s="177"/>
      <c r="C30" s="177"/>
      <c r="D30" s="177"/>
      <c r="E30" s="177"/>
      <c r="F30" s="177"/>
      <c r="G30" s="177"/>
      <c r="H30" s="177"/>
      <c r="I30" s="177"/>
      <c r="J30" s="177"/>
      <c r="K30" s="177"/>
      <c r="L30" s="178"/>
      <c r="M30" s="178"/>
      <c r="N30" s="178"/>
      <c r="O30" s="178"/>
      <c r="P30" s="178"/>
      <c r="Q30" s="178"/>
      <c r="R30" s="178"/>
      <c r="S30" s="178"/>
    </row>
    <row r="31" spans="1:19" ht="24" customHeight="1">
      <c r="A31" s="176"/>
      <c r="B31" s="177"/>
      <c r="C31" s="177"/>
      <c r="D31" s="177"/>
      <c r="E31" s="177"/>
      <c r="F31" s="177"/>
      <c r="G31" s="177"/>
      <c r="H31" s="177"/>
      <c r="I31" s="177"/>
      <c r="J31" s="177"/>
      <c r="K31" s="177"/>
      <c r="L31" s="178"/>
      <c r="M31" s="178"/>
      <c r="N31" s="178"/>
      <c r="O31" s="178"/>
      <c r="P31" s="178"/>
      <c r="Q31" s="178"/>
      <c r="R31" s="178"/>
      <c r="S31" s="178"/>
    </row>
    <row r="32" spans="1:19" ht="24" customHeight="1">
      <c r="A32" s="176"/>
      <c r="B32" s="177"/>
      <c r="C32" s="177"/>
      <c r="D32" s="177"/>
      <c r="E32" s="177"/>
      <c r="F32" s="177"/>
      <c r="G32" s="177"/>
      <c r="H32" s="177"/>
      <c r="I32" s="177"/>
      <c r="J32" s="177"/>
      <c r="K32" s="177"/>
      <c r="L32" s="178"/>
      <c r="M32" s="178"/>
      <c r="N32" s="178"/>
      <c r="O32" s="178"/>
      <c r="P32" s="178"/>
      <c r="Q32" s="178"/>
      <c r="R32" s="178"/>
      <c r="S32" s="178"/>
    </row>
    <row r="33" spans="1:19" ht="24" customHeight="1">
      <c r="A33" s="179"/>
      <c r="B33" s="180"/>
      <c r="C33" s="180"/>
      <c r="D33" s="180"/>
      <c r="E33" s="180"/>
      <c r="F33" s="180"/>
      <c r="G33" s="180"/>
      <c r="H33" s="180"/>
      <c r="I33" s="180"/>
      <c r="J33" s="180"/>
      <c r="K33" s="180"/>
      <c r="L33" s="180"/>
      <c r="M33" s="180"/>
      <c r="N33" s="180"/>
      <c r="O33" s="180"/>
      <c r="P33" s="180"/>
      <c r="Q33" s="180"/>
      <c r="R33" s="180"/>
      <c r="S33" s="180"/>
    </row>
    <row r="34" spans="1:19" ht="24" customHeight="1">
      <c r="A34" s="176"/>
      <c r="B34" s="177"/>
      <c r="C34" s="177"/>
      <c r="D34" s="177"/>
      <c r="E34" s="177"/>
      <c r="F34" s="177"/>
      <c r="G34" s="177"/>
      <c r="H34" s="177"/>
      <c r="I34" s="177"/>
      <c r="J34" s="177"/>
      <c r="K34" s="177"/>
      <c r="L34" s="177"/>
      <c r="M34" s="177"/>
      <c r="N34" s="177"/>
      <c r="O34" s="177"/>
      <c r="P34" s="177"/>
      <c r="Q34" s="177"/>
      <c r="R34" s="177"/>
      <c r="S34" s="177"/>
    </row>
    <row r="35" spans="1:19" ht="24" customHeight="1">
      <c r="A35" s="176"/>
      <c r="B35" s="177"/>
      <c r="C35" s="177"/>
      <c r="D35" s="177"/>
      <c r="E35" s="177"/>
      <c r="F35" s="177"/>
      <c r="G35" s="177"/>
      <c r="H35" s="177"/>
      <c r="I35" s="177"/>
      <c r="J35" s="177"/>
      <c r="K35" s="177"/>
      <c r="L35" s="178"/>
      <c r="M35" s="178"/>
      <c r="N35" s="178"/>
      <c r="O35" s="178"/>
      <c r="P35" s="178"/>
      <c r="Q35" s="178"/>
      <c r="R35" s="178"/>
      <c r="S35" s="178"/>
    </row>
    <row r="36" spans="1:19" ht="24" customHeight="1">
      <c r="A36" s="176"/>
      <c r="B36" s="177"/>
      <c r="C36" s="177"/>
      <c r="D36" s="177"/>
      <c r="E36" s="177"/>
      <c r="F36" s="177"/>
      <c r="G36" s="177"/>
      <c r="H36" s="177"/>
      <c r="I36" s="177"/>
      <c r="J36" s="177"/>
      <c r="K36" s="177"/>
      <c r="L36" s="178"/>
      <c r="M36" s="178"/>
      <c r="N36" s="178"/>
      <c r="O36" s="178"/>
      <c r="P36" s="178"/>
      <c r="Q36" s="178"/>
      <c r="R36" s="178"/>
      <c r="S36" s="178"/>
    </row>
    <row r="37" spans="1:19" ht="24" customHeight="1">
      <c r="A37" s="176"/>
      <c r="B37" s="177"/>
      <c r="C37" s="177"/>
      <c r="D37" s="177"/>
      <c r="E37" s="177"/>
      <c r="F37" s="177"/>
      <c r="G37" s="177"/>
      <c r="H37" s="177"/>
      <c r="I37" s="177"/>
      <c r="J37" s="177"/>
      <c r="K37" s="177"/>
      <c r="L37" s="178"/>
      <c r="M37" s="178"/>
      <c r="N37" s="178"/>
      <c r="O37" s="178"/>
      <c r="P37" s="178"/>
      <c r="Q37" s="178"/>
      <c r="R37" s="178"/>
      <c r="S37" s="178"/>
    </row>
    <row r="38" spans="1:19" ht="24" customHeight="1">
      <c r="A38" s="176"/>
      <c r="B38" s="177"/>
      <c r="C38" s="177"/>
      <c r="D38" s="177"/>
      <c r="E38" s="177"/>
      <c r="F38" s="177"/>
      <c r="G38" s="177"/>
      <c r="H38" s="177"/>
      <c r="I38" s="177"/>
      <c r="J38" s="177"/>
      <c r="K38" s="177"/>
      <c r="L38" s="178"/>
      <c r="M38" s="178"/>
      <c r="N38" s="178"/>
      <c r="O38" s="178"/>
      <c r="P38" s="178"/>
      <c r="Q38" s="178"/>
      <c r="R38" s="178"/>
      <c r="S38" s="178"/>
    </row>
    <row r="39" spans="1:19" ht="24" customHeight="1">
      <c r="A39" s="176"/>
      <c r="B39" s="177"/>
      <c r="C39" s="177"/>
      <c r="D39" s="177"/>
      <c r="E39" s="177"/>
      <c r="F39" s="177"/>
      <c r="G39" s="177"/>
      <c r="H39" s="177"/>
      <c r="I39" s="177"/>
      <c r="J39" s="177"/>
      <c r="K39" s="177"/>
      <c r="L39" s="178"/>
      <c r="M39" s="178"/>
      <c r="N39" s="178"/>
      <c r="O39" s="178"/>
      <c r="P39" s="178"/>
      <c r="Q39" s="178"/>
      <c r="R39" s="178"/>
      <c r="S39" s="178"/>
    </row>
    <row r="40" spans="1:19" ht="24" customHeight="1">
      <c r="A40" s="176"/>
      <c r="B40" s="177"/>
      <c r="C40" s="177"/>
      <c r="D40" s="177"/>
      <c r="E40" s="177"/>
      <c r="F40" s="177"/>
      <c r="G40" s="177"/>
      <c r="H40" s="177"/>
      <c r="I40" s="177"/>
      <c r="J40" s="177"/>
      <c r="K40" s="177"/>
      <c r="L40" s="178"/>
      <c r="M40" s="178"/>
      <c r="N40" s="178"/>
      <c r="O40" s="178"/>
      <c r="P40" s="178"/>
      <c r="Q40" s="178"/>
      <c r="R40" s="178"/>
      <c r="S40" s="178"/>
    </row>
    <row r="41" spans="1:19" ht="24" customHeight="1">
      <c r="A41" s="176"/>
      <c r="B41" s="177"/>
      <c r="C41" s="177"/>
      <c r="D41" s="177"/>
      <c r="E41" s="177"/>
      <c r="F41" s="177"/>
      <c r="G41" s="177"/>
      <c r="H41" s="177"/>
      <c r="I41" s="177"/>
      <c r="J41" s="177"/>
      <c r="K41" s="177"/>
      <c r="L41" s="178"/>
      <c r="M41" s="178"/>
      <c r="N41" s="178"/>
      <c r="O41" s="178"/>
      <c r="P41" s="178"/>
      <c r="Q41" s="178"/>
      <c r="R41" s="178"/>
      <c r="S41" s="178"/>
    </row>
    <row r="42" spans="1:19" ht="24" customHeight="1">
      <c r="A42" s="176"/>
      <c r="B42" s="177"/>
      <c r="C42" s="177"/>
      <c r="D42" s="177"/>
      <c r="E42" s="177"/>
      <c r="F42" s="177"/>
      <c r="G42" s="177"/>
      <c r="H42" s="177"/>
      <c r="I42" s="177"/>
      <c r="J42" s="177"/>
      <c r="K42" s="177"/>
      <c r="L42" s="178"/>
      <c r="M42" s="178"/>
      <c r="N42" s="178"/>
      <c r="O42" s="178"/>
      <c r="P42" s="178"/>
      <c r="Q42" s="178"/>
      <c r="R42" s="178"/>
      <c r="S42" s="178"/>
    </row>
    <row r="43" spans="1:19" ht="24" customHeight="1">
      <c r="A43" s="176"/>
      <c r="B43" s="177"/>
      <c r="C43" s="177"/>
      <c r="D43" s="177"/>
      <c r="E43" s="177"/>
      <c r="F43" s="177"/>
      <c r="G43" s="177"/>
      <c r="H43" s="177"/>
      <c r="I43" s="177"/>
      <c r="J43" s="177"/>
      <c r="K43" s="177"/>
      <c r="L43" s="178"/>
      <c r="M43" s="178"/>
      <c r="N43" s="178"/>
      <c r="O43" s="178"/>
      <c r="P43" s="178"/>
      <c r="Q43" s="178"/>
      <c r="R43" s="178"/>
      <c r="S43" s="178"/>
    </row>
    <row r="44" spans="1:19" ht="24" customHeight="1">
      <c r="A44" s="176"/>
      <c r="B44" s="177"/>
      <c r="C44" s="177"/>
      <c r="D44" s="177"/>
      <c r="E44" s="177"/>
      <c r="F44" s="177"/>
      <c r="G44" s="177"/>
      <c r="H44" s="177"/>
      <c r="I44" s="177"/>
      <c r="J44" s="177"/>
      <c r="K44" s="177"/>
      <c r="L44" s="178"/>
      <c r="M44" s="178"/>
      <c r="N44" s="178"/>
      <c r="O44" s="178"/>
      <c r="P44" s="178"/>
      <c r="Q44" s="178"/>
      <c r="R44" s="178"/>
      <c r="S44" s="178"/>
    </row>
    <row r="45" spans="1:19" ht="24" customHeight="1">
      <c r="A45" s="179"/>
      <c r="B45" s="180"/>
      <c r="C45" s="180"/>
      <c r="D45" s="180"/>
      <c r="E45" s="180"/>
      <c r="F45" s="180"/>
      <c r="G45" s="180"/>
      <c r="H45" s="180"/>
      <c r="I45" s="180"/>
      <c r="J45" s="180"/>
      <c r="K45" s="180"/>
      <c r="L45" s="180"/>
      <c r="M45" s="180"/>
      <c r="N45" s="180"/>
      <c r="O45" s="180"/>
      <c r="P45" s="180"/>
      <c r="Q45" s="180"/>
      <c r="R45" s="180"/>
      <c r="S45" s="180"/>
    </row>
    <row r="46" spans="1:19" ht="24" customHeight="1">
      <c r="A46" s="176"/>
      <c r="B46" s="177"/>
      <c r="C46" s="177"/>
      <c r="D46" s="177"/>
      <c r="E46" s="177"/>
      <c r="F46" s="177"/>
      <c r="G46" s="177"/>
      <c r="H46" s="177"/>
      <c r="I46" s="177"/>
      <c r="J46" s="177"/>
      <c r="K46" s="177"/>
      <c r="L46" s="177"/>
      <c r="M46" s="177"/>
      <c r="N46" s="177"/>
      <c r="O46" s="177"/>
      <c r="P46" s="177"/>
      <c r="Q46" s="177"/>
      <c r="R46" s="177"/>
      <c r="S46" s="177"/>
    </row>
    <row r="47" spans="1:19" ht="24" customHeight="1">
      <c r="A47" s="176"/>
      <c r="B47" s="177"/>
      <c r="C47" s="177"/>
      <c r="D47" s="177"/>
      <c r="E47" s="177"/>
      <c r="F47" s="177"/>
      <c r="G47" s="177"/>
      <c r="H47" s="177"/>
      <c r="I47" s="177"/>
      <c r="J47" s="177"/>
      <c r="K47" s="177"/>
      <c r="L47" s="178"/>
      <c r="M47" s="178"/>
      <c r="N47" s="178"/>
      <c r="O47" s="178"/>
      <c r="P47" s="178"/>
      <c r="Q47" s="178"/>
      <c r="R47" s="178"/>
      <c r="S47" s="178"/>
    </row>
    <row r="48" spans="1:19" ht="24" customHeight="1">
      <c r="A48" s="176"/>
      <c r="B48" s="177"/>
      <c r="C48" s="177"/>
      <c r="D48" s="177"/>
      <c r="E48" s="177"/>
      <c r="F48" s="177"/>
      <c r="G48" s="177"/>
      <c r="H48" s="177"/>
      <c r="I48" s="177"/>
      <c r="J48" s="177"/>
      <c r="K48" s="177"/>
      <c r="L48" s="178"/>
      <c r="M48" s="178"/>
      <c r="N48" s="178"/>
      <c r="O48" s="178"/>
      <c r="P48" s="178"/>
      <c r="Q48" s="178"/>
      <c r="R48" s="178"/>
      <c r="S48" s="178"/>
    </row>
    <row r="49" spans="1:19" ht="24" customHeight="1">
      <c r="A49" s="176"/>
      <c r="B49" s="177"/>
      <c r="C49" s="177"/>
      <c r="D49" s="177"/>
      <c r="E49" s="177"/>
      <c r="F49" s="177"/>
      <c r="G49" s="177"/>
      <c r="H49" s="177"/>
      <c r="I49" s="177"/>
      <c r="J49" s="177"/>
      <c r="K49" s="177"/>
      <c r="L49" s="178"/>
      <c r="M49" s="178"/>
      <c r="N49" s="178"/>
      <c r="O49" s="178"/>
      <c r="P49" s="178"/>
      <c r="Q49" s="178"/>
      <c r="R49" s="178"/>
      <c r="S49" s="178"/>
    </row>
    <row r="50" spans="1:19" ht="24" customHeight="1">
      <c r="A50" s="176"/>
      <c r="B50" s="177"/>
      <c r="C50" s="177"/>
      <c r="D50" s="177"/>
      <c r="E50" s="177"/>
      <c r="F50" s="177"/>
      <c r="G50" s="177"/>
      <c r="H50" s="177"/>
      <c r="I50" s="177"/>
      <c r="J50" s="177"/>
      <c r="K50" s="177"/>
      <c r="L50" s="178"/>
      <c r="M50" s="178"/>
      <c r="N50" s="178"/>
      <c r="O50" s="178"/>
      <c r="P50" s="178"/>
      <c r="Q50" s="178"/>
      <c r="R50" s="178"/>
      <c r="S50" s="178"/>
    </row>
    <row r="51" spans="1:19" ht="24" customHeight="1">
      <c r="A51" s="176"/>
      <c r="B51" s="177"/>
      <c r="C51" s="177"/>
      <c r="D51" s="177"/>
      <c r="E51" s="177"/>
      <c r="F51" s="177"/>
      <c r="G51" s="177"/>
      <c r="H51" s="177"/>
      <c r="I51" s="177"/>
      <c r="J51" s="177"/>
      <c r="K51" s="177"/>
      <c r="L51" s="178"/>
      <c r="M51" s="178"/>
      <c r="N51" s="178"/>
      <c r="O51" s="178"/>
      <c r="P51" s="178"/>
      <c r="Q51" s="178"/>
      <c r="R51" s="178"/>
      <c r="S51" s="178"/>
    </row>
    <row r="52" spans="1:19" ht="24" customHeight="1">
      <c r="A52" s="176"/>
      <c r="B52" s="177"/>
      <c r="C52" s="177"/>
      <c r="D52" s="177"/>
      <c r="E52" s="177"/>
      <c r="F52" s="177"/>
      <c r="G52" s="177"/>
      <c r="H52" s="177"/>
      <c r="I52" s="177"/>
      <c r="J52" s="177"/>
      <c r="K52" s="177"/>
      <c r="L52" s="178"/>
      <c r="M52" s="178"/>
      <c r="N52" s="178"/>
      <c r="O52" s="178"/>
      <c r="P52" s="178"/>
      <c r="Q52" s="178"/>
      <c r="R52" s="178"/>
      <c r="S52" s="178"/>
    </row>
    <row r="53" spans="1:19" ht="24" customHeight="1">
      <c r="A53" s="176"/>
      <c r="B53" s="177"/>
      <c r="C53" s="177"/>
      <c r="D53" s="177"/>
      <c r="E53" s="177"/>
      <c r="F53" s="177"/>
      <c r="G53" s="177"/>
      <c r="H53" s="177"/>
      <c r="I53" s="177"/>
      <c r="J53" s="177"/>
      <c r="K53" s="177"/>
      <c r="L53" s="178"/>
      <c r="M53" s="178"/>
      <c r="N53" s="178"/>
      <c r="O53" s="178"/>
      <c r="P53" s="178"/>
      <c r="Q53" s="178"/>
      <c r="R53" s="178"/>
      <c r="S53" s="178"/>
    </row>
    <row r="54" spans="1:19" ht="24" customHeight="1">
      <c r="A54" s="181"/>
      <c r="B54" s="182"/>
      <c r="C54" s="182"/>
      <c r="D54" s="182"/>
      <c r="E54" s="182"/>
      <c r="F54" s="182"/>
      <c r="G54" s="182"/>
      <c r="H54" s="182"/>
      <c r="I54" s="182"/>
      <c r="J54" s="182"/>
      <c r="K54" s="182"/>
      <c r="L54" s="183"/>
      <c r="M54" s="183"/>
      <c r="N54" s="183"/>
      <c r="O54" s="183"/>
      <c r="P54" s="183"/>
      <c r="Q54" s="183"/>
      <c r="R54" s="183"/>
      <c r="S54" s="183"/>
    </row>
  </sheetData>
  <mergeCells count="28">
    <mergeCell ref="B12:F12"/>
    <mergeCell ref="I12:J12"/>
    <mergeCell ref="B13:F13"/>
    <mergeCell ref="I13:J13"/>
    <mergeCell ref="B9:F9"/>
    <mergeCell ref="I9:J9"/>
    <mergeCell ref="B10:F10"/>
    <mergeCell ref="I10:J10"/>
    <mergeCell ref="B11:F11"/>
    <mergeCell ref="I11:J11"/>
    <mergeCell ref="P7:P8"/>
    <mergeCell ref="Q7:Q8"/>
    <mergeCell ref="R7:S7"/>
    <mergeCell ref="B8:F8"/>
    <mergeCell ref="A4:B4"/>
    <mergeCell ref="C4:D4"/>
    <mergeCell ref="H4:J4"/>
    <mergeCell ref="A7:F7"/>
    <mergeCell ref="G7:H7"/>
    <mergeCell ref="I7:J8"/>
    <mergeCell ref="K7:K8"/>
    <mergeCell ref="M7:O7"/>
    <mergeCell ref="C1:S1"/>
    <mergeCell ref="C2:S2"/>
    <mergeCell ref="A1:B2"/>
    <mergeCell ref="B5:I5"/>
    <mergeCell ref="M6:P6"/>
    <mergeCell ref="Q6:S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5"/>
  <sheetViews>
    <sheetView view="pageBreakPreview" topLeftCell="C1" zoomScale="70" zoomScaleNormal="70" zoomScaleSheetLayoutView="70" workbookViewId="0">
      <selection sqref="A1:A2"/>
    </sheetView>
  </sheetViews>
  <sheetFormatPr baseColWidth="10" defaultColWidth="11.42578125" defaultRowHeight="18"/>
  <cols>
    <col min="1" max="1" width="47.28515625" style="10" customWidth="1"/>
    <col min="2" max="2" width="52.140625" style="19" customWidth="1"/>
    <col min="3" max="3" width="21"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3.75" customHeight="1">
      <c r="A1" s="290"/>
      <c r="B1" s="291" t="s">
        <v>687</v>
      </c>
      <c r="C1" s="291"/>
      <c r="D1" s="291"/>
      <c r="E1" s="291"/>
      <c r="F1" s="291"/>
      <c r="G1" s="291"/>
      <c r="H1" s="291"/>
      <c r="I1" s="291"/>
      <c r="J1" s="291"/>
      <c r="K1" s="291"/>
    </row>
    <row r="2" spans="1:72" ht="33.75" customHeight="1">
      <c r="A2" s="290"/>
      <c r="B2" s="292" t="s">
        <v>122</v>
      </c>
      <c r="C2" s="292"/>
      <c r="D2" s="292"/>
      <c r="E2" s="292"/>
      <c r="F2" s="292"/>
      <c r="G2" s="292"/>
      <c r="H2" s="292"/>
      <c r="I2" s="292"/>
      <c r="J2" s="292"/>
      <c r="K2" s="292"/>
    </row>
    <row r="3" spans="1:72" ht="6" customHeight="1">
      <c r="A3" s="23"/>
      <c r="B3" s="24"/>
      <c r="C3" s="26"/>
      <c r="D3" s="27"/>
      <c r="E3" s="45"/>
      <c r="F3" s="28"/>
      <c r="G3" s="28"/>
      <c r="H3" s="17"/>
      <c r="I3" s="25"/>
      <c r="J3" s="25"/>
      <c r="K3" s="25"/>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191.25">
      <c r="A5" s="51" t="s">
        <v>575</v>
      </c>
      <c r="B5" s="75" t="s">
        <v>789</v>
      </c>
      <c r="C5" s="117" t="s">
        <v>175</v>
      </c>
      <c r="D5" s="76" t="s">
        <v>577</v>
      </c>
      <c r="E5" s="124" t="s">
        <v>790</v>
      </c>
      <c r="F5" s="14">
        <v>1</v>
      </c>
      <c r="G5" s="14">
        <v>4</v>
      </c>
      <c r="H5" s="14">
        <f t="shared" ref="H5:H65" si="0">F5*G5</f>
        <v>4</v>
      </c>
      <c r="I5" s="14" t="str">
        <f t="shared" ref="I5:I56" si="1">IF(H5&lt;12,"BAJO",IF(H5&gt;19,"ALTO","MEDIO"))</f>
        <v>BAJO</v>
      </c>
      <c r="J5" s="86" t="s">
        <v>752</v>
      </c>
      <c r="K5" s="53">
        <f t="shared" ref="K5:K65" si="2">IF(I5="BAJO",0.1,IF(I5="MEDIO",3,5))</f>
        <v>0.1</v>
      </c>
      <c r="BS5" s="11">
        <v>2</v>
      </c>
      <c r="BT5" s="11">
        <v>2</v>
      </c>
    </row>
    <row r="6" spans="1:72" s="11" customFormat="1" ht="186.75" customHeight="1">
      <c r="A6" s="51" t="s">
        <v>576</v>
      </c>
      <c r="B6" s="116" t="s">
        <v>176</v>
      </c>
      <c r="C6" s="118" t="s">
        <v>791</v>
      </c>
      <c r="D6" s="76" t="s">
        <v>577</v>
      </c>
      <c r="E6" s="93" t="s">
        <v>578</v>
      </c>
      <c r="F6" s="14">
        <v>3</v>
      </c>
      <c r="G6" s="14">
        <v>4</v>
      </c>
      <c r="H6" s="14">
        <f>F6*G6</f>
        <v>12</v>
      </c>
      <c r="I6" s="14" t="str">
        <f t="shared" si="1"/>
        <v>MEDIO</v>
      </c>
      <c r="J6" s="86" t="s">
        <v>753</v>
      </c>
      <c r="K6" s="53">
        <f>IF(I6="BAJO",0.1,IF(I6="MEDIO",3,5))</f>
        <v>3</v>
      </c>
      <c r="BS6" s="11">
        <v>2</v>
      </c>
      <c r="BT6" s="11">
        <v>2</v>
      </c>
    </row>
    <row r="7" spans="1:72" s="11" customFormat="1" ht="185.25" customHeight="1">
      <c r="A7" s="51" t="s">
        <v>792</v>
      </c>
      <c r="B7" s="76" t="s">
        <v>177</v>
      </c>
      <c r="C7" s="76" t="s">
        <v>737</v>
      </c>
      <c r="D7" s="76" t="s">
        <v>577</v>
      </c>
      <c r="E7" s="93" t="s">
        <v>578</v>
      </c>
      <c r="F7" s="14">
        <v>2</v>
      </c>
      <c r="G7" s="14">
        <v>4</v>
      </c>
      <c r="H7" s="14">
        <f t="shared" si="0"/>
        <v>8</v>
      </c>
      <c r="I7" s="14" t="str">
        <f t="shared" si="1"/>
        <v>BAJO</v>
      </c>
      <c r="J7" s="86" t="s">
        <v>752</v>
      </c>
      <c r="K7" s="53">
        <f t="shared" si="2"/>
        <v>0.1</v>
      </c>
    </row>
    <row r="8" spans="1:72" s="11" customFormat="1" ht="240" customHeight="1">
      <c r="A8" s="51" t="s">
        <v>792</v>
      </c>
      <c r="B8" s="76" t="s">
        <v>178</v>
      </c>
      <c r="C8" s="117" t="s">
        <v>179</v>
      </c>
      <c r="D8" s="76" t="s">
        <v>577</v>
      </c>
      <c r="E8" s="93" t="s">
        <v>579</v>
      </c>
      <c r="F8" s="14">
        <v>2</v>
      </c>
      <c r="G8" s="14">
        <v>4</v>
      </c>
      <c r="H8" s="14">
        <f t="shared" si="0"/>
        <v>8</v>
      </c>
      <c r="I8" s="14" t="str">
        <f t="shared" si="1"/>
        <v>BAJO</v>
      </c>
      <c r="J8" s="86" t="s">
        <v>752</v>
      </c>
      <c r="K8" s="53">
        <f t="shared" si="2"/>
        <v>0.1</v>
      </c>
    </row>
    <row r="9" spans="1:72" s="11" customFormat="1" ht="207" customHeight="1">
      <c r="A9" s="51" t="s">
        <v>793</v>
      </c>
      <c r="B9" s="115" t="s">
        <v>794</v>
      </c>
      <c r="C9" s="117" t="s">
        <v>175</v>
      </c>
      <c r="D9" s="76" t="s">
        <v>577</v>
      </c>
      <c r="E9" s="124" t="s">
        <v>790</v>
      </c>
      <c r="F9" s="14">
        <v>2</v>
      </c>
      <c r="G9" s="14">
        <v>4</v>
      </c>
      <c r="H9" s="14">
        <f>F9*G9</f>
        <v>8</v>
      </c>
      <c r="I9" s="14" t="str">
        <f t="shared" si="1"/>
        <v>BAJO</v>
      </c>
      <c r="J9" s="86" t="s">
        <v>752</v>
      </c>
      <c r="K9" s="53">
        <f>IF(I9="BAJO",0.1,IF(I9="MEDIO",3,5))</f>
        <v>0.1</v>
      </c>
    </row>
    <row r="10" spans="1:72" s="11" customFormat="1" ht="102">
      <c r="A10" s="51" t="s">
        <v>795</v>
      </c>
      <c r="B10" s="116" t="s">
        <v>180</v>
      </c>
      <c r="C10" s="220" t="s">
        <v>181</v>
      </c>
      <c r="D10" s="100" t="s">
        <v>182</v>
      </c>
      <c r="E10" s="93" t="s">
        <v>223</v>
      </c>
      <c r="F10" s="14">
        <v>2</v>
      </c>
      <c r="G10" s="14">
        <v>3</v>
      </c>
      <c r="H10" s="14">
        <f>F10*G10</f>
        <v>6</v>
      </c>
      <c r="I10" s="14" t="str">
        <f t="shared" si="1"/>
        <v>BAJO</v>
      </c>
      <c r="J10" s="86" t="s">
        <v>752</v>
      </c>
      <c r="K10" s="53">
        <f>IF(I10="BAJO",0.1,IF(I10="MEDIO",3,5))</f>
        <v>0.1</v>
      </c>
    </row>
    <row r="11" spans="1:72" s="11" customFormat="1" ht="104.25" customHeight="1">
      <c r="A11" s="51" t="s">
        <v>795</v>
      </c>
      <c r="B11" s="116" t="s">
        <v>183</v>
      </c>
      <c r="C11" s="221" t="s">
        <v>179</v>
      </c>
      <c r="D11" s="100" t="s">
        <v>182</v>
      </c>
      <c r="E11" s="93" t="s">
        <v>574</v>
      </c>
      <c r="F11" s="14">
        <v>2</v>
      </c>
      <c r="G11" s="14">
        <v>3</v>
      </c>
      <c r="H11" s="14">
        <f t="shared" si="0"/>
        <v>6</v>
      </c>
      <c r="I11" s="14" t="str">
        <f t="shared" si="1"/>
        <v>BAJO</v>
      </c>
      <c r="J11" s="86" t="s">
        <v>752</v>
      </c>
      <c r="K11" s="53">
        <f t="shared" si="2"/>
        <v>0.1</v>
      </c>
    </row>
    <row r="12" spans="1:72" s="11" customFormat="1" ht="241.5" customHeight="1">
      <c r="A12" s="51" t="s">
        <v>796</v>
      </c>
      <c r="B12" s="116" t="s">
        <v>797</v>
      </c>
      <c r="C12" s="220" t="s">
        <v>184</v>
      </c>
      <c r="D12" s="100" t="s">
        <v>185</v>
      </c>
      <c r="E12" s="93" t="s">
        <v>580</v>
      </c>
      <c r="F12" s="14">
        <v>4</v>
      </c>
      <c r="G12" s="14">
        <v>5</v>
      </c>
      <c r="H12" s="14">
        <f t="shared" si="0"/>
        <v>20</v>
      </c>
      <c r="I12" s="14" t="str">
        <f t="shared" si="1"/>
        <v>ALTO</v>
      </c>
      <c r="J12" s="86" t="s">
        <v>755</v>
      </c>
      <c r="K12" s="53">
        <f t="shared" si="2"/>
        <v>5</v>
      </c>
    </row>
    <row r="13" spans="1:72" s="11" customFormat="1" ht="12.75">
      <c r="A13" s="31"/>
      <c r="B13" s="13"/>
      <c r="C13" s="32"/>
      <c r="D13" s="13"/>
      <c r="E13" s="47"/>
      <c r="F13" s="14"/>
      <c r="G13" s="14"/>
      <c r="H13" s="14">
        <f>F13*G13</f>
        <v>0</v>
      </c>
      <c r="I13" s="14" t="str">
        <f t="shared" si="1"/>
        <v>BAJO</v>
      </c>
      <c r="J13" s="13"/>
      <c r="K13" s="53">
        <f>IF(I13="BAJO",0.1,IF(I13="MEDIO",3,5))</f>
        <v>0.1</v>
      </c>
    </row>
    <row r="14" spans="1:72" s="11" customFormat="1" ht="12.75">
      <c r="A14" s="31"/>
      <c r="B14" s="13"/>
      <c r="C14" s="13"/>
      <c r="D14" s="13"/>
      <c r="E14" s="47"/>
      <c r="F14" s="33"/>
      <c r="G14" s="14"/>
      <c r="H14" s="14">
        <f t="shared" si="0"/>
        <v>0</v>
      </c>
      <c r="I14" s="14" t="str">
        <f t="shared" si="1"/>
        <v>BAJO</v>
      </c>
      <c r="J14" s="3"/>
      <c r="K14" s="53">
        <f t="shared" si="2"/>
        <v>0.1</v>
      </c>
    </row>
    <row r="15" spans="1:72" s="11" customFormat="1" ht="12.75">
      <c r="A15" s="31"/>
      <c r="B15" s="13"/>
      <c r="C15" s="32"/>
      <c r="D15" s="13"/>
      <c r="E15" s="47"/>
      <c r="F15" s="33"/>
      <c r="G15" s="14"/>
      <c r="H15" s="14">
        <f t="shared" si="0"/>
        <v>0</v>
      </c>
      <c r="I15" s="14" t="str">
        <f t="shared" si="1"/>
        <v>BAJO</v>
      </c>
      <c r="J15" s="3"/>
      <c r="K15" s="53">
        <f t="shared" si="2"/>
        <v>0.1</v>
      </c>
    </row>
    <row r="16" spans="1:72" s="11" customFormat="1" ht="12.75">
      <c r="A16" s="31"/>
      <c r="B16" s="13"/>
      <c r="C16" s="32"/>
      <c r="D16" s="13"/>
      <c r="E16" s="47"/>
      <c r="F16" s="33"/>
      <c r="G16" s="14"/>
      <c r="H16" s="14">
        <f>F16*G16</f>
        <v>0</v>
      </c>
      <c r="I16" s="14" t="str">
        <f t="shared" si="1"/>
        <v>BAJO</v>
      </c>
      <c r="J16" s="3"/>
      <c r="K16" s="53">
        <f>IF(I16="BAJO",0.1,IF(I16="MEDIO",3,5))</f>
        <v>0.1</v>
      </c>
    </row>
    <row r="17" spans="1:11" s="11" customFormat="1" ht="12.75">
      <c r="A17" s="31"/>
      <c r="B17" s="13"/>
      <c r="C17" s="13"/>
      <c r="D17" s="13"/>
      <c r="E17" s="47"/>
      <c r="F17" s="14"/>
      <c r="G17" s="14"/>
      <c r="H17" s="14">
        <f t="shared" si="0"/>
        <v>0</v>
      </c>
      <c r="I17" s="14" t="str">
        <f t="shared" si="1"/>
        <v>BAJO</v>
      </c>
      <c r="J17" s="13"/>
      <c r="K17" s="53">
        <f t="shared" si="2"/>
        <v>0.1</v>
      </c>
    </row>
    <row r="18" spans="1:11" s="11" customFormat="1" ht="12.75">
      <c r="A18" s="31"/>
      <c r="B18" s="13"/>
      <c r="C18" s="13"/>
      <c r="D18" s="13"/>
      <c r="E18" s="47"/>
      <c r="F18" s="14"/>
      <c r="G18" s="14"/>
      <c r="H18" s="14">
        <f t="shared" si="0"/>
        <v>0</v>
      </c>
      <c r="I18" s="14" t="str">
        <f t="shared" si="1"/>
        <v>BAJO</v>
      </c>
      <c r="J18" s="13"/>
      <c r="K18" s="53">
        <f t="shared" si="2"/>
        <v>0.1</v>
      </c>
    </row>
    <row r="19" spans="1:11" s="11" customFormat="1" ht="12.75">
      <c r="A19" s="31"/>
      <c r="B19" s="13"/>
      <c r="C19" s="13"/>
      <c r="D19" s="13"/>
      <c r="E19" s="47"/>
      <c r="F19" s="14"/>
      <c r="G19" s="14"/>
      <c r="H19" s="14">
        <f>F19*G19</f>
        <v>0</v>
      </c>
      <c r="I19" s="14" t="str">
        <f t="shared" si="1"/>
        <v>BAJO</v>
      </c>
      <c r="J19" s="13"/>
      <c r="K19" s="53">
        <f>IF(I19="BAJO",0.1,IF(I19="MEDIO",3,5))</f>
        <v>0.1</v>
      </c>
    </row>
    <row r="20" spans="1:11" s="11" customFormat="1" ht="12.75">
      <c r="A20" s="31"/>
      <c r="B20" s="13"/>
      <c r="C20" s="13"/>
      <c r="D20" s="13"/>
      <c r="E20" s="47"/>
      <c r="F20" s="14"/>
      <c r="G20" s="14"/>
      <c r="H20" s="14">
        <f t="shared" si="0"/>
        <v>0</v>
      </c>
      <c r="I20" s="14" t="str">
        <f t="shared" si="1"/>
        <v>BAJO</v>
      </c>
      <c r="J20" s="3"/>
      <c r="K20" s="53">
        <f t="shared" si="2"/>
        <v>0.1</v>
      </c>
    </row>
    <row r="21" spans="1:11" s="11" customFormat="1" ht="12.75">
      <c r="A21" s="31"/>
      <c r="B21" s="13"/>
      <c r="C21" s="13"/>
      <c r="D21" s="13"/>
      <c r="E21" s="47"/>
      <c r="F21" s="14"/>
      <c r="G21" s="14"/>
      <c r="H21" s="14">
        <f t="shared" si="0"/>
        <v>0</v>
      </c>
      <c r="I21" s="14" t="str">
        <f t="shared" si="1"/>
        <v>BAJO</v>
      </c>
      <c r="J21" s="3"/>
      <c r="K21" s="53">
        <f t="shared" si="2"/>
        <v>0.1</v>
      </c>
    </row>
    <row r="22" spans="1:11" s="11" customFormat="1" ht="12.75">
      <c r="A22" s="31"/>
      <c r="B22" s="13"/>
      <c r="C22" s="13"/>
      <c r="D22" s="13"/>
      <c r="E22" s="47"/>
      <c r="F22" s="14"/>
      <c r="G22" s="14"/>
      <c r="H22" s="14">
        <f>F22*G22</f>
        <v>0</v>
      </c>
      <c r="I22" s="14" t="str">
        <f t="shared" si="1"/>
        <v>BAJO</v>
      </c>
      <c r="J22" s="3"/>
      <c r="K22" s="53">
        <f>IF(I22="BAJO",0.1,IF(I22="MEDIO",3,5))</f>
        <v>0.1</v>
      </c>
    </row>
    <row r="23" spans="1:11" s="11" customFormat="1" ht="12.75">
      <c r="A23" s="31"/>
      <c r="B23" s="13"/>
      <c r="C23" s="32"/>
      <c r="D23" s="13"/>
      <c r="E23" s="47"/>
      <c r="F23" s="14"/>
      <c r="G23" s="14"/>
      <c r="H23" s="14">
        <f t="shared" si="0"/>
        <v>0</v>
      </c>
      <c r="I23" s="14" t="str">
        <f t="shared" si="1"/>
        <v>BAJO</v>
      </c>
      <c r="J23" s="3"/>
      <c r="K23" s="53">
        <f t="shared" si="2"/>
        <v>0.1</v>
      </c>
    </row>
    <row r="24" spans="1:11" s="11" customFormat="1" ht="12.75">
      <c r="A24" s="31"/>
      <c r="B24" s="13"/>
      <c r="C24" s="13"/>
      <c r="D24" s="13"/>
      <c r="E24" s="47"/>
      <c r="F24" s="14"/>
      <c r="G24" s="14"/>
      <c r="H24" s="14">
        <f t="shared" si="0"/>
        <v>0</v>
      </c>
      <c r="I24" s="14" t="str">
        <f t="shared" si="1"/>
        <v>BAJO</v>
      </c>
      <c r="J24" s="3"/>
      <c r="K24" s="53">
        <f t="shared" si="2"/>
        <v>0.1</v>
      </c>
    </row>
    <row r="25" spans="1:11" s="11" customFormat="1" ht="12.75">
      <c r="A25" s="31"/>
      <c r="B25" s="13"/>
      <c r="C25" s="13"/>
      <c r="D25" s="13"/>
      <c r="E25" s="47"/>
      <c r="F25" s="14"/>
      <c r="G25" s="14"/>
      <c r="H25" s="14">
        <f>F25*G25</f>
        <v>0</v>
      </c>
      <c r="I25" s="14" t="str">
        <f t="shared" si="1"/>
        <v>BAJO</v>
      </c>
      <c r="J25" s="3"/>
      <c r="K25" s="53">
        <f>IF(I25="BAJO",0.1,IF(I25="MEDIO",3,5))</f>
        <v>0.1</v>
      </c>
    </row>
    <row r="26" spans="1:11" s="11" customFormat="1" ht="12.75">
      <c r="A26" s="31"/>
      <c r="B26" s="13"/>
      <c r="C26" s="32"/>
      <c r="D26" s="13"/>
      <c r="E26" s="47"/>
      <c r="F26" s="14"/>
      <c r="G26" s="14"/>
      <c r="H26" s="14">
        <f t="shared" si="0"/>
        <v>0</v>
      </c>
      <c r="I26" s="14" t="str">
        <f t="shared" si="1"/>
        <v>BAJO</v>
      </c>
      <c r="J26" s="3"/>
      <c r="K26" s="53">
        <f t="shared" si="2"/>
        <v>0.1</v>
      </c>
    </row>
    <row r="27" spans="1:11" s="11" customFormat="1" ht="12.75">
      <c r="A27" s="31"/>
      <c r="B27" s="13"/>
      <c r="C27" s="13"/>
      <c r="D27" s="13"/>
      <c r="E27" s="47"/>
      <c r="F27" s="14"/>
      <c r="G27" s="14"/>
      <c r="H27" s="14">
        <f t="shared" si="0"/>
        <v>0</v>
      </c>
      <c r="I27" s="14" t="str">
        <f t="shared" si="1"/>
        <v>BAJO</v>
      </c>
      <c r="J27" s="3"/>
      <c r="K27" s="53">
        <f t="shared" si="2"/>
        <v>0.1</v>
      </c>
    </row>
    <row r="28" spans="1:11" s="11" customFormat="1" ht="12.75">
      <c r="A28" s="31"/>
      <c r="B28" s="13"/>
      <c r="C28" s="13"/>
      <c r="D28" s="13"/>
      <c r="E28" s="47"/>
      <c r="F28" s="14"/>
      <c r="G28" s="14"/>
      <c r="H28" s="14">
        <f>F28*G28</f>
        <v>0</v>
      </c>
      <c r="I28" s="14" t="str">
        <f t="shared" si="1"/>
        <v>BAJO</v>
      </c>
      <c r="J28" s="3"/>
      <c r="K28" s="53">
        <f>IF(I28="BAJO",0.1,IF(I28="MEDIO",3,5))</f>
        <v>0.1</v>
      </c>
    </row>
    <row r="29" spans="1:11" s="11" customFormat="1" ht="12.75">
      <c r="A29" s="51"/>
      <c r="B29" s="12"/>
      <c r="C29" s="13"/>
      <c r="D29" s="13"/>
      <c r="E29" s="47"/>
      <c r="F29" s="14"/>
      <c r="G29" s="14"/>
      <c r="H29" s="14">
        <f t="shared" si="0"/>
        <v>0</v>
      </c>
      <c r="I29" s="14" t="str">
        <f t="shared" si="1"/>
        <v>BAJO</v>
      </c>
      <c r="J29" s="3"/>
      <c r="K29" s="53">
        <f t="shared" si="2"/>
        <v>0.1</v>
      </c>
    </row>
    <row r="30" spans="1:11" s="11" customFormat="1" ht="12.75">
      <c r="A30" s="51"/>
      <c r="B30" s="13"/>
      <c r="C30" s="35"/>
      <c r="D30" s="13"/>
      <c r="E30" s="47"/>
      <c r="F30" s="14"/>
      <c r="G30" s="14"/>
      <c r="H30" s="14">
        <f t="shared" si="0"/>
        <v>0</v>
      </c>
      <c r="I30" s="14" t="str">
        <f t="shared" si="1"/>
        <v>BAJO</v>
      </c>
      <c r="J30" s="3"/>
      <c r="K30" s="53">
        <f t="shared" si="2"/>
        <v>0.1</v>
      </c>
    </row>
    <row r="31" spans="1:11" s="11" customFormat="1" ht="12.75">
      <c r="A31" s="51"/>
      <c r="B31" s="13"/>
      <c r="C31" s="32"/>
      <c r="D31" s="13"/>
      <c r="E31" s="47"/>
      <c r="F31" s="14"/>
      <c r="G31" s="14"/>
      <c r="H31" s="14">
        <f>F31*G31</f>
        <v>0</v>
      </c>
      <c r="I31" s="14" t="str">
        <f t="shared" si="1"/>
        <v>BAJO</v>
      </c>
      <c r="J31" s="3"/>
      <c r="K31" s="53">
        <f>IF(I31="BAJO",0.1,IF(I31="MEDIO",3,5))</f>
        <v>0.1</v>
      </c>
    </row>
    <row r="32" spans="1:11" s="11" customFormat="1" ht="12.75">
      <c r="A32" s="31"/>
      <c r="B32" s="15"/>
      <c r="C32" s="32"/>
      <c r="D32" s="13"/>
      <c r="E32" s="47"/>
      <c r="F32" s="14"/>
      <c r="G32" s="14"/>
      <c r="H32" s="14">
        <f t="shared" si="0"/>
        <v>0</v>
      </c>
      <c r="I32" s="14" t="str">
        <f t="shared" si="1"/>
        <v>BAJO</v>
      </c>
      <c r="J32" s="3"/>
      <c r="K32" s="53">
        <f t="shared" si="2"/>
        <v>0.1</v>
      </c>
    </row>
    <row r="33" spans="1:11" s="11" customFormat="1" ht="12.75">
      <c r="A33" s="31"/>
      <c r="B33" s="13"/>
      <c r="C33" s="13"/>
      <c r="D33" s="13"/>
      <c r="E33" s="47"/>
      <c r="F33" s="14"/>
      <c r="G33" s="14"/>
      <c r="H33" s="14">
        <f t="shared" si="0"/>
        <v>0</v>
      </c>
      <c r="I33" s="14" t="str">
        <f t="shared" si="1"/>
        <v>BAJO</v>
      </c>
      <c r="J33" s="3"/>
      <c r="K33" s="53">
        <f t="shared" si="2"/>
        <v>0.1</v>
      </c>
    </row>
    <row r="34" spans="1:11" s="11" customFormat="1" ht="12.75">
      <c r="A34" s="31"/>
      <c r="B34" s="13"/>
      <c r="C34" s="13"/>
      <c r="D34" s="13"/>
      <c r="E34" s="47"/>
      <c r="F34" s="14"/>
      <c r="G34" s="14"/>
      <c r="H34" s="14">
        <f>F34*G34</f>
        <v>0</v>
      </c>
      <c r="I34" s="14" t="str">
        <f t="shared" si="1"/>
        <v>BAJO</v>
      </c>
      <c r="J34" s="3"/>
      <c r="K34" s="53">
        <f>IF(I34="BAJO",0.1,IF(I34="MEDIO",3,5))</f>
        <v>0.1</v>
      </c>
    </row>
    <row r="35" spans="1:11" s="11" customFormat="1" ht="12.75">
      <c r="A35" s="31"/>
      <c r="B35" s="13"/>
      <c r="C35" s="32"/>
      <c r="D35" s="13"/>
      <c r="E35" s="47"/>
      <c r="F35" s="14"/>
      <c r="G35" s="14"/>
      <c r="H35" s="14">
        <f t="shared" si="0"/>
        <v>0</v>
      </c>
      <c r="I35" s="14" t="str">
        <f t="shared" si="1"/>
        <v>BAJO</v>
      </c>
      <c r="J35" s="3"/>
      <c r="K35" s="53">
        <f t="shared" si="2"/>
        <v>0.1</v>
      </c>
    </row>
    <row r="36" spans="1:11" s="11" customFormat="1" ht="12.75">
      <c r="A36" s="31"/>
      <c r="B36" s="13"/>
      <c r="C36" s="32"/>
      <c r="D36" s="13"/>
      <c r="E36" s="47"/>
      <c r="F36" s="14"/>
      <c r="G36" s="14"/>
      <c r="H36" s="14">
        <f t="shared" si="0"/>
        <v>0</v>
      </c>
      <c r="I36" s="14" t="str">
        <f t="shared" si="1"/>
        <v>BAJO</v>
      </c>
      <c r="J36" s="3"/>
      <c r="K36" s="53">
        <f t="shared" si="2"/>
        <v>0.1</v>
      </c>
    </row>
    <row r="37" spans="1:11" s="11" customFormat="1" ht="12.75">
      <c r="A37" s="31"/>
      <c r="B37" s="13"/>
      <c r="C37" s="13"/>
      <c r="D37" s="13"/>
      <c r="E37" s="47"/>
      <c r="F37" s="14"/>
      <c r="G37" s="14"/>
      <c r="H37" s="14">
        <f>F37*G37</f>
        <v>0</v>
      </c>
      <c r="I37" s="14" t="str">
        <f t="shared" si="1"/>
        <v>BAJO</v>
      </c>
      <c r="J37" s="3"/>
      <c r="K37" s="53">
        <f>IF(I37="BAJO",0.1,IF(I37="MEDIO",3,5))</f>
        <v>0.1</v>
      </c>
    </row>
    <row r="38" spans="1:11" s="11" customFormat="1" ht="12.75">
      <c r="A38" s="31"/>
      <c r="B38" s="13"/>
      <c r="C38" s="13"/>
      <c r="D38" s="13"/>
      <c r="E38" s="47"/>
      <c r="F38" s="14"/>
      <c r="G38" s="14"/>
      <c r="H38" s="14">
        <f>F38*G38</f>
        <v>0</v>
      </c>
      <c r="I38" s="14" t="str">
        <f t="shared" si="1"/>
        <v>BAJO</v>
      </c>
      <c r="J38" s="3"/>
      <c r="K38" s="53">
        <f>IF(I38="BAJO",0.1,IF(I38="MEDIO",3,5))</f>
        <v>0.1</v>
      </c>
    </row>
    <row r="39" spans="1:11" s="11" customFormat="1" ht="12.75">
      <c r="A39" s="31"/>
      <c r="B39" s="13"/>
      <c r="C39" s="32"/>
      <c r="D39" s="13"/>
      <c r="E39" s="47"/>
      <c r="F39" s="14"/>
      <c r="G39" s="14"/>
      <c r="H39" s="14">
        <f t="shared" si="0"/>
        <v>0</v>
      </c>
      <c r="I39" s="14" t="str">
        <f t="shared" si="1"/>
        <v>BAJO</v>
      </c>
      <c r="J39" s="3"/>
      <c r="K39" s="53">
        <f t="shared" si="2"/>
        <v>0.1</v>
      </c>
    </row>
    <row r="40" spans="1:11" s="11" customFormat="1" ht="12.75">
      <c r="A40" s="31"/>
      <c r="B40" s="13"/>
      <c r="C40" s="32"/>
      <c r="D40" s="13"/>
      <c r="E40" s="47"/>
      <c r="F40" s="14"/>
      <c r="G40" s="14"/>
      <c r="H40" s="14">
        <f t="shared" si="0"/>
        <v>0</v>
      </c>
      <c r="I40" s="14" t="str">
        <f t="shared" si="1"/>
        <v>BAJO</v>
      </c>
      <c r="J40" s="3"/>
      <c r="K40" s="53">
        <f t="shared" si="2"/>
        <v>0.1</v>
      </c>
    </row>
    <row r="41" spans="1:11" s="11" customFormat="1" ht="12.75">
      <c r="A41" s="31"/>
      <c r="B41" s="13"/>
      <c r="C41" s="13"/>
      <c r="D41" s="13"/>
      <c r="E41" s="47"/>
      <c r="F41" s="14"/>
      <c r="G41" s="14"/>
      <c r="H41" s="14">
        <f>F41*G41</f>
        <v>0</v>
      </c>
      <c r="I41" s="14" t="str">
        <f t="shared" si="1"/>
        <v>BAJO</v>
      </c>
      <c r="J41" s="3"/>
      <c r="K41" s="53">
        <f>IF(I41="BAJO",0.1,IF(I41="MEDIO",3,5))</f>
        <v>0.1</v>
      </c>
    </row>
    <row r="42" spans="1:11" s="11" customFormat="1" ht="12.75">
      <c r="A42" s="31"/>
      <c r="B42" s="13"/>
      <c r="C42" s="13"/>
      <c r="D42" s="13"/>
      <c r="E42" s="47"/>
      <c r="F42" s="14"/>
      <c r="G42" s="14"/>
      <c r="H42" s="14">
        <f>F42*G42</f>
        <v>0</v>
      </c>
      <c r="I42" s="14" t="str">
        <f t="shared" si="1"/>
        <v>BAJO</v>
      </c>
      <c r="J42" s="3"/>
      <c r="K42" s="53">
        <f>IF(I42="BAJO",0.1,IF(I42="MEDIO",3,5))</f>
        <v>0.1</v>
      </c>
    </row>
    <row r="43" spans="1:11" s="11" customFormat="1" ht="12.75">
      <c r="A43" s="31"/>
      <c r="B43" s="13"/>
      <c r="C43" s="32"/>
      <c r="D43" s="13"/>
      <c r="E43" s="47"/>
      <c r="F43" s="14"/>
      <c r="G43" s="14"/>
      <c r="H43" s="14">
        <f t="shared" si="0"/>
        <v>0</v>
      </c>
      <c r="I43" s="14" t="str">
        <f t="shared" si="1"/>
        <v>BAJO</v>
      </c>
      <c r="J43" s="3"/>
      <c r="K43" s="53">
        <f t="shared" si="2"/>
        <v>0.1</v>
      </c>
    </row>
    <row r="44" spans="1:11" s="11" customFormat="1" ht="12.75">
      <c r="A44" s="31"/>
      <c r="B44" s="13"/>
      <c r="C44" s="13"/>
      <c r="D44" s="13"/>
      <c r="E44" s="47"/>
      <c r="F44" s="14"/>
      <c r="G44" s="14"/>
      <c r="H44" s="14">
        <f t="shared" si="0"/>
        <v>0</v>
      </c>
      <c r="I44" s="14" t="str">
        <f t="shared" si="1"/>
        <v>BAJO</v>
      </c>
      <c r="J44" s="3"/>
      <c r="K44" s="53">
        <f t="shared" si="2"/>
        <v>0.1</v>
      </c>
    </row>
    <row r="45" spans="1:11" s="11" customFormat="1" ht="12.75">
      <c r="A45" s="31"/>
      <c r="B45" s="13"/>
      <c r="C45" s="13"/>
      <c r="D45" s="13"/>
      <c r="E45" s="47"/>
      <c r="F45" s="14"/>
      <c r="G45" s="14"/>
      <c r="H45" s="14">
        <f>F45*G45</f>
        <v>0</v>
      </c>
      <c r="I45" s="14" t="str">
        <f t="shared" si="1"/>
        <v>BAJO</v>
      </c>
      <c r="J45" s="3"/>
      <c r="K45" s="53">
        <f>IF(I45="BAJO",0.1,IF(I45="MEDIO",3,5))</f>
        <v>0.1</v>
      </c>
    </row>
    <row r="46" spans="1:11" s="11" customFormat="1" ht="12.75">
      <c r="A46" s="31"/>
      <c r="B46" s="13"/>
      <c r="C46" s="32"/>
      <c r="D46" s="13"/>
      <c r="E46" s="47"/>
      <c r="F46" s="14"/>
      <c r="G46" s="14"/>
      <c r="H46" s="14">
        <f t="shared" si="0"/>
        <v>0</v>
      </c>
      <c r="I46" s="14" t="str">
        <f t="shared" si="1"/>
        <v>BAJO</v>
      </c>
      <c r="J46" s="3"/>
      <c r="K46" s="53">
        <f t="shared" si="2"/>
        <v>0.1</v>
      </c>
    </row>
    <row r="47" spans="1:11" s="11" customFormat="1" ht="12.75">
      <c r="A47" s="31"/>
      <c r="B47" s="13"/>
      <c r="C47" s="35"/>
      <c r="D47" s="13"/>
      <c r="E47" s="47"/>
      <c r="F47" s="14"/>
      <c r="G47" s="14"/>
      <c r="H47" s="14">
        <f t="shared" si="0"/>
        <v>0</v>
      </c>
      <c r="I47" s="14" t="str">
        <f t="shared" si="1"/>
        <v>BAJO</v>
      </c>
      <c r="J47" s="3"/>
      <c r="K47" s="53">
        <f t="shared" si="2"/>
        <v>0.1</v>
      </c>
    </row>
    <row r="48" spans="1:11" s="11" customFormat="1" ht="12.75">
      <c r="A48" s="31"/>
      <c r="B48" s="13"/>
      <c r="C48" s="13"/>
      <c r="D48" s="13"/>
      <c r="E48" s="47"/>
      <c r="F48" s="14"/>
      <c r="G48" s="14"/>
      <c r="H48" s="14">
        <f>F48*G48</f>
        <v>0</v>
      </c>
      <c r="I48" s="14" t="str">
        <f t="shared" si="1"/>
        <v>BAJO</v>
      </c>
      <c r="J48" s="3"/>
      <c r="K48" s="53">
        <f>IF(I48="BAJO",0.1,IF(I48="MEDIO",3,5))</f>
        <v>0.1</v>
      </c>
    </row>
    <row r="49" spans="1:11" s="11" customFormat="1" ht="12.75">
      <c r="A49" s="31"/>
      <c r="B49" s="13"/>
      <c r="C49" s="13"/>
      <c r="D49" s="13"/>
      <c r="E49" s="47"/>
      <c r="F49" s="14"/>
      <c r="G49" s="14"/>
      <c r="H49" s="14">
        <f>F49*G49</f>
        <v>0</v>
      </c>
      <c r="I49" s="14" t="str">
        <f t="shared" si="1"/>
        <v>BAJO</v>
      </c>
      <c r="J49" s="3"/>
      <c r="K49" s="53">
        <f>IF(I49="BAJO",0.1,IF(I49="MEDIO",3,5))</f>
        <v>0.1</v>
      </c>
    </row>
    <row r="50" spans="1:11" s="11" customFormat="1" ht="12.75">
      <c r="A50" s="31"/>
      <c r="B50" s="13"/>
      <c r="C50" s="32"/>
      <c r="D50" s="13"/>
      <c r="E50" s="47"/>
      <c r="F50" s="14"/>
      <c r="G50" s="14"/>
      <c r="H50" s="14">
        <f t="shared" si="0"/>
        <v>0</v>
      </c>
      <c r="I50" s="14" t="str">
        <f t="shared" si="1"/>
        <v>BAJO</v>
      </c>
      <c r="J50" s="3"/>
      <c r="K50" s="53">
        <f t="shared" si="2"/>
        <v>0.1</v>
      </c>
    </row>
    <row r="51" spans="1:11" s="11" customFormat="1" ht="12.75">
      <c r="A51" s="31"/>
      <c r="B51" s="13"/>
      <c r="C51" s="35"/>
      <c r="D51" s="13"/>
      <c r="E51" s="47"/>
      <c r="F51" s="14"/>
      <c r="G51" s="14"/>
      <c r="H51" s="14">
        <f t="shared" si="0"/>
        <v>0</v>
      </c>
      <c r="I51" s="14" t="str">
        <f t="shared" si="1"/>
        <v>BAJO</v>
      </c>
      <c r="J51" s="3"/>
      <c r="K51" s="53">
        <f t="shared" si="2"/>
        <v>0.1</v>
      </c>
    </row>
    <row r="52" spans="1:11" s="11" customFormat="1" ht="12.75">
      <c r="A52" s="31"/>
      <c r="B52" s="13"/>
      <c r="C52" s="13"/>
      <c r="D52" s="13"/>
      <c r="E52" s="47"/>
      <c r="F52" s="14"/>
      <c r="G52" s="14"/>
      <c r="H52" s="14">
        <f t="shared" si="0"/>
        <v>0</v>
      </c>
      <c r="I52" s="14" t="str">
        <f t="shared" si="1"/>
        <v>BAJO</v>
      </c>
      <c r="J52" s="3"/>
      <c r="K52" s="53">
        <f>IF(I52="BAJO",0.1,IF(I52="MEDIO",3,5))</f>
        <v>0.1</v>
      </c>
    </row>
    <row r="53" spans="1:11" s="22" customFormat="1" ht="12.75">
      <c r="A53" s="31"/>
      <c r="B53" s="13"/>
      <c r="C53" s="15"/>
      <c r="D53" s="15"/>
      <c r="E53" s="47"/>
      <c r="F53" s="21"/>
      <c r="G53" s="21"/>
      <c r="H53" s="21">
        <f t="shared" si="0"/>
        <v>0</v>
      </c>
      <c r="I53" s="21" t="str">
        <f t="shared" si="1"/>
        <v>BAJO</v>
      </c>
      <c r="J53" s="3"/>
      <c r="K53" s="65">
        <f>IF(I53="BAJO",0.1,IF(I53="MEDIO",3,5))</f>
        <v>0.1</v>
      </c>
    </row>
    <row r="54" spans="1:11" s="11" customFormat="1" ht="12.75">
      <c r="A54" s="31"/>
      <c r="B54" s="15"/>
      <c r="C54" s="32"/>
      <c r="D54" s="16"/>
      <c r="E54" s="41"/>
      <c r="F54" s="29"/>
      <c r="G54" s="29"/>
      <c r="H54" s="14">
        <f t="shared" si="0"/>
        <v>0</v>
      </c>
      <c r="I54" s="14" t="str">
        <f t="shared" si="1"/>
        <v>BAJO</v>
      </c>
      <c r="J54" s="3"/>
      <c r="K54" s="53">
        <f t="shared" si="2"/>
        <v>0.1</v>
      </c>
    </row>
    <row r="55" spans="1:11" s="11" customFormat="1" ht="12.75">
      <c r="A55" s="31"/>
      <c r="B55" s="13"/>
      <c r="C55" s="32"/>
      <c r="D55" s="16"/>
      <c r="E55" s="41"/>
      <c r="F55" s="29"/>
      <c r="G55" s="29"/>
      <c r="H55" s="14">
        <f t="shared" si="0"/>
        <v>0</v>
      </c>
      <c r="I55" s="14" t="str">
        <f t="shared" si="1"/>
        <v>BAJO</v>
      </c>
      <c r="J55" s="3"/>
      <c r="K55" s="53">
        <f t="shared" si="2"/>
        <v>0.1</v>
      </c>
    </row>
    <row r="56" spans="1:11" s="11" customFormat="1" ht="12.75">
      <c r="A56" s="31"/>
      <c r="B56" s="13"/>
      <c r="C56" s="13"/>
      <c r="D56" s="16"/>
      <c r="E56" s="41"/>
      <c r="F56" s="29"/>
      <c r="G56" s="29"/>
      <c r="H56" s="14">
        <f>F56*G56</f>
        <v>0</v>
      </c>
      <c r="I56" s="14" t="str">
        <f t="shared" si="1"/>
        <v>BAJO</v>
      </c>
      <c r="J56" s="3"/>
      <c r="K56" s="53">
        <f>IF(I56="BAJO",0.1,IF(I56="MEDIO",3,5))</f>
        <v>0.1</v>
      </c>
    </row>
    <row r="57" spans="1:11" s="11" customFormat="1" ht="12.75">
      <c r="A57" s="31"/>
      <c r="B57" s="34"/>
      <c r="C57" s="35"/>
      <c r="D57" s="34"/>
      <c r="E57" s="41"/>
      <c r="F57" s="14"/>
      <c r="G57" s="14"/>
      <c r="H57" s="14">
        <f t="shared" si="0"/>
        <v>0</v>
      </c>
      <c r="I57" s="14" t="str">
        <f t="shared" ref="I57:I72" si="3">IF(H57&lt;12,"BAJO",IF(H57&gt;19,"ALTO","MEDIO"))</f>
        <v>BAJO</v>
      </c>
      <c r="J57" s="3"/>
      <c r="K57" s="53">
        <f t="shared" si="2"/>
        <v>0.1</v>
      </c>
    </row>
    <row r="58" spans="1:11" s="11" customFormat="1" ht="12.75">
      <c r="A58" s="31"/>
      <c r="B58" s="34"/>
      <c r="C58" s="35"/>
      <c r="D58" s="34"/>
      <c r="E58" s="41"/>
      <c r="F58" s="36"/>
      <c r="G58" s="14"/>
      <c r="H58" s="14">
        <f t="shared" si="0"/>
        <v>0</v>
      </c>
      <c r="I58" s="14" t="str">
        <f t="shared" si="3"/>
        <v>BAJO</v>
      </c>
      <c r="J58" s="3"/>
      <c r="K58" s="53">
        <f t="shared" si="2"/>
        <v>0.1</v>
      </c>
    </row>
    <row r="59" spans="1:11" s="11" customFormat="1" ht="12.75">
      <c r="A59" s="31"/>
      <c r="B59" s="34"/>
      <c r="C59" s="35"/>
      <c r="D59" s="34"/>
      <c r="E59" s="41"/>
      <c r="F59" s="36"/>
      <c r="G59" s="14"/>
      <c r="H59" s="14">
        <f>F59*G59</f>
        <v>0</v>
      </c>
      <c r="I59" s="14" t="str">
        <f t="shared" si="3"/>
        <v>BAJO</v>
      </c>
      <c r="J59" s="3"/>
      <c r="K59" s="53">
        <f>IF(I59="BAJO",0.1,IF(I59="MEDIO",3,5))</f>
        <v>0.1</v>
      </c>
    </row>
    <row r="60" spans="1:11" s="11" customFormat="1" ht="12.75">
      <c r="A60" s="31"/>
      <c r="B60" s="34"/>
      <c r="C60" s="35"/>
      <c r="D60" s="34"/>
      <c r="E60" s="41"/>
      <c r="F60" s="14"/>
      <c r="G60" s="14"/>
      <c r="H60" s="14">
        <f t="shared" si="0"/>
        <v>0</v>
      </c>
      <c r="I60" s="14" t="str">
        <f t="shared" si="3"/>
        <v>BAJO</v>
      </c>
      <c r="J60" s="13"/>
      <c r="K60" s="53">
        <f t="shared" si="2"/>
        <v>0.1</v>
      </c>
    </row>
    <row r="61" spans="1:11" s="11" customFormat="1" ht="12.75">
      <c r="A61" s="31"/>
      <c r="B61" s="34"/>
      <c r="C61" s="35"/>
      <c r="D61" s="34"/>
      <c r="E61" s="41"/>
      <c r="F61" s="14"/>
      <c r="G61" s="14"/>
      <c r="H61" s="14">
        <f>F61*G61</f>
        <v>0</v>
      </c>
      <c r="I61" s="14" t="str">
        <f t="shared" si="3"/>
        <v>BAJO</v>
      </c>
      <c r="J61" s="13"/>
      <c r="K61" s="53">
        <f>IF(I61="BAJO",0.1,IF(I61="MEDIO",3,5))</f>
        <v>0.1</v>
      </c>
    </row>
    <row r="62" spans="1:11" s="22" customFormat="1" ht="12.75">
      <c r="A62" s="37"/>
      <c r="B62" s="38"/>
      <c r="C62" s="39"/>
      <c r="D62" s="15"/>
      <c r="E62" s="48"/>
      <c r="F62" s="21"/>
      <c r="G62" s="21"/>
      <c r="H62" s="21">
        <f t="shared" si="0"/>
        <v>0</v>
      </c>
      <c r="I62" s="21" t="str">
        <f t="shared" si="3"/>
        <v>BAJO</v>
      </c>
      <c r="J62" s="3"/>
      <c r="K62" s="65">
        <f t="shared" si="2"/>
        <v>0.1</v>
      </c>
    </row>
    <row r="63" spans="1:11" s="22" customFormat="1" ht="12.75">
      <c r="A63" s="37"/>
      <c r="B63" s="38"/>
      <c r="C63" s="35"/>
      <c r="D63" s="15"/>
      <c r="E63" s="48"/>
      <c r="F63" s="40"/>
      <c r="G63" s="21"/>
      <c r="H63" s="21">
        <f t="shared" si="0"/>
        <v>0</v>
      </c>
      <c r="I63" s="21" t="str">
        <f t="shared" si="3"/>
        <v>BAJO</v>
      </c>
      <c r="J63" s="3"/>
      <c r="K63" s="65">
        <f t="shared" si="2"/>
        <v>0.1</v>
      </c>
    </row>
    <row r="64" spans="1:11" s="11" customFormat="1" ht="12.75">
      <c r="A64" s="31"/>
      <c r="B64" s="41"/>
      <c r="C64" s="35"/>
      <c r="D64" s="34"/>
      <c r="E64" s="41"/>
      <c r="F64" s="14"/>
      <c r="G64" s="14"/>
      <c r="H64" s="14">
        <f t="shared" si="0"/>
        <v>0</v>
      </c>
      <c r="I64" s="14" t="str">
        <f t="shared" si="3"/>
        <v>BAJO</v>
      </c>
      <c r="J64" s="13"/>
      <c r="K64" s="53">
        <f t="shared" si="2"/>
        <v>0.1</v>
      </c>
    </row>
    <row r="65" spans="1:13" s="11" customFormat="1" ht="12.75">
      <c r="A65" s="31"/>
      <c r="B65" s="34"/>
      <c r="C65" s="35"/>
      <c r="D65" s="34"/>
      <c r="E65" s="41"/>
      <c r="F65" s="14"/>
      <c r="G65" s="14"/>
      <c r="H65" s="14">
        <f t="shared" si="0"/>
        <v>0</v>
      </c>
      <c r="I65" s="14" t="str">
        <f t="shared" si="3"/>
        <v>BAJO</v>
      </c>
      <c r="J65" s="13"/>
      <c r="K65" s="53">
        <f t="shared" si="2"/>
        <v>0.1</v>
      </c>
    </row>
    <row r="66" spans="1:13" s="11" customFormat="1" ht="12.75">
      <c r="A66" s="31"/>
      <c r="B66" s="34"/>
      <c r="C66" s="35"/>
      <c r="D66" s="34"/>
      <c r="E66" s="41"/>
      <c r="F66" s="14"/>
      <c r="G66" s="14"/>
      <c r="H66" s="14">
        <f t="shared" ref="H66:H72" si="4">F66*G66</f>
        <v>0</v>
      </c>
      <c r="I66" s="14" t="str">
        <f t="shared" si="3"/>
        <v>BAJO</v>
      </c>
      <c r="J66" s="3"/>
      <c r="K66" s="53">
        <f t="shared" ref="K66:K72" si="5">IF(I66="BAJO",0.1,IF(I66="MEDIO",3,5))</f>
        <v>0.1</v>
      </c>
    </row>
    <row r="67" spans="1:13" s="11" customFormat="1" ht="12.75">
      <c r="A67" s="31"/>
      <c r="B67" s="34"/>
      <c r="C67" s="35"/>
      <c r="D67" s="34"/>
      <c r="E67" s="41"/>
      <c r="F67" s="14"/>
      <c r="G67" s="14"/>
      <c r="H67" s="14">
        <f t="shared" si="4"/>
        <v>0</v>
      </c>
      <c r="I67" s="14" t="str">
        <f t="shared" si="3"/>
        <v>BAJO</v>
      </c>
      <c r="J67" s="3"/>
      <c r="K67" s="53">
        <f t="shared" si="5"/>
        <v>0.1</v>
      </c>
    </row>
    <row r="68" spans="1:13" s="11" customFormat="1" ht="12.75">
      <c r="A68" s="31"/>
      <c r="B68" s="34"/>
      <c r="C68" s="35"/>
      <c r="D68" s="34"/>
      <c r="E68" s="41"/>
      <c r="F68" s="14"/>
      <c r="G68" s="14"/>
      <c r="H68" s="14">
        <f t="shared" si="4"/>
        <v>0</v>
      </c>
      <c r="I68" s="14" t="str">
        <f t="shared" si="3"/>
        <v>BAJO</v>
      </c>
      <c r="J68" s="3"/>
      <c r="K68" s="53">
        <f t="shared" si="5"/>
        <v>0.1</v>
      </c>
    </row>
    <row r="69" spans="1:13" s="11" customFormat="1" ht="12.75">
      <c r="A69" s="31"/>
      <c r="B69" s="34"/>
      <c r="C69" s="35"/>
      <c r="D69" s="34"/>
      <c r="E69" s="41"/>
      <c r="F69" s="14"/>
      <c r="G69" s="14"/>
      <c r="H69" s="14">
        <f t="shared" si="4"/>
        <v>0</v>
      </c>
      <c r="I69" s="14" t="str">
        <f t="shared" si="3"/>
        <v>BAJO</v>
      </c>
      <c r="J69" s="3"/>
      <c r="K69" s="53">
        <f t="shared" si="5"/>
        <v>0.1</v>
      </c>
    </row>
    <row r="70" spans="1:13" s="11" customFormat="1" ht="12.75">
      <c r="A70" s="31"/>
      <c r="B70" s="34"/>
      <c r="C70" s="35"/>
      <c r="D70" s="34"/>
      <c r="E70" s="41"/>
      <c r="F70" s="14"/>
      <c r="G70" s="14"/>
      <c r="H70" s="14">
        <f t="shared" si="4"/>
        <v>0</v>
      </c>
      <c r="I70" s="14" t="str">
        <f t="shared" si="3"/>
        <v>BAJO</v>
      </c>
      <c r="J70" s="3"/>
      <c r="K70" s="53">
        <f t="shared" si="5"/>
        <v>0.1</v>
      </c>
    </row>
    <row r="71" spans="1:13" s="11" customFormat="1" ht="12.75">
      <c r="A71" s="31"/>
      <c r="B71" s="34"/>
      <c r="C71" s="35"/>
      <c r="D71" s="34"/>
      <c r="E71" s="41"/>
      <c r="F71" s="14"/>
      <c r="G71" s="14"/>
      <c r="H71" s="14">
        <f t="shared" si="4"/>
        <v>0</v>
      </c>
      <c r="I71" s="14" t="str">
        <f t="shared" si="3"/>
        <v>BAJO</v>
      </c>
      <c r="J71" s="3"/>
      <c r="K71" s="53">
        <f t="shared" si="5"/>
        <v>0.1</v>
      </c>
    </row>
    <row r="72" spans="1:13" s="11" customFormat="1" ht="12.75">
      <c r="A72" s="31"/>
      <c r="B72" s="34"/>
      <c r="C72" s="35"/>
      <c r="D72" s="34"/>
      <c r="E72" s="41"/>
      <c r="F72" s="14"/>
      <c r="G72" s="14"/>
      <c r="H72" s="14">
        <f t="shared" si="4"/>
        <v>0</v>
      </c>
      <c r="I72" s="14" t="str">
        <f t="shared" si="3"/>
        <v>BAJO</v>
      </c>
      <c r="J72" s="3"/>
      <c r="K72" s="53">
        <f t="shared" si="5"/>
        <v>0.1</v>
      </c>
    </row>
    <row r="73" spans="1:13" s="11" customFormat="1" ht="12.75">
      <c r="B73" s="42"/>
      <c r="C73" s="43"/>
      <c r="E73" s="49"/>
      <c r="F73" s="44"/>
      <c r="G73" s="44"/>
      <c r="L73" s="11">
        <f>SUM(K5:K72)</f>
        <v>14.59999999999998</v>
      </c>
      <c r="M73" s="11">
        <f>COUNT(K5:K72)</f>
        <v>68</v>
      </c>
    </row>
    <row r="74" spans="1:13" s="11" customFormat="1" ht="12.75">
      <c r="C74" s="43"/>
      <c r="E74" s="49"/>
      <c r="F74" s="44"/>
      <c r="G74" s="44"/>
    </row>
    <row r="75" spans="1:13" s="11" customFormat="1" ht="12.75">
      <c r="C75" s="43"/>
      <c r="E75" s="49"/>
      <c r="F75" s="44"/>
      <c r="G75" s="44"/>
    </row>
  </sheetData>
  <dataConsolidate/>
  <mergeCells count="3">
    <mergeCell ref="A1:A2"/>
    <mergeCell ref="B1:K1"/>
    <mergeCell ref="B2:K2"/>
  </mergeCells>
  <conditionalFormatting sqref="I69:I71 I5:I65">
    <cfRule type="cellIs" dxfId="209" priority="16" stopIfTrue="1" operator="equal">
      <formula>"ALTO"</formula>
    </cfRule>
    <cfRule type="cellIs" dxfId="208" priority="17" stopIfTrue="1" operator="equal">
      <formula>"MEDIO"</formula>
    </cfRule>
    <cfRule type="cellIs" dxfId="207" priority="18" stopIfTrue="1" operator="equal">
      <formula>"BAJO"</formula>
    </cfRule>
  </conditionalFormatting>
  <conditionalFormatting sqref="I66">
    <cfRule type="cellIs" dxfId="206" priority="13" stopIfTrue="1" operator="equal">
      <formula>"ALTO"</formula>
    </cfRule>
    <cfRule type="cellIs" dxfId="205" priority="14" stopIfTrue="1" operator="equal">
      <formula>"MEDIO"</formula>
    </cfRule>
    <cfRule type="cellIs" dxfId="204" priority="15" stopIfTrue="1" operator="equal">
      <formula>"BAJO"</formula>
    </cfRule>
  </conditionalFormatting>
  <conditionalFormatting sqref="I67:I68">
    <cfRule type="cellIs" dxfId="203" priority="10" stopIfTrue="1" operator="equal">
      <formula>"ALTO"</formula>
    </cfRule>
    <cfRule type="cellIs" dxfId="202" priority="11" stopIfTrue="1" operator="equal">
      <formula>"MEDIO"</formula>
    </cfRule>
    <cfRule type="cellIs" dxfId="201" priority="12" stopIfTrue="1" operator="equal">
      <formula>"BAJO"</formula>
    </cfRule>
  </conditionalFormatting>
  <conditionalFormatting sqref="I72">
    <cfRule type="cellIs" dxfId="200" priority="7" stopIfTrue="1" operator="equal">
      <formula>"ALTO"</formula>
    </cfRule>
    <cfRule type="cellIs" dxfId="199" priority="8" stopIfTrue="1" operator="equal">
      <formula>"MEDIO"</formula>
    </cfRule>
    <cfRule type="cellIs" dxfId="198" priority="9"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6"/>
  <sheetViews>
    <sheetView view="pageBreakPreview" topLeftCell="C1"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6" customHeight="1">
      <c r="A1" s="290"/>
      <c r="B1" s="291" t="s">
        <v>687</v>
      </c>
      <c r="C1" s="291"/>
      <c r="D1" s="291"/>
      <c r="E1" s="291"/>
      <c r="F1" s="291"/>
      <c r="G1" s="291"/>
      <c r="H1" s="291"/>
      <c r="I1" s="291"/>
      <c r="J1" s="291"/>
      <c r="K1" s="291"/>
    </row>
    <row r="2" spans="1:72" ht="36"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89.25">
      <c r="A5" s="31" t="s">
        <v>533</v>
      </c>
      <c r="B5" s="101" t="s">
        <v>865</v>
      </c>
      <c r="C5" s="100" t="s">
        <v>25</v>
      </c>
      <c r="D5" s="13" t="s">
        <v>536</v>
      </c>
      <c r="E5" s="93" t="s">
        <v>867</v>
      </c>
      <c r="F5" s="14">
        <v>2</v>
      </c>
      <c r="G5" s="14">
        <v>3</v>
      </c>
      <c r="H5" s="14">
        <f>F5*G5</f>
        <v>6</v>
      </c>
      <c r="I5" s="14" t="str">
        <f t="shared" ref="I5:I67" si="0">IF(H5&lt;12,"BAJO",IF(H5&gt;19,"ALTO","MEDIO"))</f>
        <v>BAJO</v>
      </c>
      <c r="J5" s="100" t="s">
        <v>752</v>
      </c>
      <c r="K5" s="53">
        <f t="shared" ref="K5:K67" si="1">IF(I5="BAJO",0.1,IF(I5="MEDIO",3,5))</f>
        <v>0.1</v>
      </c>
      <c r="BS5" s="11">
        <v>1</v>
      </c>
      <c r="BT5" s="11">
        <v>1</v>
      </c>
    </row>
    <row r="6" spans="1:72" s="11" customFormat="1" ht="89.25">
      <c r="A6" s="99" t="s">
        <v>533</v>
      </c>
      <c r="B6" s="101" t="s">
        <v>866</v>
      </c>
      <c r="C6" s="104" t="s">
        <v>766</v>
      </c>
      <c r="D6" s="100" t="s">
        <v>536</v>
      </c>
      <c r="E6" s="93" t="s">
        <v>767</v>
      </c>
      <c r="F6" s="14">
        <v>2</v>
      </c>
      <c r="G6" s="14">
        <v>4</v>
      </c>
      <c r="H6" s="14">
        <f t="shared" ref="H6:H68" si="2">F6*G6</f>
        <v>8</v>
      </c>
      <c r="I6" s="14" t="str">
        <f t="shared" si="0"/>
        <v>BAJO</v>
      </c>
      <c r="J6" s="100" t="s">
        <v>752</v>
      </c>
      <c r="K6" s="53">
        <f t="shared" si="1"/>
        <v>0.1</v>
      </c>
      <c r="BS6" s="11">
        <v>2</v>
      </c>
      <c r="BT6" s="11">
        <v>2</v>
      </c>
    </row>
    <row r="7" spans="1:72" s="11" customFormat="1" ht="89.25">
      <c r="A7" s="99" t="s">
        <v>533</v>
      </c>
      <c r="B7" s="100" t="s">
        <v>534</v>
      </c>
      <c r="C7" s="100" t="s">
        <v>25</v>
      </c>
      <c r="D7" s="100" t="s">
        <v>536</v>
      </c>
      <c r="E7" s="93" t="s">
        <v>867</v>
      </c>
      <c r="F7" s="14">
        <v>2</v>
      </c>
      <c r="G7" s="14">
        <v>1</v>
      </c>
      <c r="H7" s="14">
        <f>F7*G7</f>
        <v>2</v>
      </c>
      <c r="I7" s="14" t="str">
        <f t="shared" si="0"/>
        <v>BAJO</v>
      </c>
      <c r="J7" s="100" t="s">
        <v>752</v>
      </c>
      <c r="K7" s="53">
        <f>IF(I7="BAJO",0.1,IF(I7="MEDIO",3,5))</f>
        <v>0.1</v>
      </c>
      <c r="BS7" s="11">
        <v>2</v>
      </c>
      <c r="BT7" s="11">
        <v>2</v>
      </c>
    </row>
    <row r="8" spans="1:72" s="11" customFormat="1" ht="89.25">
      <c r="A8" s="99" t="s">
        <v>533</v>
      </c>
      <c r="B8" s="100" t="s">
        <v>535</v>
      </c>
      <c r="C8" s="104" t="s">
        <v>766</v>
      </c>
      <c r="D8" s="100" t="s">
        <v>536</v>
      </c>
      <c r="E8" s="93" t="s">
        <v>768</v>
      </c>
      <c r="F8" s="14">
        <v>2</v>
      </c>
      <c r="G8" s="14">
        <v>3</v>
      </c>
      <c r="H8" s="14">
        <f t="shared" si="2"/>
        <v>6</v>
      </c>
      <c r="I8" s="14" t="str">
        <f t="shared" si="0"/>
        <v>BAJO</v>
      </c>
      <c r="J8" s="100" t="s">
        <v>752</v>
      </c>
      <c r="K8" s="53">
        <f t="shared" si="1"/>
        <v>0.1</v>
      </c>
    </row>
    <row r="9" spans="1:72" s="11" customFormat="1" ht="12.75">
      <c r="A9" s="31"/>
      <c r="B9" s="13"/>
      <c r="C9" s="32"/>
      <c r="D9" s="13"/>
      <c r="E9" s="47"/>
      <c r="F9" s="14"/>
      <c r="G9" s="14"/>
      <c r="H9" s="14">
        <f>F9*G9</f>
        <v>0</v>
      </c>
      <c r="I9" s="14" t="str">
        <f t="shared" si="0"/>
        <v>BAJO</v>
      </c>
      <c r="J9" s="13"/>
      <c r="K9" s="53">
        <f>IF(I9="BAJO",0.1,IF(I9="MEDIO",3,5))</f>
        <v>0.1</v>
      </c>
    </row>
    <row r="10" spans="1:72" s="11" customFormat="1" ht="12.75">
      <c r="A10" s="31"/>
      <c r="B10" s="13"/>
      <c r="C10" s="32"/>
      <c r="D10" s="13"/>
      <c r="E10" s="47"/>
      <c r="F10" s="14"/>
      <c r="G10" s="14"/>
      <c r="H10" s="14">
        <f>F10*G10</f>
        <v>0</v>
      </c>
      <c r="I10" s="14" t="str">
        <f t="shared" si="0"/>
        <v>BAJO</v>
      </c>
      <c r="J10" s="13"/>
      <c r="K10" s="53">
        <f>IF(I10="BAJO",0.1,IF(I10="MEDIO",3,5))</f>
        <v>0.1</v>
      </c>
    </row>
    <row r="11" spans="1:72" s="11" customFormat="1" ht="12.75">
      <c r="A11" s="31"/>
      <c r="B11" s="13"/>
      <c r="C11" s="32"/>
      <c r="D11" s="13"/>
      <c r="E11" s="47"/>
      <c r="F11" s="14"/>
      <c r="G11" s="14"/>
      <c r="H11" s="14">
        <f>F11*G11</f>
        <v>0</v>
      </c>
      <c r="I11" s="14" t="str">
        <f t="shared" si="0"/>
        <v>BAJO</v>
      </c>
      <c r="J11" s="13"/>
      <c r="K11" s="53">
        <f>IF(I11="BAJO",0.1,IF(I11="MEDIO",3,5))</f>
        <v>0.1</v>
      </c>
    </row>
    <row r="12" spans="1:72" s="11" customFormat="1" ht="12.75">
      <c r="A12" s="31"/>
      <c r="B12" s="13"/>
      <c r="C12" s="13"/>
      <c r="D12" s="13"/>
      <c r="E12" s="47"/>
      <c r="F12" s="14"/>
      <c r="G12" s="14"/>
      <c r="H12" s="14">
        <f t="shared" si="2"/>
        <v>0</v>
      </c>
      <c r="I12" s="14" t="str">
        <f t="shared" si="0"/>
        <v>BAJO</v>
      </c>
      <c r="J12" s="13"/>
      <c r="K12" s="53">
        <f t="shared" si="1"/>
        <v>0.1</v>
      </c>
    </row>
    <row r="13" spans="1:72" s="11" customFormat="1" ht="12.75">
      <c r="A13" s="31"/>
      <c r="B13" s="13"/>
      <c r="C13" s="32"/>
      <c r="D13" s="13"/>
      <c r="E13" s="47"/>
      <c r="F13" s="14"/>
      <c r="G13" s="14"/>
      <c r="H13" s="14">
        <f t="shared" si="2"/>
        <v>0</v>
      </c>
      <c r="I13" s="14" t="str">
        <f t="shared" si="0"/>
        <v>BAJO</v>
      </c>
      <c r="J13" s="13"/>
      <c r="K13" s="53">
        <f t="shared" si="1"/>
        <v>0.1</v>
      </c>
    </row>
    <row r="14" spans="1:72" s="11" customFormat="1" ht="12.75">
      <c r="A14" s="31"/>
      <c r="B14" s="13"/>
      <c r="C14" s="32"/>
      <c r="D14" s="13"/>
      <c r="E14" s="47"/>
      <c r="F14" s="14"/>
      <c r="G14" s="14"/>
      <c r="H14" s="14">
        <f>F14*G14</f>
        <v>0</v>
      </c>
      <c r="I14" s="14" t="str">
        <f t="shared" si="0"/>
        <v>BAJO</v>
      </c>
      <c r="J14" s="13"/>
      <c r="K14" s="53">
        <f>IF(I14="BAJO",0.1,IF(I14="MEDIO",3,5))</f>
        <v>0.1</v>
      </c>
    </row>
    <row r="15" spans="1:72" s="11" customFormat="1" ht="12.75">
      <c r="A15" s="31"/>
      <c r="B15" s="13"/>
      <c r="C15" s="13"/>
      <c r="D15" s="13"/>
      <c r="E15" s="47"/>
      <c r="F15" s="33"/>
      <c r="G15" s="14"/>
      <c r="H15" s="14">
        <f t="shared" si="2"/>
        <v>0</v>
      </c>
      <c r="I15" s="14" t="str">
        <f t="shared" si="0"/>
        <v>BAJO</v>
      </c>
      <c r="J15" s="3"/>
      <c r="K15" s="53">
        <f t="shared" si="1"/>
        <v>0.1</v>
      </c>
    </row>
    <row r="16" spans="1:72" s="11" customFormat="1" ht="12.75">
      <c r="A16" s="31"/>
      <c r="B16" s="13"/>
      <c r="C16" s="32"/>
      <c r="D16" s="13"/>
      <c r="E16" s="47"/>
      <c r="F16" s="33"/>
      <c r="G16" s="14"/>
      <c r="H16" s="14">
        <f t="shared" si="2"/>
        <v>0</v>
      </c>
      <c r="I16" s="14" t="str">
        <f t="shared" si="0"/>
        <v>BAJO</v>
      </c>
      <c r="J16" s="3"/>
      <c r="K16" s="53">
        <f t="shared" si="1"/>
        <v>0.1</v>
      </c>
    </row>
    <row r="17" spans="1:11" s="11" customFormat="1" ht="12.75">
      <c r="A17" s="31"/>
      <c r="B17" s="13"/>
      <c r="C17" s="32"/>
      <c r="D17" s="13"/>
      <c r="E17" s="47"/>
      <c r="F17" s="33"/>
      <c r="G17" s="14"/>
      <c r="H17" s="14">
        <f>F17*G17</f>
        <v>0</v>
      </c>
      <c r="I17" s="14" t="str">
        <f t="shared" si="0"/>
        <v>BAJO</v>
      </c>
      <c r="J17" s="3"/>
      <c r="K17" s="53">
        <f>IF(I17="BAJO",0.1,IF(I17="MEDIO",3,5))</f>
        <v>0.1</v>
      </c>
    </row>
    <row r="18" spans="1:11" s="11" customFormat="1" ht="12.75">
      <c r="A18" s="31"/>
      <c r="B18" s="13"/>
      <c r="C18" s="13"/>
      <c r="D18" s="13"/>
      <c r="E18" s="47"/>
      <c r="F18" s="14"/>
      <c r="G18" s="14"/>
      <c r="H18" s="14">
        <f t="shared" si="2"/>
        <v>0</v>
      </c>
      <c r="I18" s="14" t="str">
        <f t="shared" si="0"/>
        <v>BAJO</v>
      </c>
      <c r="J18" s="13"/>
      <c r="K18" s="53">
        <f t="shared" si="1"/>
        <v>0.1</v>
      </c>
    </row>
    <row r="19" spans="1:11" s="11" customFormat="1" ht="12.75">
      <c r="A19" s="31"/>
      <c r="B19" s="13"/>
      <c r="C19" s="13"/>
      <c r="D19" s="13"/>
      <c r="E19" s="47"/>
      <c r="F19" s="14"/>
      <c r="G19" s="14"/>
      <c r="H19" s="14">
        <f t="shared" si="2"/>
        <v>0</v>
      </c>
      <c r="I19" s="14" t="str">
        <f t="shared" si="0"/>
        <v>BAJO</v>
      </c>
      <c r="J19" s="13"/>
      <c r="K19" s="53">
        <f t="shared" si="1"/>
        <v>0.1</v>
      </c>
    </row>
    <row r="20" spans="1:11" s="11" customFormat="1" ht="12.75">
      <c r="A20" s="31"/>
      <c r="B20" s="13"/>
      <c r="C20" s="13"/>
      <c r="D20" s="13"/>
      <c r="E20" s="47"/>
      <c r="F20" s="14"/>
      <c r="G20" s="14"/>
      <c r="H20" s="14">
        <f>F20*G20</f>
        <v>0</v>
      </c>
      <c r="I20" s="14" t="str">
        <f t="shared" si="0"/>
        <v>BAJO</v>
      </c>
      <c r="J20" s="13"/>
      <c r="K20" s="53">
        <f>IF(I20="BAJO",0.1,IF(I20="MEDIO",3,5))</f>
        <v>0.1</v>
      </c>
    </row>
    <row r="21" spans="1:11" s="11" customFormat="1" ht="12.75">
      <c r="A21" s="31"/>
      <c r="B21" s="13"/>
      <c r="C21" s="13"/>
      <c r="D21" s="13"/>
      <c r="E21" s="47"/>
      <c r="F21" s="14"/>
      <c r="G21" s="14"/>
      <c r="H21" s="14">
        <f t="shared" si="2"/>
        <v>0</v>
      </c>
      <c r="I21" s="14" t="str">
        <f t="shared" si="0"/>
        <v>BAJO</v>
      </c>
      <c r="J21" s="3"/>
      <c r="K21" s="53">
        <f t="shared" si="1"/>
        <v>0.1</v>
      </c>
    </row>
    <row r="22" spans="1:11" s="11" customFormat="1" ht="12.75">
      <c r="A22" s="31"/>
      <c r="B22" s="13"/>
      <c r="C22" s="13"/>
      <c r="D22" s="13"/>
      <c r="E22" s="47"/>
      <c r="F22" s="14"/>
      <c r="G22" s="14"/>
      <c r="H22" s="14">
        <f t="shared" si="2"/>
        <v>0</v>
      </c>
      <c r="I22" s="14" t="str">
        <f t="shared" si="0"/>
        <v>BAJO</v>
      </c>
      <c r="J22" s="3"/>
      <c r="K22" s="53">
        <f t="shared" si="1"/>
        <v>0.1</v>
      </c>
    </row>
    <row r="23" spans="1:11" s="11" customFormat="1" ht="12.75">
      <c r="A23" s="31"/>
      <c r="B23" s="13"/>
      <c r="C23" s="13"/>
      <c r="D23" s="13"/>
      <c r="E23" s="47"/>
      <c r="F23" s="14"/>
      <c r="G23" s="14"/>
      <c r="H23" s="14">
        <f>F23*G23</f>
        <v>0</v>
      </c>
      <c r="I23" s="14" t="str">
        <f t="shared" si="0"/>
        <v>BAJO</v>
      </c>
      <c r="J23" s="3"/>
      <c r="K23" s="53">
        <f>IF(I23="BAJO",0.1,IF(I23="MEDIO",3,5))</f>
        <v>0.1</v>
      </c>
    </row>
    <row r="24" spans="1:11" s="11" customFormat="1" ht="12.75">
      <c r="A24" s="31"/>
      <c r="B24" s="13"/>
      <c r="C24" s="32"/>
      <c r="D24" s="13"/>
      <c r="E24" s="47"/>
      <c r="F24" s="14"/>
      <c r="G24" s="14"/>
      <c r="H24" s="14">
        <f t="shared" si="2"/>
        <v>0</v>
      </c>
      <c r="I24" s="14" t="str">
        <f t="shared" si="0"/>
        <v>BAJO</v>
      </c>
      <c r="J24" s="3"/>
      <c r="K24" s="53">
        <f t="shared" si="1"/>
        <v>0.1</v>
      </c>
    </row>
    <row r="25" spans="1:11" s="11" customFormat="1" ht="12.75">
      <c r="A25" s="31"/>
      <c r="B25" s="13"/>
      <c r="C25" s="13"/>
      <c r="D25" s="13"/>
      <c r="E25" s="47"/>
      <c r="F25" s="14"/>
      <c r="G25" s="14"/>
      <c r="H25" s="14">
        <f t="shared" si="2"/>
        <v>0</v>
      </c>
      <c r="I25" s="14" t="str">
        <f t="shared" si="0"/>
        <v>BAJO</v>
      </c>
      <c r="J25" s="3"/>
      <c r="K25" s="53">
        <f t="shared" si="1"/>
        <v>0.1</v>
      </c>
    </row>
    <row r="26" spans="1:11" s="11" customFormat="1" ht="12.75">
      <c r="A26" s="31"/>
      <c r="B26" s="13"/>
      <c r="C26" s="13"/>
      <c r="D26" s="13"/>
      <c r="E26" s="47"/>
      <c r="F26" s="14"/>
      <c r="G26" s="14"/>
      <c r="H26" s="14">
        <f>F26*G26</f>
        <v>0</v>
      </c>
      <c r="I26" s="14" t="str">
        <f t="shared" si="0"/>
        <v>BAJO</v>
      </c>
      <c r="J26" s="3"/>
      <c r="K26" s="53">
        <f>IF(I26="BAJO",0.1,IF(I26="MEDIO",3,5))</f>
        <v>0.1</v>
      </c>
    </row>
    <row r="27" spans="1:11" s="11" customFormat="1" ht="12.75">
      <c r="A27" s="31"/>
      <c r="B27" s="13"/>
      <c r="C27" s="32"/>
      <c r="D27" s="13"/>
      <c r="E27" s="47"/>
      <c r="F27" s="14"/>
      <c r="G27" s="14"/>
      <c r="H27" s="14">
        <f t="shared" si="2"/>
        <v>0</v>
      </c>
      <c r="I27" s="14" t="str">
        <f t="shared" si="0"/>
        <v>BAJO</v>
      </c>
      <c r="J27" s="3"/>
      <c r="K27" s="53">
        <f t="shared" si="1"/>
        <v>0.1</v>
      </c>
    </row>
    <row r="28" spans="1:11" s="11" customFormat="1" ht="12.75">
      <c r="A28" s="31"/>
      <c r="B28" s="13"/>
      <c r="C28" s="13"/>
      <c r="D28" s="13"/>
      <c r="E28" s="47"/>
      <c r="F28" s="14"/>
      <c r="G28" s="14"/>
      <c r="H28" s="14">
        <f t="shared" si="2"/>
        <v>0</v>
      </c>
      <c r="I28" s="14" t="str">
        <f t="shared" si="0"/>
        <v>BAJO</v>
      </c>
      <c r="J28" s="3"/>
      <c r="K28" s="53">
        <f t="shared" si="1"/>
        <v>0.1</v>
      </c>
    </row>
    <row r="29" spans="1:11" s="11" customFormat="1" ht="12.75">
      <c r="A29" s="31"/>
      <c r="B29" s="13"/>
      <c r="C29" s="13"/>
      <c r="D29" s="13"/>
      <c r="E29" s="47"/>
      <c r="F29" s="14"/>
      <c r="G29" s="14"/>
      <c r="H29" s="14">
        <f>F29*G29</f>
        <v>0</v>
      </c>
      <c r="I29" s="14" t="str">
        <f t="shared" si="0"/>
        <v>BAJO</v>
      </c>
      <c r="J29" s="3"/>
      <c r="K29" s="53">
        <f>IF(I29="BAJO",0.1,IF(I29="MEDIO",3,5))</f>
        <v>0.1</v>
      </c>
    </row>
    <row r="30" spans="1:11" s="11" customFormat="1" ht="12.75">
      <c r="A30" s="51"/>
      <c r="B30" s="12"/>
      <c r="C30" s="13"/>
      <c r="D30" s="13"/>
      <c r="E30" s="47"/>
      <c r="F30" s="14"/>
      <c r="G30" s="14"/>
      <c r="H30" s="14">
        <f t="shared" si="2"/>
        <v>0</v>
      </c>
      <c r="I30" s="14" t="str">
        <f t="shared" si="0"/>
        <v>BAJO</v>
      </c>
      <c r="J30" s="3"/>
      <c r="K30" s="53">
        <f t="shared" si="1"/>
        <v>0.1</v>
      </c>
    </row>
    <row r="31" spans="1:11" s="11" customFormat="1" ht="12.75">
      <c r="A31" s="51"/>
      <c r="B31" s="13"/>
      <c r="C31" s="35"/>
      <c r="D31" s="13"/>
      <c r="E31" s="47"/>
      <c r="F31" s="14"/>
      <c r="G31" s="14"/>
      <c r="H31" s="14">
        <f t="shared" si="2"/>
        <v>0</v>
      </c>
      <c r="I31" s="14" t="str">
        <f t="shared" si="0"/>
        <v>BAJO</v>
      </c>
      <c r="J31" s="3"/>
      <c r="K31" s="53">
        <f t="shared" si="1"/>
        <v>0.1</v>
      </c>
    </row>
    <row r="32" spans="1:11" s="11" customFormat="1" ht="12.75">
      <c r="A32" s="51"/>
      <c r="B32" s="13"/>
      <c r="C32" s="32"/>
      <c r="D32" s="13"/>
      <c r="E32" s="47"/>
      <c r="F32" s="14"/>
      <c r="G32" s="14"/>
      <c r="H32" s="14">
        <f>F32*G32</f>
        <v>0</v>
      </c>
      <c r="I32" s="14" t="str">
        <f t="shared" si="0"/>
        <v>BAJO</v>
      </c>
      <c r="J32" s="3"/>
      <c r="K32" s="53">
        <f>IF(I32="BAJO",0.1,IF(I32="MEDIO",3,5))</f>
        <v>0.1</v>
      </c>
    </row>
    <row r="33" spans="1:11" s="11" customFormat="1" ht="12.75">
      <c r="A33" s="31"/>
      <c r="B33" s="15"/>
      <c r="C33" s="32"/>
      <c r="D33" s="13"/>
      <c r="E33" s="47"/>
      <c r="F33" s="14"/>
      <c r="G33" s="14"/>
      <c r="H33" s="14">
        <f t="shared" si="2"/>
        <v>0</v>
      </c>
      <c r="I33" s="14" t="str">
        <f t="shared" si="0"/>
        <v>BAJO</v>
      </c>
      <c r="J33" s="3"/>
      <c r="K33" s="53">
        <f t="shared" si="1"/>
        <v>0.1</v>
      </c>
    </row>
    <row r="34" spans="1:11" s="11" customFormat="1" ht="12.75">
      <c r="A34" s="31"/>
      <c r="B34" s="13"/>
      <c r="C34" s="13"/>
      <c r="D34" s="13"/>
      <c r="E34" s="47"/>
      <c r="F34" s="14"/>
      <c r="G34" s="14"/>
      <c r="H34" s="14">
        <f t="shared" si="2"/>
        <v>0</v>
      </c>
      <c r="I34" s="14" t="str">
        <f t="shared" si="0"/>
        <v>BAJO</v>
      </c>
      <c r="J34" s="3"/>
      <c r="K34" s="53">
        <f t="shared" si="1"/>
        <v>0.1</v>
      </c>
    </row>
    <row r="35" spans="1:11" s="11" customFormat="1" ht="12.75">
      <c r="A35" s="31"/>
      <c r="B35" s="13"/>
      <c r="C35" s="13"/>
      <c r="D35" s="13"/>
      <c r="E35" s="47"/>
      <c r="F35" s="14"/>
      <c r="G35" s="14"/>
      <c r="H35" s="14">
        <f>F35*G35</f>
        <v>0</v>
      </c>
      <c r="I35" s="14" t="str">
        <f t="shared" si="0"/>
        <v>BAJO</v>
      </c>
      <c r="J35" s="3"/>
      <c r="K35" s="53">
        <f>IF(I35="BAJO",0.1,IF(I35="MEDIO",3,5))</f>
        <v>0.1</v>
      </c>
    </row>
    <row r="36" spans="1:11" s="11" customFormat="1" ht="12.75">
      <c r="A36" s="31"/>
      <c r="B36" s="13"/>
      <c r="C36" s="32"/>
      <c r="D36" s="13"/>
      <c r="E36" s="47"/>
      <c r="F36" s="14"/>
      <c r="G36" s="14"/>
      <c r="H36" s="14">
        <f t="shared" si="2"/>
        <v>0</v>
      </c>
      <c r="I36" s="14" t="str">
        <f t="shared" si="0"/>
        <v>BAJO</v>
      </c>
      <c r="J36" s="3"/>
      <c r="K36" s="53">
        <f t="shared" si="1"/>
        <v>0.1</v>
      </c>
    </row>
    <row r="37" spans="1:11" s="11" customFormat="1" ht="12.75">
      <c r="A37" s="31"/>
      <c r="B37" s="13"/>
      <c r="C37" s="32"/>
      <c r="D37" s="13"/>
      <c r="E37" s="47"/>
      <c r="F37" s="14"/>
      <c r="G37" s="14"/>
      <c r="H37" s="14">
        <f t="shared" si="2"/>
        <v>0</v>
      </c>
      <c r="I37" s="14" t="str">
        <f t="shared" si="0"/>
        <v>BAJO</v>
      </c>
      <c r="J37" s="3"/>
      <c r="K37" s="53">
        <f t="shared" si="1"/>
        <v>0.1</v>
      </c>
    </row>
    <row r="38" spans="1:11" s="11" customFormat="1" ht="12.75">
      <c r="A38" s="31"/>
      <c r="B38" s="13"/>
      <c r="C38" s="13"/>
      <c r="D38" s="13"/>
      <c r="E38" s="47"/>
      <c r="F38" s="14"/>
      <c r="G38" s="14"/>
      <c r="H38" s="14">
        <f>F38*G38</f>
        <v>0</v>
      </c>
      <c r="I38" s="14" t="str">
        <f t="shared" si="0"/>
        <v>BAJO</v>
      </c>
      <c r="J38" s="3"/>
      <c r="K38" s="53">
        <f>IF(I38="BAJO",0.1,IF(I38="MEDIO",3,5))</f>
        <v>0.1</v>
      </c>
    </row>
    <row r="39" spans="1:11" s="11" customFormat="1" ht="12.75">
      <c r="A39" s="31"/>
      <c r="B39" s="13"/>
      <c r="C39" s="13"/>
      <c r="D39" s="13"/>
      <c r="E39" s="47"/>
      <c r="F39" s="14"/>
      <c r="G39" s="14"/>
      <c r="H39" s="14">
        <f>F39*G39</f>
        <v>0</v>
      </c>
      <c r="I39" s="14" t="str">
        <f t="shared" si="0"/>
        <v>BAJO</v>
      </c>
      <c r="J39" s="3"/>
      <c r="K39" s="53">
        <f>IF(I39="BAJO",0.1,IF(I39="MEDIO",3,5))</f>
        <v>0.1</v>
      </c>
    </row>
    <row r="40" spans="1:11" s="11" customFormat="1" ht="12.75">
      <c r="A40" s="31"/>
      <c r="B40" s="13"/>
      <c r="C40" s="32"/>
      <c r="D40" s="13"/>
      <c r="E40" s="47"/>
      <c r="F40" s="14"/>
      <c r="G40" s="14"/>
      <c r="H40" s="14">
        <f t="shared" si="2"/>
        <v>0</v>
      </c>
      <c r="I40" s="14" t="str">
        <f t="shared" si="0"/>
        <v>BAJO</v>
      </c>
      <c r="J40" s="3"/>
      <c r="K40" s="53">
        <f t="shared" si="1"/>
        <v>0.1</v>
      </c>
    </row>
    <row r="41" spans="1:11" s="11" customFormat="1" ht="12.75">
      <c r="A41" s="31"/>
      <c r="B41" s="13"/>
      <c r="C41" s="32"/>
      <c r="D41" s="13"/>
      <c r="E41" s="47"/>
      <c r="F41" s="14"/>
      <c r="G41" s="14"/>
      <c r="H41" s="14">
        <f t="shared" si="2"/>
        <v>0</v>
      </c>
      <c r="I41" s="14" t="str">
        <f t="shared" si="0"/>
        <v>BAJO</v>
      </c>
      <c r="J41" s="3"/>
      <c r="K41" s="53">
        <f t="shared" si="1"/>
        <v>0.1</v>
      </c>
    </row>
    <row r="42" spans="1:11" s="11" customFormat="1" ht="12.75">
      <c r="A42" s="31"/>
      <c r="B42" s="13"/>
      <c r="C42" s="13"/>
      <c r="D42" s="13"/>
      <c r="E42" s="47"/>
      <c r="F42" s="14"/>
      <c r="G42" s="14"/>
      <c r="H42" s="14">
        <f>F42*G42</f>
        <v>0</v>
      </c>
      <c r="I42" s="14" t="str">
        <f t="shared" si="0"/>
        <v>BAJO</v>
      </c>
      <c r="J42" s="3"/>
      <c r="K42" s="53">
        <f>IF(I42="BAJO",0.1,IF(I42="MEDIO",3,5))</f>
        <v>0.1</v>
      </c>
    </row>
    <row r="43" spans="1:11" s="11" customFormat="1" ht="12.75">
      <c r="A43" s="31"/>
      <c r="B43" s="13"/>
      <c r="C43" s="13"/>
      <c r="D43" s="13"/>
      <c r="E43" s="47"/>
      <c r="F43" s="14"/>
      <c r="G43" s="14"/>
      <c r="H43" s="14">
        <f>F43*G43</f>
        <v>0</v>
      </c>
      <c r="I43" s="14" t="str">
        <f t="shared" si="0"/>
        <v>BAJO</v>
      </c>
      <c r="J43" s="3"/>
      <c r="K43" s="53">
        <f>IF(I43="BAJO",0.1,IF(I43="MEDIO",3,5))</f>
        <v>0.1</v>
      </c>
    </row>
    <row r="44" spans="1:11" s="11" customFormat="1" ht="12.75">
      <c r="A44" s="31"/>
      <c r="B44" s="13"/>
      <c r="C44" s="32"/>
      <c r="D44" s="13"/>
      <c r="E44" s="47"/>
      <c r="F44" s="14"/>
      <c r="G44" s="14"/>
      <c r="H44" s="14">
        <f t="shared" si="2"/>
        <v>0</v>
      </c>
      <c r="I44" s="14" t="str">
        <f t="shared" si="0"/>
        <v>BAJO</v>
      </c>
      <c r="J44" s="3"/>
      <c r="K44" s="53">
        <f t="shared" si="1"/>
        <v>0.1</v>
      </c>
    </row>
    <row r="45" spans="1:11" s="11" customFormat="1" ht="12.75">
      <c r="A45" s="31"/>
      <c r="B45" s="13"/>
      <c r="C45" s="13"/>
      <c r="D45" s="13"/>
      <c r="E45" s="47"/>
      <c r="F45" s="14"/>
      <c r="G45" s="14"/>
      <c r="H45" s="14">
        <f t="shared" si="2"/>
        <v>0</v>
      </c>
      <c r="I45" s="14" t="str">
        <f t="shared" si="0"/>
        <v>BAJO</v>
      </c>
      <c r="J45" s="3"/>
      <c r="K45" s="53">
        <f t="shared" si="1"/>
        <v>0.1</v>
      </c>
    </row>
    <row r="46" spans="1:11" s="11" customFormat="1" ht="12.75">
      <c r="A46" s="31"/>
      <c r="B46" s="13"/>
      <c r="C46" s="13"/>
      <c r="D46" s="13"/>
      <c r="E46" s="47"/>
      <c r="F46" s="14"/>
      <c r="G46" s="14"/>
      <c r="H46" s="14">
        <f>F46*G46</f>
        <v>0</v>
      </c>
      <c r="I46" s="14" t="str">
        <f t="shared" si="0"/>
        <v>BAJO</v>
      </c>
      <c r="J46" s="3"/>
      <c r="K46" s="53">
        <f>IF(I46="BAJO",0.1,IF(I46="MEDIO",3,5))</f>
        <v>0.1</v>
      </c>
    </row>
    <row r="47" spans="1:11" s="11" customFormat="1" ht="12.75">
      <c r="A47" s="31"/>
      <c r="B47" s="13"/>
      <c r="C47" s="32"/>
      <c r="D47" s="13"/>
      <c r="E47" s="47"/>
      <c r="F47" s="14"/>
      <c r="G47" s="14"/>
      <c r="H47" s="14">
        <f t="shared" si="2"/>
        <v>0</v>
      </c>
      <c r="I47" s="14" t="str">
        <f t="shared" si="0"/>
        <v>BAJO</v>
      </c>
      <c r="J47" s="3"/>
      <c r="K47" s="53">
        <f t="shared" si="1"/>
        <v>0.1</v>
      </c>
    </row>
    <row r="48" spans="1:11" s="11" customFormat="1" ht="12.75">
      <c r="A48" s="31"/>
      <c r="B48" s="13"/>
      <c r="C48" s="35"/>
      <c r="D48" s="13"/>
      <c r="E48" s="47"/>
      <c r="F48" s="14"/>
      <c r="G48" s="14"/>
      <c r="H48" s="14">
        <f t="shared" si="2"/>
        <v>0</v>
      </c>
      <c r="I48" s="14" t="str">
        <f t="shared" si="0"/>
        <v>BAJO</v>
      </c>
      <c r="J48" s="3"/>
      <c r="K48" s="53">
        <f t="shared" si="1"/>
        <v>0.1</v>
      </c>
    </row>
    <row r="49" spans="1:11" s="11" customFormat="1" ht="12.75">
      <c r="A49" s="31"/>
      <c r="B49" s="13"/>
      <c r="C49" s="13"/>
      <c r="D49" s="13"/>
      <c r="E49" s="47"/>
      <c r="F49" s="14"/>
      <c r="G49" s="14"/>
      <c r="H49" s="14">
        <f>F49*G49</f>
        <v>0</v>
      </c>
      <c r="I49" s="14" t="str">
        <f t="shared" si="0"/>
        <v>BAJO</v>
      </c>
      <c r="J49" s="3"/>
      <c r="K49" s="53">
        <f>IF(I49="BAJO",0.1,IF(I49="MEDIO",3,5))</f>
        <v>0.1</v>
      </c>
    </row>
    <row r="50" spans="1:11" s="11" customFormat="1" ht="12.75">
      <c r="A50" s="31"/>
      <c r="B50" s="13"/>
      <c r="C50" s="13"/>
      <c r="D50" s="13"/>
      <c r="E50" s="47"/>
      <c r="F50" s="14"/>
      <c r="G50" s="14"/>
      <c r="H50" s="14">
        <f>F50*G50</f>
        <v>0</v>
      </c>
      <c r="I50" s="14" t="str">
        <f t="shared" si="0"/>
        <v>BAJO</v>
      </c>
      <c r="J50" s="3"/>
      <c r="K50" s="53">
        <f>IF(I50="BAJO",0.1,IF(I50="MEDIO",3,5))</f>
        <v>0.1</v>
      </c>
    </row>
    <row r="51" spans="1:11" s="11" customFormat="1" ht="12.75">
      <c r="A51" s="31"/>
      <c r="B51" s="13"/>
      <c r="C51" s="32"/>
      <c r="D51" s="13"/>
      <c r="E51" s="47"/>
      <c r="F51" s="14"/>
      <c r="G51" s="14"/>
      <c r="H51" s="14">
        <f t="shared" si="2"/>
        <v>0</v>
      </c>
      <c r="I51" s="14" t="str">
        <f t="shared" si="0"/>
        <v>BAJO</v>
      </c>
      <c r="J51" s="3"/>
      <c r="K51" s="53">
        <f t="shared" si="1"/>
        <v>0.1</v>
      </c>
    </row>
    <row r="52" spans="1:11" s="11" customFormat="1" ht="12.75">
      <c r="A52" s="31"/>
      <c r="B52" s="13"/>
      <c r="C52" s="35"/>
      <c r="D52" s="13"/>
      <c r="E52" s="47"/>
      <c r="F52" s="14"/>
      <c r="G52" s="14"/>
      <c r="H52" s="14">
        <f t="shared" si="2"/>
        <v>0</v>
      </c>
      <c r="I52" s="14" t="str">
        <f t="shared" si="0"/>
        <v>BAJO</v>
      </c>
      <c r="J52" s="3"/>
      <c r="K52" s="53">
        <f t="shared" si="1"/>
        <v>0.1</v>
      </c>
    </row>
    <row r="53" spans="1:11" s="11" customFormat="1" ht="12.75">
      <c r="A53" s="31"/>
      <c r="B53" s="13"/>
      <c r="C53" s="13"/>
      <c r="D53" s="13"/>
      <c r="E53" s="47"/>
      <c r="F53" s="14"/>
      <c r="G53" s="14"/>
      <c r="H53" s="14">
        <f t="shared" si="2"/>
        <v>0</v>
      </c>
      <c r="I53" s="14" t="str">
        <f t="shared" si="0"/>
        <v>BAJO</v>
      </c>
      <c r="J53" s="3"/>
      <c r="K53" s="53">
        <f>IF(I53="BAJO",0.1,IF(I53="MEDIO",3,5))</f>
        <v>0.1</v>
      </c>
    </row>
    <row r="54" spans="1:11" s="22" customFormat="1" ht="12.75">
      <c r="A54" s="31"/>
      <c r="B54" s="13"/>
      <c r="C54" s="15"/>
      <c r="D54" s="15"/>
      <c r="E54" s="47"/>
      <c r="F54" s="21"/>
      <c r="G54" s="21"/>
      <c r="H54" s="21">
        <f t="shared" si="2"/>
        <v>0</v>
      </c>
      <c r="I54" s="21" t="str">
        <f t="shared" si="0"/>
        <v>BAJO</v>
      </c>
      <c r="J54" s="3"/>
      <c r="K54" s="65">
        <f>IF(I54="BAJO",0.1,IF(I54="MEDIO",3,5))</f>
        <v>0.1</v>
      </c>
    </row>
    <row r="55" spans="1:11" s="11" customFormat="1" ht="12.75">
      <c r="A55" s="31"/>
      <c r="B55" s="15"/>
      <c r="C55" s="32"/>
      <c r="D55" s="16"/>
      <c r="E55" s="41"/>
      <c r="F55" s="29"/>
      <c r="G55" s="29"/>
      <c r="H55" s="14">
        <f t="shared" si="2"/>
        <v>0</v>
      </c>
      <c r="I55" s="14" t="str">
        <f t="shared" si="0"/>
        <v>BAJO</v>
      </c>
      <c r="J55" s="3"/>
      <c r="K55" s="53">
        <f t="shared" si="1"/>
        <v>0.1</v>
      </c>
    </row>
    <row r="56" spans="1:11" s="11" customFormat="1" ht="12.75">
      <c r="A56" s="31"/>
      <c r="B56" s="13"/>
      <c r="C56" s="32"/>
      <c r="D56" s="16"/>
      <c r="E56" s="41"/>
      <c r="F56" s="29"/>
      <c r="G56" s="29"/>
      <c r="H56" s="14">
        <f t="shared" si="2"/>
        <v>0</v>
      </c>
      <c r="I56" s="14" t="str">
        <f t="shared" si="0"/>
        <v>BAJO</v>
      </c>
      <c r="J56" s="3"/>
      <c r="K56" s="53">
        <f t="shared" si="1"/>
        <v>0.1</v>
      </c>
    </row>
    <row r="57" spans="1:11" s="11" customFormat="1" ht="12.75">
      <c r="A57" s="31"/>
      <c r="B57" s="13"/>
      <c r="C57" s="13"/>
      <c r="D57" s="16"/>
      <c r="E57" s="41"/>
      <c r="F57" s="29"/>
      <c r="G57" s="29"/>
      <c r="H57" s="14">
        <f>F57*G57</f>
        <v>0</v>
      </c>
      <c r="I57" s="14" t="str">
        <f t="shared" si="0"/>
        <v>BAJO</v>
      </c>
      <c r="J57" s="3"/>
      <c r="K57" s="53">
        <f>IF(I57="BAJO",0.1,IF(I57="MEDIO",3,5))</f>
        <v>0.1</v>
      </c>
    </row>
    <row r="58" spans="1:11" s="11" customFormat="1" ht="12.75">
      <c r="A58" s="31"/>
      <c r="B58" s="34"/>
      <c r="C58" s="35"/>
      <c r="D58" s="34"/>
      <c r="E58" s="41"/>
      <c r="F58" s="14"/>
      <c r="G58" s="14"/>
      <c r="H58" s="14">
        <f t="shared" si="2"/>
        <v>0</v>
      </c>
      <c r="I58" s="14" t="str">
        <f t="shared" si="0"/>
        <v>BAJO</v>
      </c>
      <c r="J58" s="3"/>
      <c r="K58" s="53">
        <f t="shared" si="1"/>
        <v>0.1</v>
      </c>
    </row>
    <row r="59" spans="1:11" s="11" customFormat="1" ht="12.75">
      <c r="A59" s="31"/>
      <c r="B59" s="34"/>
      <c r="C59" s="35"/>
      <c r="D59" s="34"/>
      <c r="E59" s="41"/>
      <c r="F59" s="36"/>
      <c r="G59" s="14"/>
      <c r="H59" s="14">
        <f t="shared" si="2"/>
        <v>0</v>
      </c>
      <c r="I59" s="14" t="str">
        <f t="shared" si="0"/>
        <v>BAJO</v>
      </c>
      <c r="J59" s="3"/>
      <c r="K59" s="53">
        <f t="shared" si="1"/>
        <v>0.1</v>
      </c>
    </row>
    <row r="60" spans="1:11" s="11" customFormat="1" ht="12.75">
      <c r="A60" s="31"/>
      <c r="B60" s="34"/>
      <c r="C60" s="35"/>
      <c r="D60" s="34"/>
      <c r="E60" s="41"/>
      <c r="F60" s="36"/>
      <c r="G60" s="14"/>
      <c r="H60" s="14">
        <f>F60*G60</f>
        <v>0</v>
      </c>
      <c r="I60" s="14" t="str">
        <f t="shared" si="0"/>
        <v>BAJO</v>
      </c>
      <c r="J60" s="3"/>
      <c r="K60" s="53">
        <f>IF(I60="BAJO",0.1,IF(I60="MEDIO",3,5))</f>
        <v>0.1</v>
      </c>
    </row>
    <row r="61" spans="1:11" s="11" customFormat="1" ht="12.75">
      <c r="A61" s="31"/>
      <c r="B61" s="34"/>
      <c r="C61" s="35"/>
      <c r="D61" s="34"/>
      <c r="E61" s="41"/>
      <c r="F61" s="14"/>
      <c r="G61" s="14"/>
      <c r="H61" s="14">
        <f t="shared" si="2"/>
        <v>0</v>
      </c>
      <c r="I61" s="14" t="str">
        <f t="shared" si="0"/>
        <v>BAJO</v>
      </c>
      <c r="J61" s="13"/>
      <c r="K61" s="53">
        <f t="shared" si="1"/>
        <v>0.1</v>
      </c>
    </row>
    <row r="62" spans="1:11" s="11" customFormat="1" ht="12.75">
      <c r="A62" s="31"/>
      <c r="B62" s="34"/>
      <c r="C62" s="35"/>
      <c r="D62" s="34"/>
      <c r="E62" s="41"/>
      <c r="F62" s="14"/>
      <c r="G62" s="14"/>
      <c r="H62" s="14">
        <f>F62*G62</f>
        <v>0</v>
      </c>
      <c r="I62" s="14" t="str">
        <f t="shared" si="0"/>
        <v>BAJO</v>
      </c>
      <c r="J62" s="13"/>
      <c r="K62" s="53">
        <f>IF(I62="BAJO",0.1,IF(I62="MEDIO",3,5))</f>
        <v>0.1</v>
      </c>
    </row>
    <row r="63" spans="1:11" s="22" customFormat="1" ht="12.75">
      <c r="A63" s="37"/>
      <c r="B63" s="38"/>
      <c r="C63" s="39"/>
      <c r="D63" s="15"/>
      <c r="E63" s="48"/>
      <c r="F63" s="21"/>
      <c r="G63" s="21"/>
      <c r="H63" s="21">
        <f t="shared" si="2"/>
        <v>0</v>
      </c>
      <c r="I63" s="21" t="str">
        <f t="shared" si="0"/>
        <v>BAJO</v>
      </c>
      <c r="J63" s="3"/>
      <c r="K63" s="65">
        <f t="shared" si="1"/>
        <v>0.1</v>
      </c>
    </row>
    <row r="64" spans="1:11" s="22" customFormat="1" ht="12.75">
      <c r="A64" s="37"/>
      <c r="B64" s="38"/>
      <c r="C64" s="35"/>
      <c r="D64" s="15"/>
      <c r="E64" s="48"/>
      <c r="F64" s="40"/>
      <c r="G64" s="21"/>
      <c r="H64" s="21">
        <f t="shared" si="2"/>
        <v>0</v>
      </c>
      <c r="I64" s="21" t="str">
        <f t="shared" si="0"/>
        <v>BAJO</v>
      </c>
      <c r="J64" s="3"/>
      <c r="K64" s="65">
        <f t="shared" si="1"/>
        <v>0.1</v>
      </c>
    </row>
    <row r="65" spans="1:13" s="11" customFormat="1" ht="12.75">
      <c r="A65" s="31"/>
      <c r="B65" s="41"/>
      <c r="C65" s="35"/>
      <c r="D65" s="34"/>
      <c r="E65" s="41"/>
      <c r="F65" s="14"/>
      <c r="G65" s="14"/>
      <c r="H65" s="14">
        <f t="shared" si="2"/>
        <v>0</v>
      </c>
      <c r="I65" s="14" t="str">
        <f t="shared" si="0"/>
        <v>BAJO</v>
      </c>
      <c r="J65" s="13"/>
      <c r="K65" s="53">
        <f t="shared" si="1"/>
        <v>0.1</v>
      </c>
    </row>
    <row r="66" spans="1:13" s="11" customFormat="1" ht="12.75">
      <c r="A66" s="31"/>
      <c r="B66" s="34"/>
      <c r="C66" s="35"/>
      <c r="D66" s="34"/>
      <c r="E66" s="41"/>
      <c r="F66" s="14"/>
      <c r="G66" s="14"/>
      <c r="H66" s="14">
        <f t="shared" si="2"/>
        <v>0</v>
      </c>
      <c r="I66" s="14" t="str">
        <f t="shared" si="0"/>
        <v>BAJO</v>
      </c>
      <c r="J66" s="13"/>
      <c r="K66" s="53">
        <f t="shared" si="1"/>
        <v>0.1</v>
      </c>
    </row>
    <row r="67" spans="1:13" s="11" customFormat="1" ht="12.75">
      <c r="A67" s="31"/>
      <c r="B67" s="34"/>
      <c r="C67" s="35"/>
      <c r="D67" s="34"/>
      <c r="E67" s="41"/>
      <c r="F67" s="14"/>
      <c r="G67" s="14"/>
      <c r="H67" s="14">
        <f t="shared" si="2"/>
        <v>0</v>
      </c>
      <c r="I67" s="14" t="str">
        <f t="shared" si="0"/>
        <v>BAJO</v>
      </c>
      <c r="J67" s="3"/>
      <c r="K67" s="53">
        <f t="shared" si="1"/>
        <v>0.1</v>
      </c>
    </row>
    <row r="68" spans="1:13" s="11" customFormat="1" ht="12.75">
      <c r="A68" s="31"/>
      <c r="B68" s="34"/>
      <c r="C68" s="35"/>
      <c r="D68" s="34"/>
      <c r="E68" s="41"/>
      <c r="F68" s="14"/>
      <c r="G68" s="14"/>
      <c r="H68" s="14">
        <f t="shared" si="2"/>
        <v>0</v>
      </c>
      <c r="I68" s="14" t="str">
        <f t="shared" ref="I68:I73" si="3">IF(H68&lt;12,"BAJO",IF(H68&gt;19,"ALTO","MEDIO"))</f>
        <v>BAJO</v>
      </c>
      <c r="J68" s="3"/>
      <c r="K68" s="53">
        <f t="shared" ref="K68:K73" si="4">IF(I68="BAJO",0.1,IF(I68="MEDIO",3,5))</f>
        <v>0.1</v>
      </c>
    </row>
    <row r="69" spans="1:13" s="11" customFormat="1" ht="12.75">
      <c r="A69" s="31"/>
      <c r="B69" s="34"/>
      <c r="C69" s="35"/>
      <c r="D69" s="34"/>
      <c r="E69" s="41"/>
      <c r="F69" s="14"/>
      <c r="G69" s="14"/>
      <c r="H69" s="14">
        <f t="shared" ref="H69:H73" si="5">F69*G69</f>
        <v>0</v>
      </c>
      <c r="I69" s="14" t="str">
        <f t="shared" si="3"/>
        <v>BAJO</v>
      </c>
      <c r="J69" s="3"/>
      <c r="K69" s="53">
        <f t="shared" si="4"/>
        <v>0.1</v>
      </c>
    </row>
    <row r="70" spans="1:13" s="11" customFormat="1" ht="12.75">
      <c r="A70" s="31"/>
      <c r="B70" s="34"/>
      <c r="C70" s="35"/>
      <c r="D70" s="34"/>
      <c r="E70" s="41"/>
      <c r="F70" s="14"/>
      <c r="G70" s="14"/>
      <c r="H70" s="14">
        <f t="shared" si="5"/>
        <v>0</v>
      </c>
      <c r="I70" s="14" t="str">
        <f t="shared" si="3"/>
        <v>BAJO</v>
      </c>
      <c r="J70" s="3"/>
      <c r="K70" s="53">
        <f t="shared" si="4"/>
        <v>0.1</v>
      </c>
    </row>
    <row r="71" spans="1:13" s="11" customFormat="1" ht="12.75">
      <c r="A71" s="31"/>
      <c r="B71" s="34"/>
      <c r="C71" s="35"/>
      <c r="D71" s="34"/>
      <c r="E71" s="41"/>
      <c r="F71" s="14"/>
      <c r="G71" s="14"/>
      <c r="H71" s="14">
        <f t="shared" si="5"/>
        <v>0</v>
      </c>
      <c r="I71" s="14" t="str">
        <f t="shared" si="3"/>
        <v>BAJO</v>
      </c>
      <c r="J71" s="3"/>
      <c r="K71" s="53">
        <f t="shared" si="4"/>
        <v>0.1</v>
      </c>
    </row>
    <row r="72" spans="1:13" s="11" customFormat="1" ht="12.75">
      <c r="A72" s="31"/>
      <c r="B72" s="34"/>
      <c r="C72" s="35"/>
      <c r="D72" s="34"/>
      <c r="E72" s="41"/>
      <c r="F72" s="14"/>
      <c r="G72" s="14"/>
      <c r="H72" s="14">
        <f t="shared" si="5"/>
        <v>0</v>
      </c>
      <c r="I72" s="14" t="str">
        <f t="shared" si="3"/>
        <v>BAJO</v>
      </c>
      <c r="J72" s="3"/>
      <c r="K72" s="53">
        <f t="shared" si="4"/>
        <v>0.1</v>
      </c>
    </row>
    <row r="73" spans="1:13" s="11" customFormat="1" ht="12.75">
      <c r="A73" s="31"/>
      <c r="B73" s="34"/>
      <c r="C73" s="35"/>
      <c r="D73" s="34"/>
      <c r="E73" s="41"/>
      <c r="F73" s="14"/>
      <c r="G73" s="14"/>
      <c r="H73" s="14">
        <f t="shared" si="5"/>
        <v>0</v>
      </c>
      <c r="I73" s="14" t="str">
        <f t="shared" si="3"/>
        <v>BAJO</v>
      </c>
      <c r="J73" s="3"/>
      <c r="K73" s="53">
        <f t="shared" si="4"/>
        <v>0.1</v>
      </c>
    </row>
    <row r="74" spans="1:13" s="11" customFormat="1" ht="12.75">
      <c r="B74" s="42"/>
      <c r="C74" s="43"/>
      <c r="E74" s="49"/>
      <c r="F74" s="44"/>
      <c r="G74" s="44"/>
      <c r="L74" s="11">
        <f>SUM(K5:K73)</f>
        <v>6.8999999999999915</v>
      </c>
      <c r="M74" s="11">
        <f>COUNT(K5:K73)</f>
        <v>69</v>
      </c>
    </row>
    <row r="75" spans="1:13" s="11" customFormat="1" ht="12.75">
      <c r="C75" s="43"/>
      <c r="E75" s="49"/>
      <c r="F75" s="44"/>
      <c r="G75" s="44"/>
    </row>
    <row r="76" spans="1:13" s="11" customFormat="1" ht="12.75">
      <c r="C76" s="43"/>
      <c r="E76" s="49"/>
      <c r="F76" s="44"/>
      <c r="G76" s="44"/>
    </row>
  </sheetData>
  <dataConsolidate/>
  <mergeCells count="3">
    <mergeCell ref="A1:A2"/>
    <mergeCell ref="B1:K1"/>
    <mergeCell ref="B2:K2"/>
  </mergeCells>
  <conditionalFormatting sqref="I70:I72 I5:I66">
    <cfRule type="cellIs" dxfId="197" priority="10" stopIfTrue="1" operator="equal">
      <formula>"ALTO"</formula>
    </cfRule>
    <cfRule type="cellIs" dxfId="196" priority="11" stopIfTrue="1" operator="equal">
      <formula>"MEDIO"</formula>
    </cfRule>
    <cfRule type="cellIs" dxfId="195" priority="12" stopIfTrue="1" operator="equal">
      <formula>"BAJO"</formula>
    </cfRule>
  </conditionalFormatting>
  <conditionalFormatting sqref="I67">
    <cfRule type="cellIs" dxfId="194" priority="7" stopIfTrue="1" operator="equal">
      <formula>"ALTO"</formula>
    </cfRule>
    <cfRule type="cellIs" dxfId="193" priority="8" stopIfTrue="1" operator="equal">
      <formula>"MEDIO"</formula>
    </cfRule>
    <cfRule type="cellIs" dxfId="192" priority="9" stopIfTrue="1" operator="equal">
      <formula>"BAJO"</formula>
    </cfRule>
  </conditionalFormatting>
  <conditionalFormatting sqref="I68:I69">
    <cfRule type="cellIs" dxfId="191" priority="4" stopIfTrue="1" operator="equal">
      <formula>"ALTO"</formula>
    </cfRule>
    <cfRule type="cellIs" dxfId="190" priority="5" stopIfTrue="1" operator="equal">
      <formula>"MEDIO"</formula>
    </cfRule>
    <cfRule type="cellIs" dxfId="189" priority="6" stopIfTrue="1" operator="equal">
      <formula>"BAJO"</formula>
    </cfRule>
  </conditionalFormatting>
  <conditionalFormatting sqref="I73">
    <cfRule type="cellIs" dxfId="188" priority="1" stopIfTrue="1" operator="equal">
      <formula>"ALTO"</formula>
    </cfRule>
    <cfRule type="cellIs" dxfId="187" priority="2" stopIfTrue="1" operator="equal">
      <formula>"MEDIO"</formula>
    </cfRule>
    <cfRule type="cellIs" dxfId="186"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T77"/>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6" customHeight="1">
      <c r="A1" s="290"/>
      <c r="B1" s="291" t="s">
        <v>687</v>
      </c>
      <c r="C1" s="291"/>
      <c r="D1" s="291"/>
      <c r="E1" s="291"/>
      <c r="F1" s="291"/>
      <c r="G1" s="291"/>
      <c r="H1" s="291"/>
      <c r="I1" s="291"/>
      <c r="J1" s="291"/>
      <c r="K1" s="291"/>
    </row>
    <row r="2" spans="1:72" ht="36"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38.25">
      <c r="A5" s="83" t="s">
        <v>306</v>
      </c>
      <c r="B5" s="84" t="s">
        <v>307</v>
      </c>
      <c r="C5" s="13"/>
      <c r="D5" s="13"/>
      <c r="E5" s="47"/>
      <c r="F5" s="14"/>
      <c r="G5" s="14"/>
      <c r="H5" s="14">
        <f>F5*G5</f>
        <v>0</v>
      </c>
      <c r="I5" s="14" t="str">
        <f t="shared" ref="I5:I68" si="0">IF(H5&lt;12,"BAJO",IF(H5&gt;19,"ALTO","MEDIO"))</f>
        <v>BAJO</v>
      </c>
      <c r="J5" s="3"/>
      <c r="K5" s="53">
        <f t="shared" ref="K5:K68" si="1">IF(I5="BAJO",0.1,IF(I5="MEDIO",3,5))</f>
        <v>0.1</v>
      </c>
      <c r="BS5" s="11">
        <v>1</v>
      </c>
      <c r="BT5" s="11">
        <v>1</v>
      </c>
    </row>
    <row r="6" spans="1:72" s="11" customFormat="1" ht="12.75">
      <c r="A6" s="31"/>
      <c r="B6" s="13"/>
      <c r="C6" s="35"/>
      <c r="D6" s="13"/>
      <c r="E6" s="47"/>
      <c r="F6" s="14"/>
      <c r="G6" s="14"/>
      <c r="H6" s="14">
        <f t="shared" ref="H6:H69" si="2">F6*G6</f>
        <v>0</v>
      </c>
      <c r="I6" s="14" t="str">
        <f t="shared" si="0"/>
        <v>BAJO</v>
      </c>
      <c r="J6" s="3"/>
      <c r="K6" s="53">
        <f t="shared" si="1"/>
        <v>0.1</v>
      </c>
      <c r="BS6" s="11">
        <v>2</v>
      </c>
      <c r="BT6" s="11">
        <v>2</v>
      </c>
    </row>
    <row r="7" spans="1:72" s="11" customFormat="1" ht="12.75">
      <c r="A7" s="31"/>
      <c r="B7" s="13"/>
      <c r="C7" s="32"/>
      <c r="D7" s="13"/>
      <c r="E7" s="47"/>
      <c r="F7" s="14"/>
      <c r="G7" s="14"/>
      <c r="H7" s="14">
        <f>F7*G7</f>
        <v>0</v>
      </c>
      <c r="I7" s="14" t="str">
        <f t="shared" si="0"/>
        <v>BAJO</v>
      </c>
      <c r="J7" s="3"/>
      <c r="K7" s="53">
        <f>IF(I7="BAJO",0.1,IF(I7="MEDIO",3,5))</f>
        <v>0.1</v>
      </c>
      <c r="BS7" s="11">
        <v>2</v>
      </c>
      <c r="BT7" s="11">
        <v>2</v>
      </c>
    </row>
    <row r="8" spans="1:72" s="11" customFormat="1" ht="12.75">
      <c r="A8" s="31"/>
      <c r="B8" s="13"/>
      <c r="C8" s="13"/>
      <c r="D8" s="13"/>
      <c r="E8" s="47"/>
      <c r="F8" s="14"/>
      <c r="G8" s="14"/>
      <c r="H8" s="14">
        <f t="shared" si="2"/>
        <v>0</v>
      </c>
      <c r="I8" s="14" t="str">
        <f t="shared" si="0"/>
        <v>BAJO</v>
      </c>
      <c r="J8" s="3"/>
      <c r="K8" s="53">
        <f t="shared" si="1"/>
        <v>0.1</v>
      </c>
    </row>
    <row r="9" spans="1:72" s="11" customFormat="1" ht="12.75">
      <c r="A9" s="31"/>
      <c r="B9" s="13"/>
      <c r="C9" s="35"/>
      <c r="D9" s="13"/>
      <c r="E9" s="47"/>
      <c r="F9" s="14"/>
      <c r="G9" s="14"/>
      <c r="H9" s="14">
        <f t="shared" si="2"/>
        <v>0</v>
      </c>
      <c r="I9" s="14" t="str">
        <f t="shared" si="0"/>
        <v>BAJO</v>
      </c>
      <c r="J9" s="13"/>
      <c r="K9" s="53">
        <f t="shared" si="1"/>
        <v>0.1</v>
      </c>
    </row>
    <row r="10" spans="1:72" s="11" customFormat="1" ht="12.75">
      <c r="A10" s="31"/>
      <c r="B10" s="13"/>
      <c r="C10" s="32"/>
      <c r="D10" s="13"/>
      <c r="E10" s="47"/>
      <c r="F10" s="14"/>
      <c r="G10" s="14"/>
      <c r="H10" s="14">
        <f>F10*G10</f>
        <v>0</v>
      </c>
      <c r="I10" s="14" t="str">
        <f t="shared" si="0"/>
        <v>BAJO</v>
      </c>
      <c r="J10" s="13"/>
      <c r="K10" s="53">
        <f>IF(I10="BAJO",0.1,IF(I10="MEDIO",3,5))</f>
        <v>0.1</v>
      </c>
    </row>
    <row r="11" spans="1:72" s="11" customFormat="1" ht="12.75">
      <c r="A11" s="31"/>
      <c r="B11" s="13"/>
      <c r="C11" s="32"/>
      <c r="D11" s="13"/>
      <c r="E11" s="47"/>
      <c r="F11" s="14"/>
      <c r="G11" s="14"/>
      <c r="H11" s="14">
        <f>F11*G11</f>
        <v>0</v>
      </c>
      <c r="I11" s="14" t="str">
        <f t="shared" si="0"/>
        <v>BAJO</v>
      </c>
      <c r="J11" s="13"/>
      <c r="K11" s="53">
        <f>IF(I11="BAJO",0.1,IF(I11="MEDIO",3,5))</f>
        <v>0.1</v>
      </c>
    </row>
    <row r="12" spans="1:72" s="11" customFormat="1" ht="12.75">
      <c r="A12" s="31"/>
      <c r="B12" s="13"/>
      <c r="C12" s="32"/>
      <c r="D12" s="13"/>
      <c r="E12" s="47"/>
      <c r="F12" s="14"/>
      <c r="G12" s="14"/>
      <c r="H12" s="14">
        <f>F12*G12</f>
        <v>0</v>
      </c>
      <c r="I12" s="14" t="str">
        <f t="shared" si="0"/>
        <v>BAJO</v>
      </c>
      <c r="J12" s="13"/>
      <c r="K12" s="53">
        <f>IF(I12="BAJO",0.1,IF(I12="MEDIO",3,5))</f>
        <v>0.1</v>
      </c>
    </row>
    <row r="13" spans="1:72" s="11" customFormat="1" ht="12.75">
      <c r="A13" s="31"/>
      <c r="B13" s="13"/>
      <c r="C13" s="13"/>
      <c r="D13" s="13"/>
      <c r="E13" s="47"/>
      <c r="F13" s="14"/>
      <c r="G13" s="14"/>
      <c r="H13" s="14">
        <f t="shared" si="2"/>
        <v>0</v>
      </c>
      <c r="I13" s="14" t="str">
        <f t="shared" si="0"/>
        <v>BAJO</v>
      </c>
      <c r="J13" s="13"/>
      <c r="K13" s="53">
        <f t="shared" si="1"/>
        <v>0.1</v>
      </c>
    </row>
    <row r="14" spans="1:72" s="11" customFormat="1" ht="12.75">
      <c r="A14" s="31"/>
      <c r="B14" s="13"/>
      <c r="C14" s="32"/>
      <c r="D14" s="13"/>
      <c r="E14" s="47"/>
      <c r="F14" s="14"/>
      <c r="G14" s="14"/>
      <c r="H14" s="14">
        <f t="shared" si="2"/>
        <v>0</v>
      </c>
      <c r="I14" s="14" t="str">
        <f t="shared" si="0"/>
        <v>BAJO</v>
      </c>
      <c r="J14" s="13"/>
      <c r="K14" s="53">
        <f t="shared" si="1"/>
        <v>0.1</v>
      </c>
    </row>
    <row r="15" spans="1:72" s="11" customFormat="1" ht="12.75">
      <c r="A15" s="31"/>
      <c r="B15" s="13"/>
      <c r="C15" s="32"/>
      <c r="D15" s="13"/>
      <c r="E15" s="47"/>
      <c r="F15" s="14"/>
      <c r="G15" s="14"/>
      <c r="H15" s="14">
        <f>F15*G15</f>
        <v>0</v>
      </c>
      <c r="I15" s="14" t="str">
        <f t="shared" si="0"/>
        <v>BAJO</v>
      </c>
      <c r="J15" s="13"/>
      <c r="K15" s="53">
        <f>IF(I15="BAJO",0.1,IF(I15="MEDIO",3,5))</f>
        <v>0.1</v>
      </c>
    </row>
    <row r="16" spans="1:72" s="11" customFormat="1" ht="12.75">
      <c r="A16" s="31"/>
      <c r="B16" s="13"/>
      <c r="C16" s="13"/>
      <c r="D16" s="13"/>
      <c r="E16" s="47"/>
      <c r="F16" s="33"/>
      <c r="G16" s="14"/>
      <c r="H16" s="14">
        <f t="shared" si="2"/>
        <v>0</v>
      </c>
      <c r="I16" s="14" t="str">
        <f t="shared" si="0"/>
        <v>BAJO</v>
      </c>
      <c r="J16" s="3"/>
      <c r="K16" s="53">
        <f t="shared" si="1"/>
        <v>0.1</v>
      </c>
    </row>
    <row r="17" spans="1:11" s="11" customFormat="1" ht="12.75">
      <c r="A17" s="31"/>
      <c r="B17" s="13"/>
      <c r="C17" s="32"/>
      <c r="D17" s="13"/>
      <c r="E17" s="47"/>
      <c r="F17" s="33"/>
      <c r="G17" s="14"/>
      <c r="H17" s="14">
        <f t="shared" si="2"/>
        <v>0</v>
      </c>
      <c r="I17" s="14" t="str">
        <f t="shared" si="0"/>
        <v>BAJO</v>
      </c>
      <c r="J17" s="3"/>
      <c r="K17" s="53">
        <f t="shared" si="1"/>
        <v>0.1</v>
      </c>
    </row>
    <row r="18" spans="1:11" s="11" customFormat="1" ht="12.75">
      <c r="A18" s="31"/>
      <c r="B18" s="13"/>
      <c r="C18" s="32"/>
      <c r="D18" s="13"/>
      <c r="E18" s="47"/>
      <c r="F18" s="33"/>
      <c r="G18" s="14"/>
      <c r="H18" s="14">
        <f>F18*G18</f>
        <v>0</v>
      </c>
      <c r="I18" s="14" t="str">
        <f t="shared" si="0"/>
        <v>BAJO</v>
      </c>
      <c r="J18" s="3"/>
      <c r="K18" s="53">
        <f>IF(I18="BAJO",0.1,IF(I18="MEDIO",3,5))</f>
        <v>0.1</v>
      </c>
    </row>
    <row r="19" spans="1:11" s="11" customFormat="1" ht="12.75">
      <c r="A19" s="31"/>
      <c r="B19" s="13"/>
      <c r="C19" s="13"/>
      <c r="D19" s="13"/>
      <c r="E19" s="47"/>
      <c r="F19" s="14"/>
      <c r="G19" s="14"/>
      <c r="H19" s="14">
        <f t="shared" si="2"/>
        <v>0</v>
      </c>
      <c r="I19" s="14" t="str">
        <f t="shared" si="0"/>
        <v>BAJO</v>
      </c>
      <c r="J19" s="13"/>
      <c r="K19" s="53">
        <f t="shared" si="1"/>
        <v>0.1</v>
      </c>
    </row>
    <row r="20" spans="1:11" s="11" customFormat="1" ht="12.75">
      <c r="A20" s="31"/>
      <c r="B20" s="13"/>
      <c r="C20" s="13"/>
      <c r="D20" s="13"/>
      <c r="E20" s="47"/>
      <c r="F20" s="14"/>
      <c r="G20" s="14"/>
      <c r="H20" s="14">
        <f t="shared" si="2"/>
        <v>0</v>
      </c>
      <c r="I20" s="14" t="str">
        <f t="shared" si="0"/>
        <v>BAJO</v>
      </c>
      <c r="J20" s="13"/>
      <c r="K20" s="53">
        <f t="shared" si="1"/>
        <v>0.1</v>
      </c>
    </row>
    <row r="21" spans="1:11" s="11" customFormat="1" ht="12.75">
      <c r="A21" s="31"/>
      <c r="B21" s="13"/>
      <c r="C21" s="13"/>
      <c r="D21" s="13"/>
      <c r="E21" s="47"/>
      <c r="F21" s="14"/>
      <c r="G21" s="14"/>
      <c r="H21" s="14">
        <f>F21*G21</f>
        <v>0</v>
      </c>
      <c r="I21" s="14" t="str">
        <f t="shared" si="0"/>
        <v>BAJO</v>
      </c>
      <c r="J21" s="13"/>
      <c r="K21" s="53">
        <f>IF(I21="BAJO",0.1,IF(I21="MEDIO",3,5))</f>
        <v>0.1</v>
      </c>
    </row>
    <row r="22" spans="1:11" s="11" customFormat="1" ht="12.75">
      <c r="A22" s="31"/>
      <c r="B22" s="13"/>
      <c r="C22" s="13"/>
      <c r="D22" s="13"/>
      <c r="E22" s="47"/>
      <c r="F22" s="14"/>
      <c r="G22" s="14"/>
      <c r="H22" s="14">
        <f t="shared" si="2"/>
        <v>0</v>
      </c>
      <c r="I22" s="14" t="str">
        <f t="shared" si="0"/>
        <v>BAJO</v>
      </c>
      <c r="J22" s="3"/>
      <c r="K22" s="53">
        <f t="shared" si="1"/>
        <v>0.1</v>
      </c>
    </row>
    <row r="23" spans="1:11" s="11" customFormat="1" ht="12.75">
      <c r="A23" s="31"/>
      <c r="B23" s="13"/>
      <c r="C23" s="13"/>
      <c r="D23" s="13"/>
      <c r="E23" s="47"/>
      <c r="F23" s="14"/>
      <c r="G23" s="14"/>
      <c r="H23" s="14">
        <f t="shared" si="2"/>
        <v>0</v>
      </c>
      <c r="I23" s="14" t="str">
        <f t="shared" si="0"/>
        <v>BAJO</v>
      </c>
      <c r="J23" s="3"/>
      <c r="K23" s="53">
        <f t="shared" si="1"/>
        <v>0.1</v>
      </c>
    </row>
    <row r="24" spans="1:11" s="11" customFormat="1" ht="12.75">
      <c r="A24" s="31"/>
      <c r="B24" s="13"/>
      <c r="C24" s="13"/>
      <c r="D24" s="13"/>
      <c r="E24" s="47"/>
      <c r="F24" s="14"/>
      <c r="G24" s="14"/>
      <c r="H24" s="14">
        <f>F24*G24</f>
        <v>0</v>
      </c>
      <c r="I24" s="14" t="str">
        <f t="shared" si="0"/>
        <v>BAJO</v>
      </c>
      <c r="J24" s="3"/>
      <c r="K24" s="53">
        <f>IF(I24="BAJO",0.1,IF(I24="MEDIO",3,5))</f>
        <v>0.1</v>
      </c>
    </row>
    <row r="25" spans="1:11" s="11" customFormat="1" ht="12.75">
      <c r="A25" s="31"/>
      <c r="B25" s="13"/>
      <c r="C25" s="32"/>
      <c r="D25" s="13"/>
      <c r="E25" s="47"/>
      <c r="F25" s="14"/>
      <c r="G25" s="14"/>
      <c r="H25" s="14">
        <f t="shared" si="2"/>
        <v>0</v>
      </c>
      <c r="I25" s="14" t="str">
        <f t="shared" si="0"/>
        <v>BAJO</v>
      </c>
      <c r="J25" s="3"/>
      <c r="K25" s="53">
        <f t="shared" si="1"/>
        <v>0.1</v>
      </c>
    </row>
    <row r="26" spans="1:11" s="11" customFormat="1" ht="12.75">
      <c r="A26" s="31"/>
      <c r="B26" s="13"/>
      <c r="C26" s="13"/>
      <c r="D26" s="13"/>
      <c r="E26" s="47"/>
      <c r="F26" s="14"/>
      <c r="G26" s="14"/>
      <c r="H26" s="14">
        <f t="shared" si="2"/>
        <v>0</v>
      </c>
      <c r="I26" s="14" t="str">
        <f t="shared" si="0"/>
        <v>BAJO</v>
      </c>
      <c r="J26" s="3"/>
      <c r="K26" s="53">
        <f t="shared" si="1"/>
        <v>0.1</v>
      </c>
    </row>
    <row r="27" spans="1:11" s="11" customFormat="1" ht="12.75">
      <c r="A27" s="31"/>
      <c r="B27" s="13"/>
      <c r="C27" s="13"/>
      <c r="D27" s="13"/>
      <c r="E27" s="47"/>
      <c r="F27" s="14"/>
      <c r="G27" s="14"/>
      <c r="H27" s="14">
        <f>F27*G27</f>
        <v>0</v>
      </c>
      <c r="I27" s="14" t="str">
        <f t="shared" si="0"/>
        <v>BAJO</v>
      </c>
      <c r="J27" s="3"/>
      <c r="K27" s="53">
        <f>IF(I27="BAJO",0.1,IF(I27="MEDIO",3,5))</f>
        <v>0.1</v>
      </c>
    </row>
    <row r="28" spans="1:11" s="11" customFormat="1" ht="12.75">
      <c r="A28" s="31"/>
      <c r="B28" s="13"/>
      <c r="C28" s="32"/>
      <c r="D28" s="13"/>
      <c r="E28" s="47"/>
      <c r="F28" s="14"/>
      <c r="G28" s="14"/>
      <c r="H28" s="14">
        <f t="shared" si="2"/>
        <v>0</v>
      </c>
      <c r="I28" s="14" t="str">
        <f t="shared" si="0"/>
        <v>BAJO</v>
      </c>
      <c r="J28" s="3"/>
      <c r="K28" s="53">
        <f t="shared" si="1"/>
        <v>0.1</v>
      </c>
    </row>
    <row r="29" spans="1:11" s="11" customFormat="1" ht="12.75">
      <c r="A29" s="31"/>
      <c r="B29" s="13"/>
      <c r="C29" s="13"/>
      <c r="D29" s="13"/>
      <c r="E29" s="47"/>
      <c r="F29" s="14"/>
      <c r="G29" s="14"/>
      <c r="H29" s="14">
        <f t="shared" si="2"/>
        <v>0</v>
      </c>
      <c r="I29" s="14" t="str">
        <f t="shared" si="0"/>
        <v>BAJO</v>
      </c>
      <c r="J29" s="3"/>
      <c r="K29" s="53">
        <f t="shared" si="1"/>
        <v>0.1</v>
      </c>
    </row>
    <row r="30" spans="1:11" s="11" customFormat="1" ht="12.75">
      <c r="A30" s="31"/>
      <c r="B30" s="13"/>
      <c r="C30" s="13"/>
      <c r="D30" s="13"/>
      <c r="E30" s="47"/>
      <c r="F30" s="14"/>
      <c r="G30" s="14"/>
      <c r="H30" s="14">
        <f>F30*G30</f>
        <v>0</v>
      </c>
      <c r="I30" s="14" t="str">
        <f t="shared" si="0"/>
        <v>BAJO</v>
      </c>
      <c r="J30" s="3"/>
      <c r="K30" s="53">
        <f>IF(I30="BAJO",0.1,IF(I30="MEDIO",3,5))</f>
        <v>0.1</v>
      </c>
    </row>
    <row r="31" spans="1:11" s="11" customFormat="1" ht="12.75">
      <c r="A31" s="51"/>
      <c r="B31" s="12"/>
      <c r="C31" s="13"/>
      <c r="D31" s="13"/>
      <c r="E31" s="47"/>
      <c r="F31" s="14"/>
      <c r="G31" s="14"/>
      <c r="H31" s="14">
        <f t="shared" si="2"/>
        <v>0</v>
      </c>
      <c r="I31" s="14" t="str">
        <f t="shared" si="0"/>
        <v>BAJO</v>
      </c>
      <c r="J31" s="3"/>
      <c r="K31" s="53">
        <f t="shared" si="1"/>
        <v>0.1</v>
      </c>
    </row>
    <row r="32" spans="1:11" s="11" customFormat="1" ht="12.75">
      <c r="A32" s="51"/>
      <c r="B32" s="13"/>
      <c r="C32" s="35"/>
      <c r="D32" s="13"/>
      <c r="E32" s="47"/>
      <c r="F32" s="14"/>
      <c r="G32" s="14"/>
      <c r="H32" s="14">
        <f t="shared" si="2"/>
        <v>0</v>
      </c>
      <c r="I32" s="14" t="str">
        <f t="shared" si="0"/>
        <v>BAJO</v>
      </c>
      <c r="J32" s="3"/>
      <c r="K32" s="53">
        <f t="shared" si="1"/>
        <v>0.1</v>
      </c>
    </row>
    <row r="33" spans="1:11" s="11" customFormat="1" ht="12.75">
      <c r="A33" s="51"/>
      <c r="B33" s="13"/>
      <c r="C33" s="32"/>
      <c r="D33" s="13"/>
      <c r="E33" s="47"/>
      <c r="F33" s="14"/>
      <c r="G33" s="14"/>
      <c r="H33" s="14">
        <f>F33*G33</f>
        <v>0</v>
      </c>
      <c r="I33" s="14" t="str">
        <f t="shared" si="0"/>
        <v>BAJO</v>
      </c>
      <c r="J33" s="3"/>
      <c r="K33" s="53">
        <f>IF(I33="BAJO",0.1,IF(I33="MEDIO",3,5))</f>
        <v>0.1</v>
      </c>
    </row>
    <row r="34" spans="1:11" s="11" customFormat="1" ht="12.75">
      <c r="A34" s="31"/>
      <c r="B34" s="15"/>
      <c r="C34" s="32"/>
      <c r="D34" s="13"/>
      <c r="E34" s="47"/>
      <c r="F34" s="14"/>
      <c r="G34" s="14"/>
      <c r="H34" s="14">
        <f t="shared" si="2"/>
        <v>0</v>
      </c>
      <c r="I34" s="14" t="str">
        <f t="shared" si="0"/>
        <v>BAJO</v>
      </c>
      <c r="J34" s="3"/>
      <c r="K34" s="53">
        <f t="shared" si="1"/>
        <v>0.1</v>
      </c>
    </row>
    <row r="35" spans="1:11" s="11" customFormat="1" ht="12.75">
      <c r="A35" s="31"/>
      <c r="B35" s="13"/>
      <c r="C35" s="13"/>
      <c r="D35" s="13"/>
      <c r="E35" s="47"/>
      <c r="F35" s="14"/>
      <c r="G35" s="14"/>
      <c r="H35" s="14">
        <f t="shared" si="2"/>
        <v>0</v>
      </c>
      <c r="I35" s="14" t="str">
        <f t="shared" si="0"/>
        <v>BAJO</v>
      </c>
      <c r="J35" s="3"/>
      <c r="K35" s="53">
        <f t="shared" si="1"/>
        <v>0.1</v>
      </c>
    </row>
    <row r="36" spans="1:11" s="11" customFormat="1" ht="12.75">
      <c r="A36" s="31"/>
      <c r="B36" s="13"/>
      <c r="C36" s="13"/>
      <c r="D36" s="13"/>
      <c r="E36" s="47"/>
      <c r="F36" s="14"/>
      <c r="G36" s="14"/>
      <c r="H36" s="14">
        <f>F36*G36</f>
        <v>0</v>
      </c>
      <c r="I36" s="14" t="str">
        <f t="shared" si="0"/>
        <v>BAJO</v>
      </c>
      <c r="J36" s="3"/>
      <c r="K36" s="53">
        <f>IF(I36="BAJO",0.1,IF(I36="MEDIO",3,5))</f>
        <v>0.1</v>
      </c>
    </row>
    <row r="37" spans="1:11" s="11" customFormat="1" ht="12.75">
      <c r="A37" s="31"/>
      <c r="B37" s="13"/>
      <c r="C37" s="32"/>
      <c r="D37" s="13"/>
      <c r="E37" s="47"/>
      <c r="F37" s="14"/>
      <c r="G37" s="14"/>
      <c r="H37" s="14">
        <f t="shared" si="2"/>
        <v>0</v>
      </c>
      <c r="I37" s="14" t="str">
        <f t="shared" si="0"/>
        <v>BAJO</v>
      </c>
      <c r="J37" s="3"/>
      <c r="K37" s="53">
        <f t="shared" si="1"/>
        <v>0.1</v>
      </c>
    </row>
    <row r="38" spans="1:11" s="11" customFormat="1" ht="12.75">
      <c r="A38" s="31"/>
      <c r="B38" s="13"/>
      <c r="C38" s="32"/>
      <c r="D38" s="13"/>
      <c r="E38" s="47"/>
      <c r="F38" s="14"/>
      <c r="G38" s="14"/>
      <c r="H38" s="14">
        <f t="shared" si="2"/>
        <v>0</v>
      </c>
      <c r="I38" s="14" t="str">
        <f t="shared" si="0"/>
        <v>BAJO</v>
      </c>
      <c r="J38" s="3"/>
      <c r="K38" s="53">
        <f t="shared" si="1"/>
        <v>0.1</v>
      </c>
    </row>
    <row r="39" spans="1:11" s="11" customFormat="1" ht="12.75">
      <c r="A39" s="31"/>
      <c r="B39" s="13"/>
      <c r="C39" s="13"/>
      <c r="D39" s="13"/>
      <c r="E39" s="47"/>
      <c r="F39" s="14"/>
      <c r="G39" s="14"/>
      <c r="H39" s="14">
        <f>F39*G39</f>
        <v>0</v>
      </c>
      <c r="I39" s="14" t="str">
        <f t="shared" si="0"/>
        <v>BAJO</v>
      </c>
      <c r="J39" s="3"/>
      <c r="K39" s="53">
        <f>IF(I39="BAJO",0.1,IF(I39="MEDIO",3,5))</f>
        <v>0.1</v>
      </c>
    </row>
    <row r="40" spans="1:11" s="11" customFormat="1" ht="12.75">
      <c r="A40" s="31"/>
      <c r="B40" s="13"/>
      <c r="C40" s="13"/>
      <c r="D40" s="13"/>
      <c r="E40" s="47"/>
      <c r="F40" s="14"/>
      <c r="G40" s="14"/>
      <c r="H40" s="14">
        <f>F40*G40</f>
        <v>0</v>
      </c>
      <c r="I40" s="14" t="str">
        <f t="shared" si="0"/>
        <v>BAJO</v>
      </c>
      <c r="J40" s="3"/>
      <c r="K40" s="53">
        <f>IF(I40="BAJO",0.1,IF(I40="MEDIO",3,5))</f>
        <v>0.1</v>
      </c>
    </row>
    <row r="41" spans="1:11" s="11" customFormat="1" ht="12.75">
      <c r="A41" s="31"/>
      <c r="B41" s="13"/>
      <c r="C41" s="32"/>
      <c r="D41" s="13"/>
      <c r="E41" s="47"/>
      <c r="F41" s="14"/>
      <c r="G41" s="14"/>
      <c r="H41" s="14">
        <f t="shared" si="2"/>
        <v>0</v>
      </c>
      <c r="I41" s="14" t="str">
        <f t="shared" si="0"/>
        <v>BAJO</v>
      </c>
      <c r="J41" s="3"/>
      <c r="K41" s="53">
        <f t="shared" si="1"/>
        <v>0.1</v>
      </c>
    </row>
    <row r="42" spans="1:11" s="11" customFormat="1" ht="12.75">
      <c r="A42" s="31"/>
      <c r="B42" s="13"/>
      <c r="C42" s="32"/>
      <c r="D42" s="13"/>
      <c r="E42" s="47"/>
      <c r="F42" s="14"/>
      <c r="G42" s="14"/>
      <c r="H42" s="14">
        <f t="shared" si="2"/>
        <v>0</v>
      </c>
      <c r="I42" s="14" t="str">
        <f t="shared" si="0"/>
        <v>BAJO</v>
      </c>
      <c r="J42" s="3"/>
      <c r="K42" s="53">
        <f t="shared" si="1"/>
        <v>0.1</v>
      </c>
    </row>
    <row r="43" spans="1:11" s="11" customFormat="1" ht="12.75">
      <c r="A43" s="31"/>
      <c r="B43" s="13"/>
      <c r="C43" s="13"/>
      <c r="D43" s="13"/>
      <c r="E43" s="47"/>
      <c r="F43" s="14"/>
      <c r="G43" s="14"/>
      <c r="H43" s="14">
        <f>F43*G43</f>
        <v>0</v>
      </c>
      <c r="I43" s="14" t="str">
        <f t="shared" si="0"/>
        <v>BAJO</v>
      </c>
      <c r="J43" s="3"/>
      <c r="K43" s="53">
        <f>IF(I43="BAJO",0.1,IF(I43="MEDIO",3,5))</f>
        <v>0.1</v>
      </c>
    </row>
    <row r="44" spans="1:11" s="11" customFormat="1" ht="12.75">
      <c r="A44" s="31"/>
      <c r="B44" s="13"/>
      <c r="C44" s="13"/>
      <c r="D44" s="13"/>
      <c r="E44" s="47"/>
      <c r="F44" s="14"/>
      <c r="G44" s="14"/>
      <c r="H44" s="14">
        <f>F44*G44</f>
        <v>0</v>
      </c>
      <c r="I44" s="14" t="str">
        <f t="shared" si="0"/>
        <v>BAJO</v>
      </c>
      <c r="J44" s="3"/>
      <c r="K44" s="53">
        <f>IF(I44="BAJO",0.1,IF(I44="MEDIO",3,5))</f>
        <v>0.1</v>
      </c>
    </row>
    <row r="45" spans="1:11" s="11" customFormat="1" ht="12.75">
      <c r="A45" s="31"/>
      <c r="B45" s="13"/>
      <c r="C45" s="32"/>
      <c r="D45" s="13"/>
      <c r="E45" s="47"/>
      <c r="F45" s="14"/>
      <c r="G45" s="14"/>
      <c r="H45" s="14">
        <f t="shared" si="2"/>
        <v>0</v>
      </c>
      <c r="I45" s="14" t="str">
        <f t="shared" si="0"/>
        <v>BAJO</v>
      </c>
      <c r="J45" s="3"/>
      <c r="K45" s="53">
        <f t="shared" si="1"/>
        <v>0.1</v>
      </c>
    </row>
    <row r="46" spans="1:11" s="11" customFormat="1" ht="12.75">
      <c r="A46" s="31"/>
      <c r="B46" s="13"/>
      <c r="C46" s="13"/>
      <c r="D46" s="13"/>
      <c r="E46" s="47"/>
      <c r="F46" s="14"/>
      <c r="G46" s="14"/>
      <c r="H46" s="14">
        <f t="shared" si="2"/>
        <v>0</v>
      </c>
      <c r="I46" s="14" t="str">
        <f t="shared" si="0"/>
        <v>BAJO</v>
      </c>
      <c r="J46" s="3"/>
      <c r="K46" s="53">
        <f t="shared" si="1"/>
        <v>0.1</v>
      </c>
    </row>
    <row r="47" spans="1:11" s="11" customFormat="1" ht="12.75">
      <c r="A47" s="31"/>
      <c r="B47" s="13"/>
      <c r="C47" s="13"/>
      <c r="D47" s="13"/>
      <c r="E47" s="47"/>
      <c r="F47" s="14"/>
      <c r="G47" s="14"/>
      <c r="H47" s="14">
        <f>F47*G47</f>
        <v>0</v>
      </c>
      <c r="I47" s="14" t="str">
        <f t="shared" si="0"/>
        <v>BAJO</v>
      </c>
      <c r="J47" s="3"/>
      <c r="K47" s="53">
        <f>IF(I47="BAJO",0.1,IF(I47="MEDIO",3,5))</f>
        <v>0.1</v>
      </c>
    </row>
    <row r="48" spans="1:11" s="11" customFormat="1" ht="12.75">
      <c r="A48" s="31"/>
      <c r="B48" s="13"/>
      <c r="C48" s="32"/>
      <c r="D48" s="13"/>
      <c r="E48" s="47"/>
      <c r="F48" s="14"/>
      <c r="G48" s="14"/>
      <c r="H48" s="14">
        <f t="shared" si="2"/>
        <v>0</v>
      </c>
      <c r="I48" s="14" t="str">
        <f t="shared" si="0"/>
        <v>BAJO</v>
      </c>
      <c r="J48" s="3"/>
      <c r="K48" s="53">
        <f t="shared" si="1"/>
        <v>0.1</v>
      </c>
    </row>
    <row r="49" spans="1:11" s="11" customFormat="1" ht="12.75">
      <c r="A49" s="31"/>
      <c r="B49" s="13"/>
      <c r="C49" s="35"/>
      <c r="D49" s="13"/>
      <c r="E49" s="47"/>
      <c r="F49" s="14"/>
      <c r="G49" s="14"/>
      <c r="H49" s="14">
        <f t="shared" si="2"/>
        <v>0</v>
      </c>
      <c r="I49" s="14" t="str">
        <f t="shared" si="0"/>
        <v>BAJO</v>
      </c>
      <c r="J49" s="3"/>
      <c r="K49" s="53">
        <f t="shared" si="1"/>
        <v>0.1</v>
      </c>
    </row>
    <row r="50" spans="1:11" s="11" customFormat="1" ht="12.75">
      <c r="A50" s="31"/>
      <c r="B50" s="13"/>
      <c r="C50" s="13"/>
      <c r="D50" s="13"/>
      <c r="E50" s="47"/>
      <c r="F50" s="14"/>
      <c r="G50" s="14"/>
      <c r="H50" s="14">
        <f>F50*G50</f>
        <v>0</v>
      </c>
      <c r="I50" s="14" t="str">
        <f t="shared" si="0"/>
        <v>BAJO</v>
      </c>
      <c r="J50" s="3"/>
      <c r="K50" s="53">
        <f>IF(I50="BAJO",0.1,IF(I50="MEDIO",3,5))</f>
        <v>0.1</v>
      </c>
    </row>
    <row r="51" spans="1:11" s="11" customFormat="1" ht="12.75">
      <c r="A51" s="31"/>
      <c r="B51" s="13"/>
      <c r="C51" s="13"/>
      <c r="D51" s="13"/>
      <c r="E51" s="47"/>
      <c r="F51" s="14"/>
      <c r="G51" s="14"/>
      <c r="H51" s="14">
        <f>F51*G51</f>
        <v>0</v>
      </c>
      <c r="I51" s="14" t="str">
        <f t="shared" si="0"/>
        <v>BAJO</v>
      </c>
      <c r="J51" s="3"/>
      <c r="K51" s="53">
        <f>IF(I51="BAJO",0.1,IF(I51="MEDIO",3,5))</f>
        <v>0.1</v>
      </c>
    </row>
    <row r="52" spans="1:11" s="11" customFormat="1" ht="12.75">
      <c r="A52" s="31"/>
      <c r="B52" s="13"/>
      <c r="C52" s="32"/>
      <c r="D52" s="13"/>
      <c r="E52" s="47"/>
      <c r="F52" s="14"/>
      <c r="G52" s="14"/>
      <c r="H52" s="14">
        <f t="shared" si="2"/>
        <v>0</v>
      </c>
      <c r="I52" s="14" t="str">
        <f t="shared" si="0"/>
        <v>BAJO</v>
      </c>
      <c r="J52" s="3"/>
      <c r="K52" s="53">
        <f t="shared" si="1"/>
        <v>0.1</v>
      </c>
    </row>
    <row r="53" spans="1:11" s="11" customFormat="1" ht="12.75">
      <c r="A53" s="31"/>
      <c r="B53" s="13"/>
      <c r="C53" s="35"/>
      <c r="D53" s="13"/>
      <c r="E53" s="47"/>
      <c r="F53" s="14"/>
      <c r="G53" s="14"/>
      <c r="H53" s="14">
        <f t="shared" si="2"/>
        <v>0</v>
      </c>
      <c r="I53" s="14" t="str">
        <f t="shared" si="0"/>
        <v>BAJO</v>
      </c>
      <c r="J53" s="3"/>
      <c r="K53" s="53">
        <f t="shared" si="1"/>
        <v>0.1</v>
      </c>
    </row>
    <row r="54" spans="1:11" s="11" customFormat="1" ht="12.75">
      <c r="A54" s="31"/>
      <c r="B54" s="13"/>
      <c r="C54" s="13"/>
      <c r="D54" s="13"/>
      <c r="E54" s="47"/>
      <c r="F54" s="14"/>
      <c r="G54" s="14"/>
      <c r="H54" s="14">
        <f t="shared" si="2"/>
        <v>0</v>
      </c>
      <c r="I54" s="14" t="str">
        <f t="shared" si="0"/>
        <v>BAJO</v>
      </c>
      <c r="J54" s="3"/>
      <c r="K54" s="53">
        <f>IF(I54="BAJO",0.1,IF(I54="MEDIO",3,5))</f>
        <v>0.1</v>
      </c>
    </row>
    <row r="55" spans="1:11" s="22" customFormat="1" ht="12.75">
      <c r="A55" s="31"/>
      <c r="B55" s="13"/>
      <c r="C55" s="15"/>
      <c r="D55" s="15"/>
      <c r="E55" s="47"/>
      <c r="F55" s="21"/>
      <c r="G55" s="21"/>
      <c r="H55" s="21">
        <f t="shared" si="2"/>
        <v>0</v>
      </c>
      <c r="I55" s="21" t="str">
        <f t="shared" si="0"/>
        <v>BAJO</v>
      </c>
      <c r="J55" s="3"/>
      <c r="K55" s="65">
        <f>IF(I55="BAJO",0.1,IF(I55="MEDIO",3,5))</f>
        <v>0.1</v>
      </c>
    </row>
    <row r="56" spans="1:11" s="11" customFormat="1" ht="12.75">
      <c r="A56" s="31"/>
      <c r="B56" s="15"/>
      <c r="C56" s="32"/>
      <c r="D56" s="16"/>
      <c r="E56" s="41"/>
      <c r="F56" s="29"/>
      <c r="G56" s="29"/>
      <c r="H56" s="14">
        <f t="shared" si="2"/>
        <v>0</v>
      </c>
      <c r="I56" s="14" t="str">
        <f t="shared" si="0"/>
        <v>BAJO</v>
      </c>
      <c r="J56" s="3"/>
      <c r="K56" s="53">
        <f t="shared" si="1"/>
        <v>0.1</v>
      </c>
    </row>
    <row r="57" spans="1:11" s="11" customFormat="1" ht="12.75">
      <c r="A57" s="31"/>
      <c r="B57" s="13"/>
      <c r="C57" s="32"/>
      <c r="D57" s="16"/>
      <c r="E57" s="41"/>
      <c r="F57" s="29"/>
      <c r="G57" s="29"/>
      <c r="H57" s="14">
        <f t="shared" si="2"/>
        <v>0</v>
      </c>
      <c r="I57" s="14" t="str">
        <f t="shared" si="0"/>
        <v>BAJO</v>
      </c>
      <c r="J57" s="3"/>
      <c r="K57" s="53">
        <f t="shared" si="1"/>
        <v>0.1</v>
      </c>
    </row>
    <row r="58" spans="1:11" s="11" customFormat="1" ht="12.75">
      <c r="A58" s="31"/>
      <c r="B58" s="13"/>
      <c r="C58" s="13"/>
      <c r="D58" s="16"/>
      <c r="E58" s="41"/>
      <c r="F58" s="29"/>
      <c r="G58" s="29"/>
      <c r="H58" s="14">
        <f>F58*G58</f>
        <v>0</v>
      </c>
      <c r="I58" s="14" t="str">
        <f t="shared" si="0"/>
        <v>BAJO</v>
      </c>
      <c r="J58" s="3"/>
      <c r="K58" s="53">
        <f>IF(I58="BAJO",0.1,IF(I58="MEDIO",3,5))</f>
        <v>0.1</v>
      </c>
    </row>
    <row r="59" spans="1:11" s="11" customFormat="1" ht="12.75">
      <c r="A59" s="31"/>
      <c r="B59" s="34"/>
      <c r="C59" s="35"/>
      <c r="D59" s="34"/>
      <c r="E59" s="41"/>
      <c r="F59" s="14"/>
      <c r="G59" s="14"/>
      <c r="H59" s="14">
        <f t="shared" si="2"/>
        <v>0</v>
      </c>
      <c r="I59" s="14" t="str">
        <f t="shared" si="0"/>
        <v>BAJO</v>
      </c>
      <c r="J59" s="3"/>
      <c r="K59" s="53">
        <f t="shared" si="1"/>
        <v>0.1</v>
      </c>
    </row>
    <row r="60" spans="1:11" s="11" customFormat="1" ht="12.75">
      <c r="A60" s="31"/>
      <c r="B60" s="34"/>
      <c r="C60" s="35"/>
      <c r="D60" s="34"/>
      <c r="E60" s="41"/>
      <c r="F60" s="36"/>
      <c r="G60" s="14"/>
      <c r="H60" s="14">
        <f t="shared" si="2"/>
        <v>0</v>
      </c>
      <c r="I60" s="14" t="str">
        <f t="shared" si="0"/>
        <v>BAJO</v>
      </c>
      <c r="J60" s="3"/>
      <c r="K60" s="53">
        <f t="shared" si="1"/>
        <v>0.1</v>
      </c>
    </row>
    <row r="61" spans="1:11" s="11" customFormat="1" ht="12.75">
      <c r="A61" s="31"/>
      <c r="B61" s="34"/>
      <c r="C61" s="35"/>
      <c r="D61" s="34"/>
      <c r="E61" s="41"/>
      <c r="F61" s="36"/>
      <c r="G61" s="14"/>
      <c r="H61" s="14">
        <f>F61*G61</f>
        <v>0</v>
      </c>
      <c r="I61" s="14" t="str">
        <f t="shared" si="0"/>
        <v>BAJO</v>
      </c>
      <c r="J61" s="3"/>
      <c r="K61" s="53">
        <f>IF(I61="BAJO",0.1,IF(I61="MEDIO",3,5))</f>
        <v>0.1</v>
      </c>
    </row>
    <row r="62" spans="1:11" s="11" customFormat="1" ht="12.75">
      <c r="A62" s="31"/>
      <c r="B62" s="34"/>
      <c r="C62" s="35"/>
      <c r="D62" s="34"/>
      <c r="E62" s="41"/>
      <c r="F62" s="14"/>
      <c r="G62" s="14"/>
      <c r="H62" s="14">
        <f t="shared" si="2"/>
        <v>0</v>
      </c>
      <c r="I62" s="14" t="str">
        <f t="shared" si="0"/>
        <v>BAJO</v>
      </c>
      <c r="J62" s="13"/>
      <c r="K62" s="53">
        <f t="shared" si="1"/>
        <v>0.1</v>
      </c>
    </row>
    <row r="63" spans="1:11" s="11" customFormat="1" ht="12.75">
      <c r="A63" s="31"/>
      <c r="B63" s="34"/>
      <c r="C63" s="35"/>
      <c r="D63" s="34"/>
      <c r="E63" s="41"/>
      <c r="F63" s="14"/>
      <c r="G63" s="14"/>
      <c r="H63" s="14">
        <f>F63*G63</f>
        <v>0</v>
      </c>
      <c r="I63" s="14" t="str">
        <f t="shared" si="0"/>
        <v>BAJO</v>
      </c>
      <c r="J63" s="13"/>
      <c r="K63" s="53">
        <f>IF(I63="BAJO",0.1,IF(I63="MEDIO",3,5))</f>
        <v>0.1</v>
      </c>
    </row>
    <row r="64" spans="1:11" s="22" customFormat="1" ht="12.75">
      <c r="A64" s="37"/>
      <c r="B64" s="38"/>
      <c r="C64" s="39"/>
      <c r="D64" s="15"/>
      <c r="E64" s="48"/>
      <c r="F64" s="21"/>
      <c r="G64" s="21"/>
      <c r="H64" s="21">
        <f t="shared" si="2"/>
        <v>0</v>
      </c>
      <c r="I64" s="21" t="str">
        <f t="shared" si="0"/>
        <v>BAJO</v>
      </c>
      <c r="J64" s="3"/>
      <c r="K64" s="65">
        <f t="shared" si="1"/>
        <v>0.1</v>
      </c>
    </row>
    <row r="65" spans="1:13" s="22" customFormat="1" ht="12.75">
      <c r="A65" s="37"/>
      <c r="B65" s="38"/>
      <c r="C65" s="35"/>
      <c r="D65" s="15"/>
      <c r="E65" s="48"/>
      <c r="F65" s="40"/>
      <c r="G65" s="21"/>
      <c r="H65" s="21">
        <f t="shared" si="2"/>
        <v>0</v>
      </c>
      <c r="I65" s="21" t="str">
        <f t="shared" si="0"/>
        <v>BAJO</v>
      </c>
      <c r="J65" s="3"/>
      <c r="K65" s="65">
        <f t="shared" si="1"/>
        <v>0.1</v>
      </c>
    </row>
    <row r="66" spans="1:13" s="11" customFormat="1" ht="12.75">
      <c r="A66" s="31"/>
      <c r="B66" s="41"/>
      <c r="C66" s="35"/>
      <c r="D66" s="34"/>
      <c r="E66" s="41"/>
      <c r="F66" s="14"/>
      <c r="G66" s="14"/>
      <c r="H66" s="14">
        <f t="shared" si="2"/>
        <v>0</v>
      </c>
      <c r="I66" s="14" t="str">
        <f t="shared" si="0"/>
        <v>BAJO</v>
      </c>
      <c r="J66" s="13"/>
      <c r="K66" s="53">
        <f t="shared" si="1"/>
        <v>0.1</v>
      </c>
    </row>
    <row r="67" spans="1:13" s="11" customFormat="1" ht="12.75">
      <c r="A67" s="31"/>
      <c r="B67" s="34"/>
      <c r="C67" s="35"/>
      <c r="D67" s="34"/>
      <c r="E67" s="41"/>
      <c r="F67" s="14"/>
      <c r="G67" s="14"/>
      <c r="H67" s="14">
        <f t="shared" si="2"/>
        <v>0</v>
      </c>
      <c r="I67" s="14" t="str">
        <f t="shared" si="0"/>
        <v>BAJO</v>
      </c>
      <c r="J67" s="13"/>
      <c r="K67" s="53">
        <f t="shared" si="1"/>
        <v>0.1</v>
      </c>
    </row>
    <row r="68" spans="1:13" s="11" customFormat="1" ht="12.75">
      <c r="A68" s="31"/>
      <c r="B68" s="34"/>
      <c r="C68" s="35"/>
      <c r="D68" s="34"/>
      <c r="E68" s="41"/>
      <c r="F68" s="14"/>
      <c r="G68" s="14"/>
      <c r="H68" s="14">
        <f t="shared" si="2"/>
        <v>0</v>
      </c>
      <c r="I68" s="14" t="str">
        <f t="shared" si="0"/>
        <v>BAJO</v>
      </c>
      <c r="J68" s="3"/>
      <c r="K68" s="53">
        <f t="shared" si="1"/>
        <v>0.1</v>
      </c>
    </row>
    <row r="69" spans="1:13" s="11" customFormat="1" ht="12.75">
      <c r="A69" s="31"/>
      <c r="B69" s="34"/>
      <c r="C69" s="35"/>
      <c r="D69" s="34"/>
      <c r="E69" s="41"/>
      <c r="F69" s="14"/>
      <c r="G69" s="14"/>
      <c r="H69" s="14">
        <f t="shared" si="2"/>
        <v>0</v>
      </c>
      <c r="I69" s="14" t="str">
        <f t="shared" ref="I69:I74" si="3">IF(H69&lt;12,"BAJO",IF(H69&gt;19,"ALTO","MEDIO"))</f>
        <v>BAJO</v>
      </c>
      <c r="J69" s="3"/>
      <c r="K69" s="53">
        <f t="shared" ref="K69:K74" si="4">IF(I69="BAJO",0.1,IF(I69="MEDIO",3,5))</f>
        <v>0.1</v>
      </c>
    </row>
    <row r="70" spans="1:13" s="11" customFormat="1" ht="12.75">
      <c r="A70" s="31"/>
      <c r="B70" s="34"/>
      <c r="C70" s="35"/>
      <c r="D70" s="34"/>
      <c r="E70" s="41"/>
      <c r="F70" s="14"/>
      <c r="G70" s="14"/>
      <c r="H70" s="14">
        <f t="shared" ref="H70:H74" si="5">F70*G70</f>
        <v>0</v>
      </c>
      <c r="I70" s="14" t="str">
        <f t="shared" si="3"/>
        <v>BAJO</v>
      </c>
      <c r="J70" s="3"/>
      <c r="K70" s="53">
        <f t="shared" si="4"/>
        <v>0.1</v>
      </c>
    </row>
    <row r="71" spans="1:13" s="11" customFormat="1" ht="12.75">
      <c r="A71" s="31"/>
      <c r="B71" s="34"/>
      <c r="C71" s="35"/>
      <c r="D71" s="34"/>
      <c r="E71" s="41"/>
      <c r="F71" s="14"/>
      <c r="G71" s="14"/>
      <c r="H71" s="14">
        <f t="shared" si="5"/>
        <v>0</v>
      </c>
      <c r="I71" s="14" t="str">
        <f t="shared" si="3"/>
        <v>BAJO</v>
      </c>
      <c r="J71" s="3"/>
      <c r="K71" s="53">
        <f t="shared" si="4"/>
        <v>0.1</v>
      </c>
    </row>
    <row r="72" spans="1:13" s="11" customFormat="1" ht="12.75">
      <c r="A72" s="31"/>
      <c r="B72" s="34"/>
      <c r="C72" s="35"/>
      <c r="D72" s="34"/>
      <c r="E72" s="41"/>
      <c r="F72" s="14"/>
      <c r="G72" s="14"/>
      <c r="H72" s="14">
        <f t="shared" si="5"/>
        <v>0</v>
      </c>
      <c r="I72" s="14" t="str">
        <f t="shared" si="3"/>
        <v>BAJO</v>
      </c>
      <c r="J72" s="3"/>
      <c r="K72" s="53">
        <f t="shared" si="4"/>
        <v>0.1</v>
      </c>
    </row>
    <row r="73" spans="1:13" s="11" customFormat="1" ht="12.75">
      <c r="A73" s="31"/>
      <c r="B73" s="34"/>
      <c r="C73" s="35"/>
      <c r="D73" s="34"/>
      <c r="E73" s="41"/>
      <c r="F73" s="14"/>
      <c r="G73" s="14"/>
      <c r="H73" s="14">
        <f t="shared" si="5"/>
        <v>0</v>
      </c>
      <c r="I73" s="14" t="str">
        <f t="shared" si="3"/>
        <v>BAJO</v>
      </c>
      <c r="J73" s="3"/>
      <c r="K73" s="53">
        <f t="shared" si="4"/>
        <v>0.1</v>
      </c>
    </row>
    <row r="74" spans="1:13" s="11" customFormat="1" ht="12.75">
      <c r="A74" s="31"/>
      <c r="B74" s="34"/>
      <c r="C74" s="35"/>
      <c r="D74" s="34"/>
      <c r="E74" s="41"/>
      <c r="F74" s="14"/>
      <c r="G74" s="14"/>
      <c r="H74" s="14">
        <f t="shared" si="5"/>
        <v>0</v>
      </c>
      <c r="I74" s="14" t="str">
        <f t="shared" si="3"/>
        <v>BAJO</v>
      </c>
      <c r="J74" s="3"/>
      <c r="K74" s="53">
        <f t="shared" si="4"/>
        <v>0.1</v>
      </c>
    </row>
    <row r="75" spans="1:13" s="11" customFormat="1" ht="12.75">
      <c r="B75" s="42"/>
      <c r="C75" s="43"/>
      <c r="E75" s="49"/>
      <c r="F75" s="44"/>
      <c r="G75" s="44"/>
      <c r="L75" s="11">
        <f>SUM(K5:K74)</f>
        <v>6.9999999999999911</v>
      </c>
      <c r="M75" s="11">
        <f>COUNT(K5:K74)</f>
        <v>70</v>
      </c>
    </row>
    <row r="76" spans="1:13" s="11" customFormat="1" ht="12.75">
      <c r="C76" s="43"/>
      <c r="E76" s="49"/>
      <c r="F76" s="44"/>
      <c r="G76" s="44"/>
    </row>
    <row r="77" spans="1:13" s="11" customFormat="1" ht="12.75">
      <c r="C77" s="43"/>
      <c r="E77" s="49"/>
      <c r="F77" s="44"/>
      <c r="G77" s="44"/>
    </row>
  </sheetData>
  <dataConsolidate/>
  <mergeCells count="3">
    <mergeCell ref="A1:A2"/>
    <mergeCell ref="B1:K1"/>
    <mergeCell ref="B2:K2"/>
  </mergeCells>
  <conditionalFormatting sqref="I71:I73 I5:I67">
    <cfRule type="cellIs" dxfId="185" priority="10" stopIfTrue="1" operator="equal">
      <formula>"ALTO"</formula>
    </cfRule>
    <cfRule type="cellIs" dxfId="184" priority="11" stopIfTrue="1" operator="equal">
      <formula>"MEDIO"</formula>
    </cfRule>
    <cfRule type="cellIs" dxfId="183" priority="12" stopIfTrue="1" operator="equal">
      <formula>"BAJO"</formula>
    </cfRule>
  </conditionalFormatting>
  <conditionalFormatting sqref="I68">
    <cfRule type="cellIs" dxfId="182" priority="7" stopIfTrue="1" operator="equal">
      <formula>"ALTO"</formula>
    </cfRule>
    <cfRule type="cellIs" dxfId="181" priority="8" stopIfTrue="1" operator="equal">
      <formula>"MEDIO"</formula>
    </cfRule>
    <cfRule type="cellIs" dxfId="180" priority="9" stopIfTrue="1" operator="equal">
      <formula>"BAJO"</formula>
    </cfRule>
  </conditionalFormatting>
  <conditionalFormatting sqref="I69:I70">
    <cfRule type="cellIs" dxfId="179" priority="4" stopIfTrue="1" operator="equal">
      <formula>"ALTO"</formula>
    </cfRule>
    <cfRule type="cellIs" dxfId="178" priority="5" stopIfTrue="1" operator="equal">
      <formula>"MEDIO"</formula>
    </cfRule>
    <cfRule type="cellIs" dxfId="177" priority="6" stopIfTrue="1" operator="equal">
      <formula>"BAJO"</formula>
    </cfRule>
  </conditionalFormatting>
  <conditionalFormatting sqref="I74">
    <cfRule type="cellIs" dxfId="176" priority="1" stopIfTrue="1" operator="equal">
      <formula>"ALTO"</formula>
    </cfRule>
    <cfRule type="cellIs" dxfId="175" priority="2" stopIfTrue="1" operator="equal">
      <formula>"MEDIO"</formula>
    </cfRule>
    <cfRule type="cellIs" dxfId="174"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BT71"/>
  <sheetViews>
    <sheetView view="pageBreakPreview" zoomScale="70" zoomScaleNormal="70" zoomScaleSheetLayoutView="70" workbookViewId="0">
      <selection sqref="A1:A2"/>
    </sheetView>
  </sheetViews>
  <sheetFormatPr baseColWidth="10" defaultColWidth="11.42578125" defaultRowHeight="18"/>
  <cols>
    <col min="1" max="1" width="47.28515625" style="10" customWidth="1"/>
    <col min="2" max="2" width="66.28515625" style="19" customWidth="1"/>
    <col min="3" max="3" width="27.7109375" style="18" customWidth="1"/>
    <col min="4" max="4" width="57.42578125" style="19" customWidth="1"/>
    <col min="5" max="5" width="59" style="50" customWidth="1"/>
    <col min="6" max="7" width="18.85546875" style="20" customWidth="1"/>
    <col min="8" max="8" width="18.85546875" style="19" customWidth="1"/>
    <col min="9" max="9" width="21" style="19" customWidth="1"/>
    <col min="10" max="10" width="72.140625" style="19" customWidth="1"/>
    <col min="11" max="16384" width="11.42578125" style="10"/>
  </cols>
  <sheetData>
    <row r="1" spans="1:72" ht="32.25" customHeight="1">
      <c r="A1" s="290"/>
      <c r="B1" s="291" t="s">
        <v>687</v>
      </c>
      <c r="C1" s="291"/>
      <c r="D1" s="291"/>
      <c r="E1" s="291"/>
      <c r="F1" s="291"/>
      <c r="G1" s="291"/>
      <c r="H1" s="291"/>
      <c r="I1" s="291"/>
      <c r="J1" s="291"/>
      <c r="K1" s="291"/>
    </row>
    <row r="2" spans="1:72" ht="32.25" customHeight="1">
      <c r="A2" s="290"/>
      <c r="B2" s="292" t="s">
        <v>122</v>
      </c>
      <c r="C2" s="292"/>
      <c r="D2" s="292"/>
      <c r="E2" s="292"/>
      <c r="F2" s="292"/>
      <c r="G2" s="292"/>
      <c r="H2" s="292"/>
      <c r="I2" s="292"/>
      <c r="J2" s="292"/>
      <c r="K2" s="292"/>
    </row>
    <row r="3" spans="1:72" ht="6" customHeight="1">
      <c r="A3" s="69"/>
      <c r="B3" s="70"/>
      <c r="C3" s="71"/>
      <c r="D3" s="72"/>
      <c r="E3" s="45"/>
      <c r="F3" s="73"/>
      <c r="G3" s="73"/>
      <c r="H3" s="17"/>
      <c r="I3" s="54"/>
      <c r="J3" s="54"/>
      <c r="K3" s="54"/>
    </row>
    <row r="4" spans="1:72" s="11" customFormat="1" ht="90.75" customHeight="1">
      <c r="A4" s="30" t="s">
        <v>6</v>
      </c>
      <c r="B4" s="30" t="s">
        <v>7</v>
      </c>
      <c r="C4" s="30" t="s">
        <v>8</v>
      </c>
      <c r="D4" s="30" t="s">
        <v>10</v>
      </c>
      <c r="E4" s="46" t="s">
        <v>5</v>
      </c>
      <c r="F4" s="30" t="s">
        <v>0</v>
      </c>
      <c r="G4" s="30" t="s">
        <v>1</v>
      </c>
      <c r="H4" s="30" t="s">
        <v>2</v>
      </c>
      <c r="I4" s="30" t="s">
        <v>3</v>
      </c>
      <c r="J4" s="30" t="s">
        <v>4</v>
      </c>
      <c r="K4" s="30" t="s">
        <v>124</v>
      </c>
    </row>
    <row r="5" spans="1:72" s="11" customFormat="1" ht="89.25">
      <c r="A5" s="99" t="s">
        <v>885</v>
      </c>
      <c r="B5" s="119" t="s">
        <v>886</v>
      </c>
      <c r="C5" s="233" t="s">
        <v>309</v>
      </c>
      <c r="D5" s="16" t="s">
        <v>209</v>
      </c>
      <c r="E5" s="124" t="s">
        <v>689</v>
      </c>
      <c r="F5" s="14">
        <v>2</v>
      </c>
      <c r="G5" s="14">
        <v>5</v>
      </c>
      <c r="H5" s="14">
        <f>F5*G5</f>
        <v>10</v>
      </c>
      <c r="I5" s="14" t="str">
        <f t="shared" ref="I5:I62" si="0">IF(H5&lt;12,"BAJO",IF(H5&gt;19,"ALTO","MEDIO"))</f>
        <v>BAJO</v>
      </c>
      <c r="J5" s="100" t="s">
        <v>752</v>
      </c>
      <c r="K5" s="53">
        <f t="shared" ref="K5:K62" si="1">IF(I5="BAJO",0.1,IF(I5="MEDIO",3,5))</f>
        <v>0.1</v>
      </c>
      <c r="BS5" s="11">
        <v>1</v>
      </c>
      <c r="BT5" s="11">
        <v>1</v>
      </c>
    </row>
    <row r="6" spans="1:72" s="11" customFormat="1" ht="89.25">
      <c r="A6" s="99" t="s">
        <v>885</v>
      </c>
      <c r="B6" s="119" t="s">
        <v>887</v>
      </c>
      <c r="C6" s="234" t="s">
        <v>888</v>
      </c>
      <c r="D6" s="16" t="s">
        <v>209</v>
      </c>
      <c r="E6" s="124" t="s">
        <v>440</v>
      </c>
      <c r="F6" s="14">
        <v>2</v>
      </c>
      <c r="G6" s="14">
        <v>5</v>
      </c>
      <c r="H6" s="14">
        <f t="shared" ref="H6:H63" si="2">F6*G6</f>
        <v>10</v>
      </c>
      <c r="I6" s="14" t="str">
        <f t="shared" si="0"/>
        <v>BAJO</v>
      </c>
      <c r="J6" s="100" t="s">
        <v>752</v>
      </c>
      <c r="K6" s="53">
        <f t="shared" si="1"/>
        <v>0.1</v>
      </c>
      <c r="BS6" s="11">
        <v>2</v>
      </c>
      <c r="BT6" s="11">
        <v>2</v>
      </c>
    </row>
    <row r="7" spans="1:72" s="11" customFormat="1" ht="12.75">
      <c r="A7" s="31"/>
      <c r="B7" s="13"/>
      <c r="C7" s="13"/>
      <c r="D7" s="13"/>
      <c r="E7" s="47"/>
      <c r="F7" s="14"/>
      <c r="G7" s="14"/>
      <c r="H7" s="14">
        <f t="shared" si="2"/>
        <v>0</v>
      </c>
      <c r="I7" s="14" t="str">
        <f t="shared" si="0"/>
        <v>BAJO</v>
      </c>
      <c r="J7" s="13"/>
      <c r="K7" s="53">
        <f t="shared" si="1"/>
        <v>0.1</v>
      </c>
    </row>
    <row r="8" spans="1:72" s="11" customFormat="1" ht="12.75">
      <c r="A8" s="31"/>
      <c r="B8" s="13"/>
      <c r="C8" s="32"/>
      <c r="D8" s="13"/>
      <c r="E8" s="47"/>
      <c r="F8" s="14"/>
      <c r="G8" s="14"/>
      <c r="H8" s="14">
        <f t="shared" si="2"/>
        <v>0</v>
      </c>
      <c r="I8" s="14" t="str">
        <f t="shared" si="0"/>
        <v>BAJO</v>
      </c>
      <c r="J8" s="13"/>
      <c r="K8" s="53">
        <f t="shared" si="1"/>
        <v>0.1</v>
      </c>
    </row>
    <row r="9" spans="1:72" s="11" customFormat="1" ht="12.75">
      <c r="A9" s="31"/>
      <c r="B9" s="13"/>
      <c r="C9" s="32"/>
      <c r="D9" s="13"/>
      <c r="E9" s="47"/>
      <c r="F9" s="14"/>
      <c r="G9" s="14"/>
      <c r="H9" s="14">
        <f>F9*G9</f>
        <v>0</v>
      </c>
      <c r="I9" s="14" t="str">
        <f t="shared" si="0"/>
        <v>BAJO</v>
      </c>
      <c r="J9" s="13"/>
      <c r="K9" s="53">
        <f>IF(I9="BAJO",0.1,IF(I9="MEDIO",3,5))</f>
        <v>0.1</v>
      </c>
    </row>
    <row r="10" spans="1:72" s="11" customFormat="1" ht="12.75">
      <c r="A10" s="31"/>
      <c r="B10" s="13"/>
      <c r="C10" s="13"/>
      <c r="D10" s="13"/>
      <c r="E10" s="47"/>
      <c r="F10" s="33"/>
      <c r="G10" s="14"/>
      <c r="H10" s="14">
        <f t="shared" si="2"/>
        <v>0</v>
      </c>
      <c r="I10" s="14" t="str">
        <f t="shared" si="0"/>
        <v>BAJO</v>
      </c>
      <c r="J10" s="3"/>
      <c r="K10" s="53">
        <f t="shared" si="1"/>
        <v>0.1</v>
      </c>
    </row>
    <row r="11" spans="1:72" s="11" customFormat="1" ht="12.75">
      <c r="A11" s="31"/>
      <c r="B11" s="13"/>
      <c r="C11" s="32"/>
      <c r="D11" s="13"/>
      <c r="E11" s="47"/>
      <c r="F11" s="33"/>
      <c r="G11" s="14"/>
      <c r="H11" s="14">
        <f t="shared" si="2"/>
        <v>0</v>
      </c>
      <c r="I11" s="14" t="str">
        <f t="shared" si="0"/>
        <v>BAJO</v>
      </c>
      <c r="J11" s="3"/>
      <c r="K11" s="53">
        <f t="shared" si="1"/>
        <v>0.1</v>
      </c>
    </row>
    <row r="12" spans="1:72" s="11" customFormat="1" ht="12.75">
      <c r="A12" s="31"/>
      <c r="B12" s="13"/>
      <c r="C12" s="32"/>
      <c r="D12" s="13"/>
      <c r="E12" s="47"/>
      <c r="F12" s="33"/>
      <c r="G12" s="14"/>
      <c r="H12" s="14">
        <f>F12*G12</f>
        <v>0</v>
      </c>
      <c r="I12" s="14" t="str">
        <f t="shared" si="0"/>
        <v>BAJO</v>
      </c>
      <c r="J12" s="3"/>
      <c r="K12" s="53">
        <f>IF(I12="BAJO",0.1,IF(I12="MEDIO",3,5))</f>
        <v>0.1</v>
      </c>
    </row>
    <row r="13" spans="1:72" s="11" customFormat="1" ht="12.75">
      <c r="A13" s="31"/>
      <c r="B13" s="13"/>
      <c r="C13" s="13"/>
      <c r="D13" s="13"/>
      <c r="E13" s="47"/>
      <c r="F13" s="14"/>
      <c r="G13" s="14"/>
      <c r="H13" s="14">
        <f t="shared" si="2"/>
        <v>0</v>
      </c>
      <c r="I13" s="14" t="str">
        <f t="shared" si="0"/>
        <v>BAJO</v>
      </c>
      <c r="J13" s="13"/>
      <c r="K13" s="53">
        <f t="shared" si="1"/>
        <v>0.1</v>
      </c>
    </row>
    <row r="14" spans="1:72" s="11" customFormat="1" ht="12.75">
      <c r="A14" s="31"/>
      <c r="B14" s="13"/>
      <c r="C14" s="13"/>
      <c r="D14" s="13"/>
      <c r="E14" s="47"/>
      <c r="F14" s="14"/>
      <c r="G14" s="14"/>
      <c r="H14" s="14">
        <f t="shared" si="2"/>
        <v>0</v>
      </c>
      <c r="I14" s="14" t="str">
        <f t="shared" si="0"/>
        <v>BAJO</v>
      </c>
      <c r="J14" s="13"/>
      <c r="K14" s="53">
        <f t="shared" si="1"/>
        <v>0.1</v>
      </c>
    </row>
    <row r="15" spans="1:72" s="11" customFormat="1" ht="12.75">
      <c r="A15" s="31"/>
      <c r="B15" s="13"/>
      <c r="C15" s="13"/>
      <c r="D15" s="13"/>
      <c r="E15" s="47"/>
      <c r="F15" s="14"/>
      <c r="G15" s="14"/>
      <c r="H15" s="14">
        <f>F15*G15</f>
        <v>0</v>
      </c>
      <c r="I15" s="14" t="str">
        <f t="shared" si="0"/>
        <v>BAJO</v>
      </c>
      <c r="J15" s="13"/>
      <c r="K15" s="53">
        <f>IF(I15="BAJO",0.1,IF(I15="MEDIO",3,5))</f>
        <v>0.1</v>
      </c>
    </row>
    <row r="16" spans="1:72" s="11" customFormat="1" ht="12.75">
      <c r="A16" s="31"/>
      <c r="B16" s="13"/>
      <c r="C16" s="13"/>
      <c r="D16" s="13"/>
      <c r="E16" s="47"/>
      <c r="F16" s="14"/>
      <c r="G16" s="14"/>
      <c r="H16" s="14">
        <f t="shared" si="2"/>
        <v>0</v>
      </c>
      <c r="I16" s="14" t="str">
        <f t="shared" si="0"/>
        <v>BAJO</v>
      </c>
      <c r="J16" s="3"/>
      <c r="K16" s="53">
        <f t="shared" si="1"/>
        <v>0.1</v>
      </c>
    </row>
    <row r="17" spans="1:11" s="11" customFormat="1" ht="12.75">
      <c r="A17" s="31"/>
      <c r="B17" s="13"/>
      <c r="C17" s="13"/>
      <c r="D17" s="13"/>
      <c r="E17" s="47"/>
      <c r="F17" s="14"/>
      <c r="G17" s="14"/>
      <c r="H17" s="14">
        <f t="shared" si="2"/>
        <v>0</v>
      </c>
      <c r="I17" s="14" t="str">
        <f t="shared" si="0"/>
        <v>BAJO</v>
      </c>
      <c r="J17" s="3"/>
      <c r="K17" s="53">
        <f t="shared" si="1"/>
        <v>0.1</v>
      </c>
    </row>
    <row r="18" spans="1:11" s="11" customFormat="1" ht="12.75">
      <c r="A18" s="31"/>
      <c r="B18" s="13"/>
      <c r="C18" s="13"/>
      <c r="D18" s="13"/>
      <c r="E18" s="47"/>
      <c r="F18" s="14"/>
      <c r="G18" s="14"/>
      <c r="H18" s="14">
        <f>F18*G18</f>
        <v>0</v>
      </c>
      <c r="I18" s="14" t="str">
        <f t="shared" si="0"/>
        <v>BAJO</v>
      </c>
      <c r="J18" s="3"/>
      <c r="K18" s="53">
        <f>IF(I18="BAJO",0.1,IF(I18="MEDIO",3,5))</f>
        <v>0.1</v>
      </c>
    </row>
    <row r="19" spans="1:11" s="11" customFormat="1" ht="12.75">
      <c r="A19" s="31"/>
      <c r="B19" s="13"/>
      <c r="C19" s="32"/>
      <c r="D19" s="13"/>
      <c r="E19" s="47"/>
      <c r="F19" s="14"/>
      <c r="G19" s="14"/>
      <c r="H19" s="14">
        <f t="shared" si="2"/>
        <v>0</v>
      </c>
      <c r="I19" s="14" t="str">
        <f t="shared" si="0"/>
        <v>BAJO</v>
      </c>
      <c r="J19" s="3"/>
      <c r="K19" s="53">
        <f t="shared" si="1"/>
        <v>0.1</v>
      </c>
    </row>
    <row r="20" spans="1:11" s="11" customFormat="1" ht="12.75">
      <c r="A20" s="31"/>
      <c r="B20" s="13"/>
      <c r="C20" s="13"/>
      <c r="D20" s="13"/>
      <c r="E20" s="47"/>
      <c r="F20" s="14"/>
      <c r="G20" s="14"/>
      <c r="H20" s="14">
        <f t="shared" si="2"/>
        <v>0</v>
      </c>
      <c r="I20" s="14" t="str">
        <f t="shared" si="0"/>
        <v>BAJO</v>
      </c>
      <c r="J20" s="3"/>
      <c r="K20" s="53">
        <f t="shared" si="1"/>
        <v>0.1</v>
      </c>
    </row>
    <row r="21" spans="1:11" s="11" customFormat="1" ht="12.75">
      <c r="A21" s="31"/>
      <c r="B21" s="13"/>
      <c r="C21" s="13"/>
      <c r="D21" s="13"/>
      <c r="E21" s="47"/>
      <c r="F21" s="14"/>
      <c r="G21" s="14"/>
      <c r="H21" s="14">
        <f>F21*G21</f>
        <v>0</v>
      </c>
      <c r="I21" s="14" t="str">
        <f t="shared" si="0"/>
        <v>BAJO</v>
      </c>
      <c r="J21" s="3"/>
      <c r="K21" s="53">
        <f>IF(I21="BAJO",0.1,IF(I21="MEDIO",3,5))</f>
        <v>0.1</v>
      </c>
    </row>
    <row r="22" spans="1:11" s="11" customFormat="1" ht="12.75">
      <c r="A22" s="31"/>
      <c r="B22" s="13"/>
      <c r="C22" s="32"/>
      <c r="D22" s="13"/>
      <c r="E22" s="47"/>
      <c r="F22" s="14"/>
      <c r="G22" s="14"/>
      <c r="H22" s="14">
        <f t="shared" si="2"/>
        <v>0</v>
      </c>
      <c r="I22" s="14" t="str">
        <f t="shared" si="0"/>
        <v>BAJO</v>
      </c>
      <c r="J22" s="3"/>
      <c r="K22" s="53">
        <f t="shared" si="1"/>
        <v>0.1</v>
      </c>
    </row>
    <row r="23" spans="1:11" s="11" customFormat="1" ht="12.75">
      <c r="A23" s="31"/>
      <c r="B23" s="13"/>
      <c r="C23" s="13"/>
      <c r="D23" s="13"/>
      <c r="E23" s="47"/>
      <c r="F23" s="14"/>
      <c r="G23" s="14"/>
      <c r="H23" s="14">
        <f t="shared" si="2"/>
        <v>0</v>
      </c>
      <c r="I23" s="14" t="str">
        <f t="shared" si="0"/>
        <v>BAJO</v>
      </c>
      <c r="J23" s="3"/>
      <c r="K23" s="53">
        <f t="shared" si="1"/>
        <v>0.1</v>
      </c>
    </row>
    <row r="24" spans="1:11" s="11" customFormat="1" ht="12.75">
      <c r="A24" s="31"/>
      <c r="B24" s="13"/>
      <c r="C24" s="13"/>
      <c r="D24" s="13"/>
      <c r="E24" s="47"/>
      <c r="F24" s="14"/>
      <c r="G24" s="14"/>
      <c r="H24" s="14">
        <f>F24*G24</f>
        <v>0</v>
      </c>
      <c r="I24" s="14" t="str">
        <f t="shared" si="0"/>
        <v>BAJO</v>
      </c>
      <c r="J24" s="3"/>
      <c r="K24" s="53">
        <f>IF(I24="BAJO",0.1,IF(I24="MEDIO",3,5))</f>
        <v>0.1</v>
      </c>
    </row>
    <row r="25" spans="1:11" s="11" customFormat="1" ht="12.75">
      <c r="A25" s="51"/>
      <c r="B25" s="12"/>
      <c r="C25" s="13"/>
      <c r="D25" s="13"/>
      <c r="E25" s="47"/>
      <c r="F25" s="14"/>
      <c r="G25" s="14"/>
      <c r="H25" s="14">
        <f t="shared" si="2"/>
        <v>0</v>
      </c>
      <c r="I25" s="14" t="str">
        <f t="shared" si="0"/>
        <v>BAJO</v>
      </c>
      <c r="J25" s="3"/>
      <c r="K25" s="53">
        <f t="shared" si="1"/>
        <v>0.1</v>
      </c>
    </row>
    <row r="26" spans="1:11" s="11" customFormat="1" ht="12.75">
      <c r="A26" s="51"/>
      <c r="B26" s="13"/>
      <c r="C26" s="35"/>
      <c r="D26" s="13"/>
      <c r="E26" s="47"/>
      <c r="F26" s="14"/>
      <c r="G26" s="14"/>
      <c r="H26" s="14">
        <f t="shared" si="2"/>
        <v>0</v>
      </c>
      <c r="I26" s="14" t="str">
        <f t="shared" si="0"/>
        <v>BAJO</v>
      </c>
      <c r="J26" s="3"/>
      <c r="K26" s="53">
        <f t="shared" si="1"/>
        <v>0.1</v>
      </c>
    </row>
    <row r="27" spans="1:11" s="11" customFormat="1" ht="12.75">
      <c r="A27" s="51"/>
      <c r="B27" s="13"/>
      <c r="C27" s="32"/>
      <c r="D27" s="13"/>
      <c r="E27" s="47"/>
      <c r="F27" s="14"/>
      <c r="G27" s="14"/>
      <c r="H27" s="14">
        <f>F27*G27</f>
        <v>0</v>
      </c>
      <c r="I27" s="14" t="str">
        <f t="shared" si="0"/>
        <v>BAJO</v>
      </c>
      <c r="J27" s="3"/>
      <c r="K27" s="53">
        <f>IF(I27="BAJO",0.1,IF(I27="MEDIO",3,5))</f>
        <v>0.1</v>
      </c>
    </row>
    <row r="28" spans="1:11" s="11" customFormat="1" ht="12.75">
      <c r="A28" s="31"/>
      <c r="B28" s="15"/>
      <c r="C28" s="32"/>
      <c r="D28" s="13"/>
      <c r="E28" s="47"/>
      <c r="F28" s="14"/>
      <c r="G28" s="14"/>
      <c r="H28" s="14">
        <f t="shared" si="2"/>
        <v>0</v>
      </c>
      <c r="I28" s="14" t="str">
        <f t="shared" si="0"/>
        <v>BAJO</v>
      </c>
      <c r="J28" s="3"/>
      <c r="K28" s="53">
        <f t="shared" si="1"/>
        <v>0.1</v>
      </c>
    </row>
    <row r="29" spans="1:11" s="11" customFormat="1" ht="12.75">
      <c r="A29" s="31"/>
      <c r="B29" s="13"/>
      <c r="C29" s="13"/>
      <c r="D29" s="13"/>
      <c r="E29" s="47"/>
      <c r="F29" s="14"/>
      <c r="G29" s="14"/>
      <c r="H29" s="14">
        <f t="shared" si="2"/>
        <v>0</v>
      </c>
      <c r="I29" s="14" t="str">
        <f t="shared" si="0"/>
        <v>BAJO</v>
      </c>
      <c r="J29" s="3"/>
      <c r="K29" s="53">
        <f t="shared" si="1"/>
        <v>0.1</v>
      </c>
    </row>
    <row r="30" spans="1:11" s="11" customFormat="1" ht="12.75">
      <c r="A30" s="31"/>
      <c r="B30" s="13"/>
      <c r="C30" s="13"/>
      <c r="D30" s="13"/>
      <c r="E30" s="47"/>
      <c r="F30" s="14"/>
      <c r="G30" s="14"/>
      <c r="H30" s="14">
        <f>F30*G30</f>
        <v>0</v>
      </c>
      <c r="I30" s="14" t="str">
        <f t="shared" si="0"/>
        <v>BAJO</v>
      </c>
      <c r="J30" s="3"/>
      <c r="K30" s="53">
        <f>IF(I30="BAJO",0.1,IF(I30="MEDIO",3,5))</f>
        <v>0.1</v>
      </c>
    </row>
    <row r="31" spans="1:11" s="11" customFormat="1" ht="12.75">
      <c r="A31" s="31"/>
      <c r="B31" s="13"/>
      <c r="C31" s="32"/>
      <c r="D31" s="13"/>
      <c r="E31" s="47"/>
      <c r="F31" s="14"/>
      <c r="G31" s="14"/>
      <c r="H31" s="14">
        <f t="shared" si="2"/>
        <v>0</v>
      </c>
      <c r="I31" s="14" t="str">
        <f t="shared" si="0"/>
        <v>BAJO</v>
      </c>
      <c r="J31" s="3"/>
      <c r="K31" s="53">
        <f t="shared" si="1"/>
        <v>0.1</v>
      </c>
    </row>
    <row r="32" spans="1:11" s="11" customFormat="1" ht="12.75">
      <c r="A32" s="31"/>
      <c r="B32" s="13"/>
      <c r="C32" s="32"/>
      <c r="D32" s="13"/>
      <c r="E32" s="47"/>
      <c r="F32" s="14"/>
      <c r="G32" s="14"/>
      <c r="H32" s="14">
        <f t="shared" si="2"/>
        <v>0</v>
      </c>
      <c r="I32" s="14" t="str">
        <f t="shared" si="0"/>
        <v>BAJO</v>
      </c>
      <c r="J32" s="3"/>
      <c r="K32" s="53">
        <f t="shared" si="1"/>
        <v>0.1</v>
      </c>
    </row>
    <row r="33" spans="1:11" s="11" customFormat="1" ht="12.75">
      <c r="A33" s="31"/>
      <c r="B33" s="13"/>
      <c r="C33" s="13"/>
      <c r="D33" s="13"/>
      <c r="E33" s="47"/>
      <c r="F33" s="14"/>
      <c r="G33" s="14"/>
      <c r="H33" s="14">
        <f>F33*G33</f>
        <v>0</v>
      </c>
      <c r="I33" s="14" t="str">
        <f t="shared" si="0"/>
        <v>BAJO</v>
      </c>
      <c r="J33" s="3"/>
      <c r="K33" s="53">
        <f>IF(I33="BAJO",0.1,IF(I33="MEDIO",3,5))</f>
        <v>0.1</v>
      </c>
    </row>
    <row r="34" spans="1:11" s="11" customFormat="1" ht="12.75">
      <c r="A34" s="31"/>
      <c r="B34" s="13"/>
      <c r="C34" s="13"/>
      <c r="D34" s="13"/>
      <c r="E34" s="47"/>
      <c r="F34" s="14"/>
      <c r="G34" s="14"/>
      <c r="H34" s="14">
        <f>F34*G34</f>
        <v>0</v>
      </c>
      <c r="I34" s="14" t="str">
        <f t="shared" si="0"/>
        <v>BAJO</v>
      </c>
      <c r="J34" s="3"/>
      <c r="K34" s="53">
        <f>IF(I34="BAJO",0.1,IF(I34="MEDIO",3,5))</f>
        <v>0.1</v>
      </c>
    </row>
    <row r="35" spans="1:11" s="11" customFormat="1" ht="12.75">
      <c r="A35" s="31"/>
      <c r="B35" s="13"/>
      <c r="C35" s="32"/>
      <c r="D35" s="13"/>
      <c r="E35" s="47"/>
      <c r="F35" s="14"/>
      <c r="G35" s="14"/>
      <c r="H35" s="14">
        <f t="shared" si="2"/>
        <v>0</v>
      </c>
      <c r="I35" s="14" t="str">
        <f t="shared" si="0"/>
        <v>BAJO</v>
      </c>
      <c r="J35" s="3"/>
      <c r="K35" s="53">
        <f t="shared" si="1"/>
        <v>0.1</v>
      </c>
    </row>
    <row r="36" spans="1:11" s="11" customFormat="1" ht="12.75">
      <c r="A36" s="31"/>
      <c r="B36" s="13"/>
      <c r="C36" s="32"/>
      <c r="D36" s="13"/>
      <c r="E36" s="47"/>
      <c r="F36" s="14"/>
      <c r="G36" s="14"/>
      <c r="H36" s="14">
        <f t="shared" si="2"/>
        <v>0</v>
      </c>
      <c r="I36" s="14" t="str">
        <f t="shared" si="0"/>
        <v>BAJO</v>
      </c>
      <c r="J36" s="3"/>
      <c r="K36" s="53">
        <f t="shared" si="1"/>
        <v>0.1</v>
      </c>
    </row>
    <row r="37" spans="1:11" s="11" customFormat="1" ht="12.75">
      <c r="A37" s="31"/>
      <c r="B37" s="13"/>
      <c r="C37" s="13"/>
      <c r="D37" s="13"/>
      <c r="E37" s="47"/>
      <c r="F37" s="14"/>
      <c r="G37" s="14"/>
      <c r="H37" s="14">
        <f>F37*G37</f>
        <v>0</v>
      </c>
      <c r="I37" s="14" t="str">
        <f t="shared" si="0"/>
        <v>BAJO</v>
      </c>
      <c r="J37" s="3"/>
      <c r="K37" s="53">
        <f>IF(I37="BAJO",0.1,IF(I37="MEDIO",3,5))</f>
        <v>0.1</v>
      </c>
    </row>
    <row r="38" spans="1:11" s="11" customFormat="1" ht="12.75">
      <c r="A38" s="31"/>
      <c r="B38" s="13"/>
      <c r="C38" s="13"/>
      <c r="D38" s="13"/>
      <c r="E38" s="47"/>
      <c r="F38" s="14"/>
      <c r="G38" s="14"/>
      <c r="H38" s="14">
        <f>F38*G38</f>
        <v>0</v>
      </c>
      <c r="I38" s="14" t="str">
        <f t="shared" si="0"/>
        <v>BAJO</v>
      </c>
      <c r="J38" s="3"/>
      <c r="K38" s="53">
        <f>IF(I38="BAJO",0.1,IF(I38="MEDIO",3,5))</f>
        <v>0.1</v>
      </c>
    </row>
    <row r="39" spans="1:11" s="11" customFormat="1" ht="12.75">
      <c r="A39" s="31"/>
      <c r="B39" s="13"/>
      <c r="C39" s="32"/>
      <c r="D39" s="13"/>
      <c r="E39" s="47"/>
      <c r="F39" s="14"/>
      <c r="G39" s="14"/>
      <c r="H39" s="14">
        <f t="shared" si="2"/>
        <v>0</v>
      </c>
      <c r="I39" s="14" t="str">
        <f t="shared" si="0"/>
        <v>BAJO</v>
      </c>
      <c r="J39" s="3"/>
      <c r="K39" s="53">
        <f t="shared" si="1"/>
        <v>0.1</v>
      </c>
    </row>
    <row r="40" spans="1:11" s="11" customFormat="1" ht="12.75">
      <c r="A40" s="31"/>
      <c r="B40" s="13"/>
      <c r="C40" s="13"/>
      <c r="D40" s="13"/>
      <c r="E40" s="47"/>
      <c r="F40" s="14"/>
      <c r="G40" s="14"/>
      <c r="H40" s="14">
        <f t="shared" si="2"/>
        <v>0</v>
      </c>
      <c r="I40" s="14" t="str">
        <f t="shared" si="0"/>
        <v>BAJO</v>
      </c>
      <c r="J40" s="3"/>
      <c r="K40" s="53">
        <f t="shared" si="1"/>
        <v>0.1</v>
      </c>
    </row>
    <row r="41" spans="1:11" s="11" customFormat="1" ht="12.75">
      <c r="A41" s="31"/>
      <c r="B41" s="13"/>
      <c r="C41" s="13"/>
      <c r="D41" s="13"/>
      <c r="E41" s="47"/>
      <c r="F41" s="14"/>
      <c r="G41" s="14"/>
      <c r="H41" s="14">
        <f>F41*G41</f>
        <v>0</v>
      </c>
      <c r="I41" s="14" t="str">
        <f t="shared" si="0"/>
        <v>BAJO</v>
      </c>
      <c r="J41" s="3"/>
      <c r="K41" s="53">
        <f>IF(I41="BAJO",0.1,IF(I41="MEDIO",3,5))</f>
        <v>0.1</v>
      </c>
    </row>
    <row r="42" spans="1:11" s="11" customFormat="1" ht="12.75">
      <c r="A42" s="31"/>
      <c r="B42" s="13"/>
      <c r="C42" s="32"/>
      <c r="D42" s="13"/>
      <c r="E42" s="47"/>
      <c r="F42" s="14"/>
      <c r="G42" s="14"/>
      <c r="H42" s="14">
        <f t="shared" si="2"/>
        <v>0</v>
      </c>
      <c r="I42" s="14" t="str">
        <f t="shared" si="0"/>
        <v>BAJO</v>
      </c>
      <c r="J42" s="3"/>
      <c r="K42" s="53">
        <f t="shared" si="1"/>
        <v>0.1</v>
      </c>
    </row>
    <row r="43" spans="1:11" s="11" customFormat="1" ht="12.75">
      <c r="A43" s="31"/>
      <c r="B43" s="13"/>
      <c r="C43" s="35"/>
      <c r="D43" s="13"/>
      <c r="E43" s="47"/>
      <c r="F43" s="14"/>
      <c r="G43" s="14"/>
      <c r="H43" s="14">
        <f t="shared" si="2"/>
        <v>0</v>
      </c>
      <c r="I43" s="14" t="str">
        <f t="shared" si="0"/>
        <v>BAJO</v>
      </c>
      <c r="J43" s="3"/>
      <c r="K43" s="53">
        <f t="shared" si="1"/>
        <v>0.1</v>
      </c>
    </row>
    <row r="44" spans="1:11" s="11" customFormat="1" ht="12.75">
      <c r="A44" s="31"/>
      <c r="B44" s="13"/>
      <c r="C44" s="13"/>
      <c r="D44" s="13"/>
      <c r="E44" s="47"/>
      <c r="F44" s="14"/>
      <c r="G44" s="14"/>
      <c r="H44" s="14">
        <f>F44*G44</f>
        <v>0</v>
      </c>
      <c r="I44" s="14" t="str">
        <f t="shared" si="0"/>
        <v>BAJO</v>
      </c>
      <c r="J44" s="3"/>
      <c r="K44" s="53">
        <f>IF(I44="BAJO",0.1,IF(I44="MEDIO",3,5))</f>
        <v>0.1</v>
      </c>
    </row>
    <row r="45" spans="1:11" s="11" customFormat="1" ht="12.75">
      <c r="A45" s="31"/>
      <c r="B45" s="13"/>
      <c r="C45" s="13"/>
      <c r="D45" s="13"/>
      <c r="E45" s="47"/>
      <c r="F45" s="14"/>
      <c r="G45" s="14"/>
      <c r="H45" s="14">
        <f>F45*G45</f>
        <v>0</v>
      </c>
      <c r="I45" s="14" t="str">
        <f t="shared" si="0"/>
        <v>BAJO</v>
      </c>
      <c r="J45" s="3"/>
      <c r="K45" s="53">
        <f>IF(I45="BAJO",0.1,IF(I45="MEDIO",3,5))</f>
        <v>0.1</v>
      </c>
    </row>
    <row r="46" spans="1:11" s="11" customFormat="1" ht="12.75">
      <c r="A46" s="31"/>
      <c r="B46" s="13"/>
      <c r="C46" s="32"/>
      <c r="D46" s="13"/>
      <c r="E46" s="47"/>
      <c r="F46" s="14"/>
      <c r="G46" s="14"/>
      <c r="H46" s="14">
        <f t="shared" si="2"/>
        <v>0</v>
      </c>
      <c r="I46" s="14" t="str">
        <f t="shared" si="0"/>
        <v>BAJO</v>
      </c>
      <c r="J46" s="3"/>
      <c r="K46" s="53">
        <f t="shared" si="1"/>
        <v>0.1</v>
      </c>
    </row>
    <row r="47" spans="1:11" s="11" customFormat="1" ht="12.75">
      <c r="A47" s="31"/>
      <c r="B47" s="13"/>
      <c r="C47" s="35"/>
      <c r="D47" s="13"/>
      <c r="E47" s="47"/>
      <c r="F47" s="14"/>
      <c r="G47" s="14"/>
      <c r="H47" s="14">
        <f t="shared" si="2"/>
        <v>0</v>
      </c>
      <c r="I47" s="14" t="str">
        <f t="shared" si="0"/>
        <v>BAJO</v>
      </c>
      <c r="J47" s="3"/>
      <c r="K47" s="53">
        <f t="shared" si="1"/>
        <v>0.1</v>
      </c>
    </row>
    <row r="48" spans="1:11" s="11" customFormat="1" ht="12.75">
      <c r="A48" s="31"/>
      <c r="B48" s="13"/>
      <c r="C48" s="13"/>
      <c r="D48" s="13"/>
      <c r="E48" s="47"/>
      <c r="F48" s="14"/>
      <c r="G48" s="14"/>
      <c r="H48" s="14">
        <f t="shared" si="2"/>
        <v>0</v>
      </c>
      <c r="I48" s="14" t="str">
        <f t="shared" si="0"/>
        <v>BAJO</v>
      </c>
      <c r="J48" s="3"/>
      <c r="K48" s="53">
        <f>IF(I48="BAJO",0.1,IF(I48="MEDIO",3,5))</f>
        <v>0.1</v>
      </c>
    </row>
    <row r="49" spans="1:11" s="22" customFormat="1" ht="12.75">
      <c r="A49" s="31"/>
      <c r="B49" s="13"/>
      <c r="C49" s="15"/>
      <c r="D49" s="15"/>
      <c r="E49" s="47"/>
      <c r="F49" s="21"/>
      <c r="G49" s="21"/>
      <c r="H49" s="21">
        <f t="shared" si="2"/>
        <v>0</v>
      </c>
      <c r="I49" s="21" t="str">
        <f t="shared" si="0"/>
        <v>BAJO</v>
      </c>
      <c r="J49" s="3"/>
      <c r="K49" s="65">
        <f>IF(I49="BAJO",0.1,IF(I49="MEDIO",3,5))</f>
        <v>0.1</v>
      </c>
    </row>
    <row r="50" spans="1:11" s="11" customFormat="1" ht="12.75">
      <c r="A50" s="31"/>
      <c r="B50" s="15"/>
      <c r="C50" s="32"/>
      <c r="D50" s="16"/>
      <c r="E50" s="41"/>
      <c r="F50" s="29"/>
      <c r="G50" s="29"/>
      <c r="H50" s="14">
        <f t="shared" si="2"/>
        <v>0</v>
      </c>
      <c r="I50" s="14" t="str">
        <f t="shared" si="0"/>
        <v>BAJO</v>
      </c>
      <c r="J50" s="3"/>
      <c r="K50" s="53">
        <f t="shared" si="1"/>
        <v>0.1</v>
      </c>
    </row>
    <row r="51" spans="1:11" s="11" customFormat="1" ht="12.75">
      <c r="A51" s="31"/>
      <c r="B51" s="13"/>
      <c r="C51" s="32"/>
      <c r="D51" s="16"/>
      <c r="E51" s="41"/>
      <c r="F51" s="29"/>
      <c r="G51" s="29"/>
      <c r="H51" s="14">
        <f t="shared" si="2"/>
        <v>0</v>
      </c>
      <c r="I51" s="14" t="str">
        <f t="shared" si="0"/>
        <v>BAJO</v>
      </c>
      <c r="J51" s="3"/>
      <c r="K51" s="53">
        <f t="shared" si="1"/>
        <v>0.1</v>
      </c>
    </row>
    <row r="52" spans="1:11" s="11" customFormat="1" ht="12.75">
      <c r="A52" s="31"/>
      <c r="B52" s="13"/>
      <c r="C52" s="13"/>
      <c r="D52" s="16"/>
      <c r="E52" s="41"/>
      <c r="F52" s="29"/>
      <c r="G52" s="29"/>
      <c r="H52" s="14">
        <f>F52*G52</f>
        <v>0</v>
      </c>
      <c r="I52" s="14" t="str">
        <f t="shared" si="0"/>
        <v>BAJO</v>
      </c>
      <c r="J52" s="3"/>
      <c r="K52" s="53">
        <f>IF(I52="BAJO",0.1,IF(I52="MEDIO",3,5))</f>
        <v>0.1</v>
      </c>
    </row>
    <row r="53" spans="1:11" s="11" customFormat="1" ht="12.75">
      <c r="A53" s="31"/>
      <c r="B53" s="34"/>
      <c r="C53" s="35"/>
      <c r="D53" s="34"/>
      <c r="E53" s="41"/>
      <c r="F53" s="14"/>
      <c r="G53" s="14"/>
      <c r="H53" s="14">
        <f t="shared" si="2"/>
        <v>0</v>
      </c>
      <c r="I53" s="14" t="str">
        <f t="shared" si="0"/>
        <v>BAJO</v>
      </c>
      <c r="J53" s="3"/>
      <c r="K53" s="53">
        <f t="shared" si="1"/>
        <v>0.1</v>
      </c>
    </row>
    <row r="54" spans="1:11" s="11" customFormat="1" ht="12.75">
      <c r="A54" s="31"/>
      <c r="B54" s="34"/>
      <c r="C54" s="35"/>
      <c r="D54" s="34"/>
      <c r="E54" s="41"/>
      <c r="F54" s="36"/>
      <c r="G54" s="14"/>
      <c r="H54" s="14">
        <f t="shared" si="2"/>
        <v>0</v>
      </c>
      <c r="I54" s="14" t="str">
        <f t="shared" si="0"/>
        <v>BAJO</v>
      </c>
      <c r="J54" s="3"/>
      <c r="K54" s="53">
        <f t="shared" si="1"/>
        <v>0.1</v>
      </c>
    </row>
    <row r="55" spans="1:11" s="11" customFormat="1" ht="12.75">
      <c r="A55" s="31"/>
      <c r="B55" s="34"/>
      <c r="C55" s="35"/>
      <c r="D55" s="34"/>
      <c r="E55" s="41"/>
      <c r="F55" s="36"/>
      <c r="G55" s="14"/>
      <c r="H55" s="14">
        <f>F55*G55</f>
        <v>0</v>
      </c>
      <c r="I55" s="14" t="str">
        <f t="shared" si="0"/>
        <v>BAJO</v>
      </c>
      <c r="J55" s="3"/>
      <c r="K55" s="53">
        <f>IF(I55="BAJO",0.1,IF(I55="MEDIO",3,5))</f>
        <v>0.1</v>
      </c>
    </row>
    <row r="56" spans="1:11" s="11" customFormat="1" ht="12.75">
      <c r="A56" s="31"/>
      <c r="B56" s="34"/>
      <c r="C56" s="35"/>
      <c r="D56" s="34"/>
      <c r="E56" s="41"/>
      <c r="F56" s="14"/>
      <c r="G56" s="14"/>
      <c r="H56" s="14">
        <f t="shared" si="2"/>
        <v>0</v>
      </c>
      <c r="I56" s="14" t="str">
        <f t="shared" si="0"/>
        <v>BAJO</v>
      </c>
      <c r="J56" s="13"/>
      <c r="K56" s="53">
        <f t="shared" si="1"/>
        <v>0.1</v>
      </c>
    </row>
    <row r="57" spans="1:11" s="11" customFormat="1" ht="12.75">
      <c r="A57" s="31"/>
      <c r="B57" s="34"/>
      <c r="C57" s="35"/>
      <c r="D57" s="34"/>
      <c r="E57" s="41"/>
      <c r="F57" s="14"/>
      <c r="G57" s="14"/>
      <c r="H57" s="14">
        <f>F57*G57</f>
        <v>0</v>
      </c>
      <c r="I57" s="14" t="str">
        <f t="shared" si="0"/>
        <v>BAJO</v>
      </c>
      <c r="J57" s="13"/>
      <c r="K57" s="53">
        <f>IF(I57="BAJO",0.1,IF(I57="MEDIO",3,5))</f>
        <v>0.1</v>
      </c>
    </row>
    <row r="58" spans="1:11" s="22" customFormat="1" ht="12.75">
      <c r="A58" s="37"/>
      <c r="B58" s="38"/>
      <c r="C58" s="39"/>
      <c r="D58" s="15"/>
      <c r="E58" s="48"/>
      <c r="F58" s="21"/>
      <c r="G58" s="21"/>
      <c r="H58" s="21">
        <f t="shared" si="2"/>
        <v>0</v>
      </c>
      <c r="I58" s="21" t="str">
        <f t="shared" si="0"/>
        <v>BAJO</v>
      </c>
      <c r="J58" s="3"/>
      <c r="K58" s="65">
        <f t="shared" si="1"/>
        <v>0.1</v>
      </c>
    </row>
    <row r="59" spans="1:11" s="22" customFormat="1" ht="12.75">
      <c r="A59" s="37"/>
      <c r="B59" s="38"/>
      <c r="C59" s="35"/>
      <c r="D59" s="15"/>
      <c r="E59" s="48"/>
      <c r="F59" s="40"/>
      <c r="G59" s="21"/>
      <c r="H59" s="21">
        <f t="shared" si="2"/>
        <v>0</v>
      </c>
      <c r="I59" s="21" t="str">
        <f t="shared" si="0"/>
        <v>BAJO</v>
      </c>
      <c r="J59" s="3"/>
      <c r="K59" s="65">
        <f t="shared" si="1"/>
        <v>0.1</v>
      </c>
    </row>
    <row r="60" spans="1:11" s="11" customFormat="1" ht="12.75">
      <c r="A60" s="31"/>
      <c r="B60" s="41"/>
      <c r="C60" s="35"/>
      <c r="D60" s="34"/>
      <c r="E60" s="41"/>
      <c r="F60" s="14"/>
      <c r="G60" s="14"/>
      <c r="H60" s="14">
        <f t="shared" si="2"/>
        <v>0</v>
      </c>
      <c r="I60" s="14" t="str">
        <f t="shared" si="0"/>
        <v>BAJO</v>
      </c>
      <c r="J60" s="13"/>
      <c r="K60" s="53">
        <f t="shared" si="1"/>
        <v>0.1</v>
      </c>
    </row>
    <row r="61" spans="1:11" s="11" customFormat="1" ht="12.75">
      <c r="A61" s="31"/>
      <c r="B61" s="34"/>
      <c r="C61" s="35"/>
      <c r="D61" s="34"/>
      <c r="E61" s="41"/>
      <c r="F61" s="14"/>
      <c r="G61" s="14"/>
      <c r="H61" s="14">
        <f t="shared" si="2"/>
        <v>0</v>
      </c>
      <c r="I61" s="14" t="str">
        <f t="shared" si="0"/>
        <v>BAJO</v>
      </c>
      <c r="J61" s="13"/>
      <c r="K61" s="53">
        <f t="shared" si="1"/>
        <v>0.1</v>
      </c>
    </row>
    <row r="62" spans="1:11" s="11" customFormat="1" ht="12.75">
      <c r="A62" s="31"/>
      <c r="B62" s="34"/>
      <c r="C62" s="35"/>
      <c r="D62" s="34"/>
      <c r="E62" s="41"/>
      <c r="F62" s="14"/>
      <c r="G62" s="14"/>
      <c r="H62" s="14">
        <f t="shared" si="2"/>
        <v>0</v>
      </c>
      <c r="I62" s="14" t="str">
        <f t="shared" si="0"/>
        <v>BAJO</v>
      </c>
      <c r="J62" s="3"/>
      <c r="K62" s="53">
        <f t="shared" si="1"/>
        <v>0.1</v>
      </c>
    </row>
    <row r="63" spans="1:11" s="11" customFormat="1" ht="12.75">
      <c r="A63" s="31"/>
      <c r="B63" s="34"/>
      <c r="C63" s="35"/>
      <c r="D63" s="34"/>
      <c r="E63" s="41"/>
      <c r="F63" s="14"/>
      <c r="G63" s="14"/>
      <c r="H63" s="14">
        <f t="shared" si="2"/>
        <v>0</v>
      </c>
      <c r="I63" s="14" t="str">
        <f t="shared" ref="I63:I68" si="3">IF(H63&lt;12,"BAJO",IF(H63&gt;19,"ALTO","MEDIO"))</f>
        <v>BAJO</v>
      </c>
      <c r="J63" s="3"/>
      <c r="K63" s="53">
        <f t="shared" ref="K63:K68" si="4">IF(I63="BAJO",0.1,IF(I63="MEDIO",3,5))</f>
        <v>0.1</v>
      </c>
    </row>
    <row r="64" spans="1:11" s="11" customFormat="1" ht="12.75">
      <c r="A64" s="31"/>
      <c r="B64" s="34"/>
      <c r="C64" s="35"/>
      <c r="D64" s="34"/>
      <c r="E64" s="41"/>
      <c r="F64" s="14"/>
      <c r="G64" s="14"/>
      <c r="H64" s="14">
        <f t="shared" ref="H64:H68" si="5">F64*G64</f>
        <v>0</v>
      </c>
      <c r="I64" s="14" t="str">
        <f t="shared" si="3"/>
        <v>BAJO</v>
      </c>
      <c r="J64" s="3"/>
      <c r="K64" s="53">
        <f t="shared" si="4"/>
        <v>0.1</v>
      </c>
    </row>
    <row r="65" spans="1:13" s="11" customFormat="1" ht="12.75">
      <c r="A65" s="31"/>
      <c r="B65" s="34"/>
      <c r="C65" s="35"/>
      <c r="D65" s="34"/>
      <c r="E65" s="41"/>
      <c r="F65" s="14"/>
      <c r="G65" s="14"/>
      <c r="H65" s="14">
        <f t="shared" si="5"/>
        <v>0</v>
      </c>
      <c r="I65" s="14" t="str">
        <f t="shared" si="3"/>
        <v>BAJO</v>
      </c>
      <c r="J65" s="3"/>
      <c r="K65" s="53">
        <f t="shared" si="4"/>
        <v>0.1</v>
      </c>
    </row>
    <row r="66" spans="1:13" s="11" customFormat="1" ht="12.75">
      <c r="A66" s="31"/>
      <c r="B66" s="34"/>
      <c r="C66" s="35"/>
      <c r="D66" s="34"/>
      <c r="E66" s="41"/>
      <c r="F66" s="14"/>
      <c r="G66" s="14"/>
      <c r="H66" s="14">
        <f t="shared" si="5"/>
        <v>0</v>
      </c>
      <c r="I66" s="14" t="str">
        <f t="shared" si="3"/>
        <v>BAJO</v>
      </c>
      <c r="J66" s="3"/>
      <c r="K66" s="53">
        <f t="shared" si="4"/>
        <v>0.1</v>
      </c>
    </row>
    <row r="67" spans="1:13" s="11" customFormat="1" ht="12.75">
      <c r="A67" s="31"/>
      <c r="B67" s="34"/>
      <c r="C67" s="35"/>
      <c r="D67" s="34"/>
      <c r="E67" s="41"/>
      <c r="F67" s="14"/>
      <c r="G67" s="14"/>
      <c r="H67" s="14">
        <f t="shared" si="5"/>
        <v>0</v>
      </c>
      <c r="I67" s="14" t="str">
        <f t="shared" si="3"/>
        <v>BAJO</v>
      </c>
      <c r="J67" s="3"/>
      <c r="K67" s="53">
        <f t="shared" si="4"/>
        <v>0.1</v>
      </c>
    </row>
    <row r="68" spans="1:13" s="11" customFormat="1" ht="12.75">
      <c r="A68" s="31"/>
      <c r="B68" s="34"/>
      <c r="C68" s="35"/>
      <c r="D68" s="34"/>
      <c r="E68" s="41"/>
      <c r="F68" s="14"/>
      <c r="G68" s="14"/>
      <c r="H68" s="14">
        <f t="shared" si="5"/>
        <v>0</v>
      </c>
      <c r="I68" s="14" t="str">
        <f t="shared" si="3"/>
        <v>BAJO</v>
      </c>
      <c r="J68" s="3"/>
      <c r="K68" s="53">
        <f t="shared" si="4"/>
        <v>0.1</v>
      </c>
    </row>
    <row r="69" spans="1:13" s="11" customFormat="1" ht="12.75">
      <c r="B69" s="42"/>
      <c r="C69" s="43"/>
      <c r="E69" s="49"/>
      <c r="F69" s="44"/>
      <c r="G69" s="44"/>
      <c r="L69" s="11">
        <f>SUM(K5:K68)</f>
        <v>6.3999999999999932</v>
      </c>
      <c r="M69" s="11">
        <f>COUNT(K5:K68)</f>
        <v>64</v>
      </c>
    </row>
    <row r="70" spans="1:13" s="11" customFormat="1" ht="12.75">
      <c r="C70" s="43"/>
      <c r="E70" s="49"/>
      <c r="F70" s="44"/>
      <c r="G70" s="44"/>
    </row>
    <row r="71" spans="1:13" s="11" customFormat="1" ht="12.75">
      <c r="C71" s="43"/>
      <c r="E71" s="49"/>
      <c r="F71" s="44"/>
      <c r="G71" s="44"/>
    </row>
  </sheetData>
  <dataConsolidate/>
  <mergeCells count="3">
    <mergeCell ref="A1:A2"/>
    <mergeCell ref="B1:K1"/>
    <mergeCell ref="B2:K2"/>
  </mergeCells>
  <conditionalFormatting sqref="I65:I67 I5:I61">
    <cfRule type="cellIs" dxfId="173" priority="10" stopIfTrue="1" operator="equal">
      <formula>"ALTO"</formula>
    </cfRule>
    <cfRule type="cellIs" dxfId="172" priority="11" stopIfTrue="1" operator="equal">
      <formula>"MEDIO"</formula>
    </cfRule>
    <cfRule type="cellIs" dxfId="171" priority="12" stopIfTrue="1" operator="equal">
      <formula>"BAJO"</formula>
    </cfRule>
  </conditionalFormatting>
  <conditionalFormatting sqref="I62">
    <cfRule type="cellIs" dxfId="170" priority="7" stopIfTrue="1" operator="equal">
      <formula>"ALTO"</formula>
    </cfRule>
    <cfRule type="cellIs" dxfId="169" priority="8" stopIfTrue="1" operator="equal">
      <formula>"MEDIO"</formula>
    </cfRule>
    <cfRule type="cellIs" dxfId="168" priority="9" stopIfTrue="1" operator="equal">
      <formula>"BAJO"</formula>
    </cfRule>
  </conditionalFormatting>
  <conditionalFormatting sqref="I63:I64">
    <cfRule type="cellIs" dxfId="167" priority="4" stopIfTrue="1" operator="equal">
      <formula>"ALTO"</formula>
    </cfRule>
    <cfRule type="cellIs" dxfId="166" priority="5" stopIfTrue="1" operator="equal">
      <formula>"MEDIO"</formula>
    </cfRule>
    <cfRule type="cellIs" dxfId="165" priority="6" stopIfTrue="1" operator="equal">
      <formula>"BAJO"</formula>
    </cfRule>
  </conditionalFormatting>
  <conditionalFormatting sqref="I68">
    <cfRule type="cellIs" dxfId="164" priority="1" stopIfTrue="1" operator="equal">
      <formula>"ALTO"</formula>
    </cfRule>
    <cfRule type="cellIs" dxfId="163" priority="2" stopIfTrue="1" operator="equal">
      <formula>"MEDIO"</formula>
    </cfRule>
    <cfRule type="cellIs" dxfId="162" priority="3" stopIfTrue="1" operator="equal">
      <formula>"BAJO"</formula>
    </cfRule>
  </conditionalFormatting>
  <pageMargins left="0.31496062992125984" right="0.31496062992125984" top="0.35433070866141736" bottom="0.35433070866141736" header="0.31496062992125984" footer="0.31496062992125984"/>
  <pageSetup paperSize="14" scale="33" orientation="landscape" r:id="rId1"/>
  <colBreaks count="1" manualBreakCount="1">
    <brk id="11"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Calor Procesos</vt:lpstr>
      <vt:lpstr>Calor Cargos</vt:lpstr>
      <vt:lpstr>POLÍTICA DE SOBORNO</vt:lpstr>
      <vt:lpstr>FORMATO MATRIZ RIESGOS SOBORNO</vt:lpstr>
      <vt:lpstr>FORMATO PLAN DE TRATAMIENTO</vt:lpstr>
      <vt:lpstr>DIR. ESTRAT</vt:lpstr>
      <vt:lpstr>COM Y CUL</vt:lpstr>
      <vt:lpstr>SEG VIAL</vt:lpstr>
      <vt:lpstr>INTEL MOV</vt:lpstr>
      <vt:lpstr>PLAN TRANS E INF</vt:lpstr>
      <vt:lpstr>ING TRANS</vt:lpstr>
      <vt:lpstr>GEST SOC</vt:lpstr>
      <vt:lpstr>GEST Y CON TRANS</vt:lpstr>
      <vt:lpstr>GEST TRAM Y SER</vt:lpstr>
      <vt:lpstr>GEST CONTRAV</vt:lpstr>
      <vt:lpstr>GEST ADMTVA</vt:lpstr>
      <vt:lpstr>GEST FIN</vt:lpstr>
      <vt:lpstr>GEST JUR</vt:lpstr>
      <vt:lpstr>GEST TH</vt:lpstr>
      <vt:lpstr>GEST TICS</vt:lpstr>
      <vt:lpstr>CONT DISC</vt:lpstr>
      <vt:lpstr>CONT Y EV GEST</vt:lpstr>
      <vt:lpstr>PLAN DE TRATAMIENTO RIESGOS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hp</cp:lastModifiedBy>
  <cp:lastPrinted>2019-11-05T13:30:51Z</cp:lastPrinted>
  <dcterms:created xsi:type="dcterms:W3CDTF">2019-05-22T13:10:37Z</dcterms:created>
  <dcterms:modified xsi:type="dcterms:W3CDTF">2021-11-05T21:21:40Z</dcterms:modified>
</cp:coreProperties>
</file>