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\\storage_admin\OAPLANEACION-SDM\6. PLAN ANUAL DE ADQUISICIONES PAA\EJECUCION PPTAL - 2020\JULIO\"/>
    </mc:Choice>
  </mc:AlternateContent>
  <bookViews>
    <workbookView xWindow="0" yWindow="0" windowWidth="28800" windowHeight="11700" firstSheet="1" activeTab="1"/>
  </bookViews>
  <sheets>
    <sheet name="EJECUCION BMT  CONCEJO" sheetId="11" state="hidden" r:id="rId1"/>
    <sheet name="EJECUCION TOTAL" sheetId="14" r:id="rId2"/>
    <sheet name="FUNCIONAMIENTO" sheetId="5" r:id="rId3"/>
    <sheet name="RESERVAS" sheetId="7" r:id="rId4"/>
  </sheets>
  <definedNames>
    <definedName name="_xlnm._FilterDatabase" localSheetId="0" hidden="1">'EJECUCION BMT  CONCEJO'!$B$5:$E$20</definedName>
    <definedName name="_xlnm._FilterDatabase" localSheetId="1" hidden="1">'EJECUCION TOTAL'!$A$5:$L$69</definedName>
    <definedName name="_xlnm._FilterDatabase" localSheetId="3" hidden="1">RESERVAS!$A$4:$E$24</definedName>
    <definedName name="_xlnm.Print_Area" localSheetId="0">'EJECUCION BMT  CONCEJO'!$B$1:$D$24</definedName>
    <definedName name="_xlnm.Print_Area" localSheetId="1">'EJECUCION TOTAL'!$A$1:$L$51</definedName>
    <definedName name="_xlnm.Print_Area" localSheetId="3">RESERVAS!$A$1:$E$26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66" i="14" l="1"/>
  <c r="L65" i="14"/>
  <c r="K65" i="14"/>
  <c r="I65" i="14"/>
  <c r="G65" i="14"/>
  <c r="L64" i="14"/>
  <c r="K64" i="14"/>
  <c r="I64" i="14"/>
  <c r="G64" i="14"/>
  <c r="L63" i="14"/>
  <c r="K63" i="14"/>
  <c r="I63" i="14"/>
  <c r="G63" i="14"/>
  <c r="J62" i="14"/>
  <c r="J66" i="14" s="1"/>
  <c r="H62" i="14"/>
  <c r="I62" i="14" s="1"/>
  <c r="F62" i="14"/>
  <c r="G62" i="14" s="1"/>
  <c r="E62" i="14"/>
  <c r="E66" i="14" s="1"/>
  <c r="E67" i="14" s="1"/>
  <c r="L61" i="14"/>
  <c r="K61" i="14"/>
  <c r="I61" i="14"/>
  <c r="G61" i="14"/>
  <c r="L59" i="14"/>
  <c r="K59" i="14"/>
  <c r="I59" i="14"/>
  <c r="G59" i="14"/>
  <c r="L58" i="14"/>
  <c r="K58" i="14"/>
  <c r="I58" i="14"/>
  <c r="G58" i="14"/>
  <c r="J57" i="14"/>
  <c r="L57" i="14" s="1"/>
  <c r="H57" i="14"/>
  <c r="I57" i="14" s="1"/>
  <c r="F57" i="14"/>
  <c r="G57" i="14" s="1"/>
  <c r="E57" i="14"/>
  <c r="L56" i="14"/>
  <c r="K56" i="14"/>
  <c r="I56" i="14"/>
  <c r="G56" i="14"/>
  <c r="L55" i="14"/>
  <c r="K55" i="14"/>
  <c r="I55" i="14"/>
  <c r="G55" i="14"/>
  <c r="J54" i="14"/>
  <c r="L54" i="14" s="1"/>
  <c r="H54" i="14"/>
  <c r="I54" i="14" s="1"/>
  <c r="F54" i="14"/>
  <c r="G54" i="14" s="1"/>
  <c r="E54" i="14"/>
  <c r="E60" i="14" s="1"/>
  <c r="L53" i="14"/>
  <c r="K53" i="14"/>
  <c r="I53" i="14"/>
  <c r="G53" i="14"/>
  <c r="L52" i="14"/>
  <c r="K52" i="14"/>
  <c r="I52" i="14"/>
  <c r="G52" i="14"/>
  <c r="J51" i="14"/>
  <c r="K51" i="14" s="1"/>
  <c r="H51" i="14"/>
  <c r="I51" i="14" s="1"/>
  <c r="F51" i="14"/>
  <c r="G51" i="14" s="1"/>
  <c r="E51" i="14"/>
  <c r="L50" i="14"/>
  <c r="K50" i="14"/>
  <c r="I50" i="14"/>
  <c r="G50" i="14"/>
  <c r="L49" i="14"/>
  <c r="K49" i="14"/>
  <c r="I49" i="14"/>
  <c r="G49" i="14"/>
  <c r="L48" i="14"/>
  <c r="K48" i="14"/>
  <c r="I48" i="14"/>
  <c r="G48" i="14"/>
  <c r="L47" i="14"/>
  <c r="K47" i="14"/>
  <c r="I47" i="14"/>
  <c r="G47" i="14"/>
  <c r="L46" i="14"/>
  <c r="K46" i="14"/>
  <c r="I46" i="14"/>
  <c r="G46" i="14"/>
  <c r="J44" i="14"/>
  <c r="L44" i="14" s="1"/>
  <c r="H44" i="14"/>
  <c r="I44" i="14" s="1"/>
  <c r="L43" i="14"/>
  <c r="K43" i="14"/>
  <c r="I43" i="14"/>
  <c r="G43" i="14"/>
  <c r="L42" i="14"/>
  <c r="K42" i="14"/>
  <c r="I42" i="14"/>
  <c r="G42" i="14"/>
  <c r="L41" i="14"/>
  <c r="H41" i="14"/>
  <c r="F41" i="14"/>
  <c r="G41" i="14" s="1"/>
  <c r="E41" i="14"/>
  <c r="E44" i="14" s="1"/>
  <c r="J40" i="14"/>
  <c r="L40" i="14" s="1"/>
  <c r="H40" i="14"/>
  <c r="F40" i="14"/>
  <c r="G40" i="14" s="1"/>
  <c r="E40" i="14"/>
  <c r="E45" i="14" s="1"/>
  <c r="L39" i="14"/>
  <c r="K39" i="14"/>
  <c r="I39" i="14"/>
  <c r="G39" i="14"/>
  <c r="L38" i="14"/>
  <c r="K38" i="14"/>
  <c r="I38" i="14"/>
  <c r="G38" i="14"/>
  <c r="L37" i="14"/>
  <c r="K37" i="14"/>
  <c r="I37" i="14"/>
  <c r="G37" i="14"/>
  <c r="L36" i="14"/>
  <c r="K36" i="14"/>
  <c r="I36" i="14"/>
  <c r="G36" i="14"/>
  <c r="L32" i="14"/>
  <c r="K32" i="14"/>
  <c r="I32" i="14"/>
  <c r="G32" i="14"/>
  <c r="L31" i="14"/>
  <c r="K31" i="14"/>
  <c r="I31" i="14"/>
  <c r="G31" i="14"/>
  <c r="J30" i="14"/>
  <c r="L30" i="14" s="1"/>
  <c r="H30" i="14"/>
  <c r="H33" i="14" s="1"/>
  <c r="I33" i="14" s="1"/>
  <c r="F30" i="14"/>
  <c r="G30" i="14" s="1"/>
  <c r="E30" i="14"/>
  <c r="K30" i="14" s="1"/>
  <c r="L29" i="14"/>
  <c r="K29" i="14"/>
  <c r="I29" i="14"/>
  <c r="G29" i="14"/>
  <c r="L28" i="14"/>
  <c r="K28" i="14"/>
  <c r="I28" i="14"/>
  <c r="G28" i="14"/>
  <c r="J27" i="14"/>
  <c r="L27" i="14" s="1"/>
  <c r="H27" i="14"/>
  <c r="F27" i="14"/>
  <c r="G27" i="14" s="1"/>
  <c r="E27" i="14"/>
  <c r="E33" i="14" s="1"/>
  <c r="L25" i="14"/>
  <c r="K25" i="14"/>
  <c r="I25" i="14"/>
  <c r="G25" i="14"/>
  <c r="L24" i="14"/>
  <c r="K24" i="14"/>
  <c r="I24" i="14"/>
  <c r="G24" i="14"/>
  <c r="J23" i="14"/>
  <c r="L23" i="14" s="1"/>
  <c r="H23" i="14"/>
  <c r="H26" i="14" s="1"/>
  <c r="I26" i="14" s="1"/>
  <c r="F23" i="14"/>
  <c r="G23" i="14" s="1"/>
  <c r="E23" i="14"/>
  <c r="E26" i="14" s="1"/>
  <c r="L22" i="14"/>
  <c r="K22" i="14"/>
  <c r="I22" i="14"/>
  <c r="G22" i="14"/>
  <c r="L20" i="14"/>
  <c r="K20" i="14"/>
  <c r="I20" i="14"/>
  <c r="G20" i="14"/>
  <c r="L19" i="14"/>
  <c r="K19" i="14"/>
  <c r="I19" i="14"/>
  <c r="G19" i="14"/>
  <c r="L18" i="14"/>
  <c r="K18" i="14"/>
  <c r="I18" i="14"/>
  <c r="G18" i="14"/>
  <c r="L17" i="14"/>
  <c r="K17" i="14"/>
  <c r="I17" i="14"/>
  <c r="G17" i="14"/>
  <c r="J16" i="14"/>
  <c r="L16" i="14" s="1"/>
  <c r="I16" i="14"/>
  <c r="H16" i="14"/>
  <c r="F16" i="14"/>
  <c r="E16" i="14"/>
  <c r="G16" i="14" s="1"/>
  <c r="L15" i="14"/>
  <c r="K15" i="14"/>
  <c r="I15" i="14"/>
  <c r="G15" i="14"/>
  <c r="L14" i="14"/>
  <c r="K14" i="14"/>
  <c r="I14" i="14"/>
  <c r="G14" i="14"/>
  <c r="J13" i="14"/>
  <c r="J21" i="14" s="1"/>
  <c r="I13" i="14"/>
  <c r="H13" i="14"/>
  <c r="H21" i="14" s="1"/>
  <c r="F13" i="14"/>
  <c r="F21" i="14" s="1"/>
  <c r="E13" i="14"/>
  <c r="G13" i="14" s="1"/>
  <c r="J11" i="14"/>
  <c r="J12" i="14" s="1"/>
  <c r="I11" i="14"/>
  <c r="H11" i="14"/>
  <c r="F11" i="14"/>
  <c r="E11" i="14"/>
  <c r="G11" i="14" s="1"/>
  <c r="L10" i="14"/>
  <c r="K10" i="14"/>
  <c r="I10" i="14"/>
  <c r="G10" i="14"/>
  <c r="J9" i="14"/>
  <c r="L9" i="14" s="1"/>
  <c r="H9" i="14"/>
  <c r="H12" i="14" s="1"/>
  <c r="F9" i="14"/>
  <c r="F12" i="14" s="1"/>
  <c r="E9" i="14"/>
  <c r="K9" i="14" s="1"/>
  <c r="L8" i="14"/>
  <c r="K8" i="14"/>
  <c r="I8" i="14"/>
  <c r="G8" i="14"/>
  <c r="L7" i="14"/>
  <c r="K7" i="14"/>
  <c r="I7" i="14"/>
  <c r="G7" i="14"/>
  <c r="L6" i="14"/>
  <c r="K6" i="14"/>
  <c r="I6" i="14"/>
  <c r="G6" i="14"/>
  <c r="K12" i="14" l="1"/>
  <c r="L12" i="14"/>
  <c r="I66" i="14"/>
  <c r="H34" i="14"/>
  <c r="E68" i="14"/>
  <c r="L66" i="14"/>
  <c r="K66" i="14"/>
  <c r="J67" i="14"/>
  <c r="L21" i="14"/>
  <c r="H35" i="14"/>
  <c r="G9" i="14"/>
  <c r="K11" i="14"/>
  <c r="K13" i="14"/>
  <c r="K16" i="14"/>
  <c r="H45" i="14"/>
  <c r="L51" i="14"/>
  <c r="L11" i="14"/>
  <c r="L13" i="14"/>
  <c r="E12" i="14"/>
  <c r="G12" i="14" s="1"/>
  <c r="E21" i="14"/>
  <c r="E34" i="14" s="1"/>
  <c r="I23" i="14"/>
  <c r="I30" i="14"/>
  <c r="I40" i="14"/>
  <c r="I41" i="14"/>
  <c r="J45" i="14"/>
  <c r="F60" i="14"/>
  <c r="G60" i="14" s="1"/>
  <c r="F66" i="14"/>
  <c r="J26" i="14"/>
  <c r="J34" i="14" s="1"/>
  <c r="J33" i="14"/>
  <c r="K41" i="14"/>
  <c r="K44" i="14"/>
  <c r="K62" i="14"/>
  <c r="I9" i="14"/>
  <c r="K27" i="14"/>
  <c r="K40" i="14"/>
  <c r="H67" i="14"/>
  <c r="I67" i="14" s="1"/>
  <c r="I27" i="14"/>
  <c r="K23" i="14"/>
  <c r="H60" i="14"/>
  <c r="I60" i="14" s="1"/>
  <c r="L62" i="14"/>
  <c r="F44" i="14"/>
  <c r="G44" i="14" s="1"/>
  <c r="J60" i="14"/>
  <c r="F26" i="14"/>
  <c r="G26" i="14" s="1"/>
  <c r="F33" i="14"/>
  <c r="G33" i="14" s="1"/>
  <c r="K54" i="14"/>
  <c r="K57" i="14"/>
  <c r="L34" i="14" l="1"/>
  <c r="K34" i="14"/>
  <c r="J35" i="14"/>
  <c r="J68" i="14"/>
  <c r="L45" i="14"/>
  <c r="K45" i="14"/>
  <c r="K21" i="14"/>
  <c r="H68" i="14"/>
  <c r="I68" i="14" s="1"/>
  <c r="I45" i="14"/>
  <c r="L67" i="14"/>
  <c r="K67" i="14"/>
  <c r="L33" i="14"/>
  <c r="K33" i="14"/>
  <c r="I34" i="14"/>
  <c r="L26" i="14"/>
  <c r="K26" i="14"/>
  <c r="I21" i="14"/>
  <c r="L60" i="14"/>
  <c r="K60" i="14"/>
  <c r="G66" i="14"/>
  <c r="F67" i="14"/>
  <c r="G67" i="14" s="1"/>
  <c r="E35" i="14"/>
  <c r="E69" i="14" s="1"/>
  <c r="F34" i="14"/>
  <c r="F45" i="14"/>
  <c r="I12" i="14"/>
  <c r="G21" i="14"/>
  <c r="G34" i="14" l="1"/>
  <c r="F35" i="14"/>
  <c r="I35" i="14"/>
  <c r="H69" i="14"/>
  <c r="I69" i="14" s="1"/>
  <c r="G45" i="14"/>
  <c r="F68" i="14"/>
  <c r="G68" i="14" s="1"/>
  <c r="L68" i="14"/>
  <c r="K68" i="14"/>
  <c r="J69" i="14"/>
  <c r="L35" i="14"/>
  <c r="K35" i="14"/>
  <c r="G35" i="14" l="1"/>
  <c r="F69" i="14"/>
  <c r="G69" i="14" s="1"/>
  <c r="L69" i="14"/>
  <c r="K69" i="14"/>
  <c r="B9" i="5" l="1"/>
  <c r="C9" i="5"/>
  <c r="E9" i="7" l="1"/>
  <c r="E6" i="7"/>
  <c r="E7" i="7"/>
  <c r="E5" i="7"/>
  <c r="E18" i="7" l="1"/>
  <c r="E20" i="7"/>
  <c r="E21" i="7"/>
  <c r="E17" i="7"/>
  <c r="E13" i="7"/>
  <c r="E14" i="7"/>
  <c r="E15" i="7"/>
  <c r="E12" i="7"/>
  <c r="D19" i="7"/>
  <c r="D16" i="7"/>
  <c r="D10" i="7"/>
  <c r="D8" i="7"/>
  <c r="D23" i="7" l="1"/>
  <c r="D11" i="7"/>
  <c r="D25" i="7" l="1"/>
  <c r="A26" i="7" l="1"/>
  <c r="E22" i="7"/>
  <c r="C19" i="7"/>
  <c r="E19" i="7" s="1"/>
  <c r="C16" i="7"/>
  <c r="E16" i="7" s="1"/>
  <c r="C10" i="7"/>
  <c r="E10" i="7" s="1"/>
  <c r="C8" i="7"/>
  <c r="E8" i="7" s="1"/>
  <c r="C23" i="7" l="1"/>
  <c r="E23" i="7" s="1"/>
  <c r="C11" i="7"/>
  <c r="E11" i="7" s="1"/>
  <c r="C25" i="7" l="1"/>
  <c r="E25" i="7" s="1"/>
  <c r="G9" i="5" l="1"/>
  <c r="E9" i="5"/>
  <c r="A10" i="5" l="1"/>
  <c r="H9" i="5" l="1"/>
  <c r="D6" i="5" l="1"/>
  <c r="D7" i="5"/>
  <c r="D8" i="5"/>
  <c r="F6" i="5"/>
  <c r="F7" i="5"/>
  <c r="F8" i="5"/>
  <c r="H6" i="5"/>
  <c r="H7" i="5"/>
  <c r="H8" i="5"/>
  <c r="H5" i="5" l="1"/>
  <c r="F9" i="5" l="1"/>
  <c r="D9" i="5"/>
  <c r="H20" i="11" l="1"/>
  <c r="H15" i="11"/>
  <c r="H9" i="11"/>
  <c r="H10" i="11" s="1"/>
  <c r="H21" i="11" l="1"/>
  <c r="H22" i="11" s="1"/>
  <c r="D20" i="11"/>
  <c r="D14" i="11"/>
  <c r="D10" i="11"/>
  <c r="D15" i="11" l="1"/>
  <c r="D22" i="11" s="1"/>
  <c r="F5" i="5" l="1"/>
  <c r="D5" i="5"/>
</calcChain>
</file>

<file path=xl/comments1.xml><?xml version="1.0" encoding="utf-8"?>
<comments xmlns="http://schemas.openxmlformats.org/spreadsheetml/2006/main">
  <authors>
    <author>Nicol Angely Andrade Parada</author>
    <author>Nancy Haidy Muñoz Chavarro</author>
  </authors>
  <commentList>
    <comment ref="H11" authorId="0" shapeId="0">
      <text>
        <r>
          <rPr>
            <b/>
            <sz val="9"/>
            <color indexed="81"/>
            <rFont val="Tahoma"/>
            <family val="2"/>
          </rPr>
          <t>Nicol Angely Andrade Parada:</t>
        </r>
        <r>
          <rPr>
            <sz val="9"/>
            <color indexed="81"/>
            <rFont val="Tahoma"/>
            <family val="2"/>
          </rPr>
          <t xml:space="preserve">
20 ENERO: MOFICACIÓN PRESUPUESTAL CONTRACREDITA 50,000,000,000
PRIMERA SEMANA DE SEPTIEMBRE: MODIFICACIÓN PRESUPUESTAL SEC. GENERAL $1.003.289.000 Y CONVENIO BID $1.200.000.000
TRASLADO 29 DE SEPTIEMBRE 
</t>
        </r>
      </text>
    </comment>
    <comment ref="H16" authorId="1" shapeId="0">
      <text>
        <r>
          <rPr>
            <b/>
            <sz val="9"/>
            <color indexed="81"/>
            <rFont val="Tahoma"/>
            <family val="2"/>
          </rPr>
          <t>Nancy Haidy Muñoz Chavarro:</t>
        </r>
        <r>
          <rPr>
            <sz val="9"/>
            <color indexed="81"/>
            <rFont val="Tahoma"/>
            <family val="2"/>
          </rPr>
          <t xml:space="preserve">
TARSLADO PRESUPUESTAL SEPTIEMBRE 29</t>
        </r>
      </text>
    </comment>
    <comment ref="H19" authorId="1" shapeId="0">
      <text>
        <r>
          <rPr>
            <b/>
            <sz val="9"/>
            <color indexed="81"/>
            <rFont val="Tahoma"/>
            <family val="2"/>
          </rPr>
          <t>Nancy Haidy Muñoz Chavarro:</t>
        </r>
        <r>
          <rPr>
            <sz val="9"/>
            <color indexed="81"/>
            <rFont val="Tahoma"/>
            <family val="2"/>
          </rPr>
          <t xml:space="preserve">
TRASLADO PRESUPUESTAL SEPTIEMBRE 29 $2,400,000,000
</t>
        </r>
      </text>
    </comment>
  </commentList>
</comments>
</file>

<file path=xl/sharedStrings.xml><?xml version="1.0" encoding="utf-8"?>
<sst xmlns="http://schemas.openxmlformats.org/spreadsheetml/2006/main" count="207" uniqueCount="91">
  <si>
    <t>PROYECTO DE INVERSIÓN</t>
  </si>
  <si>
    <t>UNIDAD EJECUTORA 01</t>
  </si>
  <si>
    <t xml:space="preserve">CDP´S </t>
  </si>
  <si>
    <t>% DE EJEC. CDP</t>
  </si>
  <si>
    <t>COMPROMISOS - RP</t>
  </si>
  <si>
    <t xml:space="preserve">GIROS </t>
  </si>
  <si>
    <t>% 
GIRADO</t>
  </si>
  <si>
    <t>SUB. POLÍTICA SECTORIAL</t>
  </si>
  <si>
    <t>SUB. GESTIÓN CORPORATIVA</t>
  </si>
  <si>
    <t>TOTAL SDM</t>
  </si>
  <si>
    <t xml:space="preserve"> Implementación del Plan Distrital de Seguridad Vial</t>
  </si>
  <si>
    <t>Tecnologías de Información y Comunicaciones para lograr una movilidad sostenible en Bogotá</t>
  </si>
  <si>
    <t xml:space="preserve"> Fortalecimiento Institucional</t>
  </si>
  <si>
    <t xml:space="preserve"> Apoyo Institucional en convenio con la Policía Nacional</t>
  </si>
  <si>
    <t xml:space="preserve">Servicios para la movilidad eficientes e incluyentes </t>
  </si>
  <si>
    <t>Sustanciación de procesos, recaudo y cobro de cartera</t>
  </si>
  <si>
    <t>Gestión y control de tránsito y transporte</t>
  </si>
  <si>
    <t>Sistema Distrital de Información para la Movilidad</t>
  </si>
  <si>
    <t>Movilidad Transparente y Contra La Corrupción</t>
  </si>
  <si>
    <t>Implementación del Plan Maestro de Movilidad para Bogotá</t>
  </si>
  <si>
    <t>Articulación regional y planeación integral del transporte</t>
  </si>
  <si>
    <t>UNIDAD EJECUTORA 02</t>
  </si>
  <si>
    <t>RUBRO</t>
  </si>
  <si>
    <t>GASTOS DE FUNCIONAMIENTO</t>
  </si>
  <si>
    <t xml:space="preserve">PRESUPUESTO  ASIGNADO
2018
</t>
  </si>
  <si>
    <t>SECRETARÍA DISTRITAL DE MOVILIDAD - BOGOTA MEJOR PARA TODOS</t>
  </si>
  <si>
    <t>Articulación regional y planeción integral del transporte</t>
  </si>
  <si>
    <t>TOTAL UNIDAD EJECUTORA 01</t>
  </si>
  <si>
    <t>TOTAL UNIDAD EJECUTORA 02</t>
  </si>
  <si>
    <t xml:space="preserve">TOTAL SDM </t>
  </si>
  <si>
    <t>PRESUPUESTO DE INVERSIÓN 2019</t>
  </si>
  <si>
    <t>PRESUPUESTO  ASIGNADO
2019</t>
  </si>
  <si>
    <t>SUB. DE SERVICIOS DE MOVILIDAD</t>
  </si>
  <si>
    <t xml:space="preserve">OFICINA ASESORA DE PLANEACIÓN </t>
  </si>
  <si>
    <t>PRESUPUESTO DE INVERSIÓN 2018</t>
  </si>
  <si>
    <t xml:space="preserve">FUENTE: PREDIS CORTE 31 DE DICIEMBRE DE 2018 </t>
  </si>
  <si>
    <t>FUENTE: PREDIS 02 DE ENERO DE 2019</t>
  </si>
  <si>
    <t>OFICINA ASESORA DE PLANEACIÓN INSTITUCIONAL</t>
  </si>
  <si>
    <t xml:space="preserve"> GASTOS DE PERSONAL </t>
  </si>
  <si>
    <t>ADQUISICIÓN DE BIENES Y SERVICIOS</t>
  </si>
  <si>
    <t>GASTOS DIVERSOS</t>
  </si>
  <si>
    <t>Movilidad Transparente y Contra la Corrupción</t>
  </si>
  <si>
    <t>Fortalecimiento de la gestión jurídica de la Secretaría Distrital de Movilidad</t>
  </si>
  <si>
    <t>Fortalecimiento de la gestión de investigaciones administrativas de Tránsito y Transporte</t>
  </si>
  <si>
    <t>SUB. GESTIÓN JURIDICA</t>
  </si>
  <si>
    <t>SUB. POLÍTICA DE MOVILIDAD</t>
  </si>
  <si>
    <t>SUB. GESTIÓN DE LA MOVILIDAD</t>
  </si>
  <si>
    <t>SUB. DE SERVICIOS A LA CIUDADANÍA</t>
  </si>
  <si>
    <t>% DE EJEC. 
RP</t>
  </si>
  <si>
    <t>Gestión y control de Tránsito y Transporte</t>
  </si>
  <si>
    <t>PRESUPUESTO  ASIGNADO</t>
  </si>
  <si>
    <t>%GIRO</t>
  </si>
  <si>
    <t>INVERSION</t>
  </si>
  <si>
    <t>TOTAL</t>
  </si>
  <si>
    <t>PASIVOS</t>
  </si>
  <si>
    <t xml:space="preserve">TRANSFERENCIAS CORRIENTES DE FUNCIONAMIENTO
</t>
  </si>
  <si>
    <t>RESERVAS 2020</t>
  </si>
  <si>
    <t>Fortalecimiento de la gestión jurídica de la Secretaría Distrital de Movilida</t>
  </si>
  <si>
    <t>% 
GIRO APROP.</t>
  </si>
  <si>
    <t>% 
GIRO RP</t>
  </si>
  <si>
    <t>INFORME DE EJECUCION DEL PRESUPUESTO DE GASTOS E INVERSIONES</t>
  </si>
  <si>
    <t xml:space="preserve">SECRETARÍA DISTRITAL DE MOVILIDAD </t>
  </si>
  <si>
    <t>Fortalecimiento a la gestión de Investigaciones Administrativas de Tránsit</t>
  </si>
  <si>
    <t>PRESUPUESTO  ASIGNADO
2020</t>
  </si>
  <si>
    <t>EJECUCION PRESUPUESTAL - 31 DE JULIO DE 2020</t>
  </si>
  <si>
    <t>GASTOS DE FUNCIONAMIENTO - 31 DE JULIO DE 2020</t>
  </si>
  <si>
    <t>RESERVAS - 31 DE JULIODE 2020</t>
  </si>
  <si>
    <t>BOGOTA MEJOR PARA TODOS</t>
  </si>
  <si>
    <t>TOTAL BOGOTA MEJOR PARA TODOS</t>
  </si>
  <si>
    <t xml:space="preserve"> Un Nuevo Contrato Social y Ambiental para la Bogotá del Siglo XXI</t>
  </si>
  <si>
    <t>Fortalecimiento de las herramientas para la prevención de la corrupción en la Secretaría Distrital de Movilidad</t>
  </si>
  <si>
    <t>Fortalecimiento institucional de la Secretaria Distrital de Movilidad</t>
  </si>
  <si>
    <t>Actualización, mantenimiento y gestión de tecnologías de la información y las comunicaciones para la secretaría distrital de movilidad de Bogotá</t>
  </si>
  <si>
    <t>Fortalecimiento de la gestión documental de la Secretaría Distrital de Movilidad</t>
  </si>
  <si>
    <t>Desarrollo de la gestión jurídica en la Secretaría Distrital de Movilidad en Bogotá</t>
  </si>
  <si>
    <t>Desarrollo de Lineamientos estratégicos e insumos con enfoques diferenciales para mejorar la movilidad en Bogotá</t>
  </si>
  <si>
    <t>Fortalecimiento de una movilidad sostenible y accesible para Bogotá y su Región</t>
  </si>
  <si>
    <t>Implementación del sistema de transportes de bajas y cero emisiones para Bogotá</t>
  </si>
  <si>
    <t>Implementación del plan distrital de seguridad vial en Bogotá</t>
  </si>
  <si>
    <t>Fortalecimiento de la comunicación y la cultura para la movilidad como elementos constructivos y pedagógicos del nuevo contrato social en Bogotá</t>
  </si>
  <si>
    <t>Apoyo a las acciones de regulación y control de tránsito y transporte</t>
  </si>
  <si>
    <t>Consolidación del programa niñas y niños primero para mejorar las experiencias de viaje de la población estudiantil en Bogotá</t>
  </si>
  <si>
    <t>Implementación de señalización para mejorar las condiciones de seguridad vial, movilidad y accesibilidad en Bogotá</t>
  </si>
  <si>
    <t>Fortalecimiento de la gestión y control de la movilidad en Bogotá</t>
  </si>
  <si>
    <t>Investigación por infracción a las normas de tránsito y transporte público en Bogotá</t>
  </si>
  <si>
    <t>Implementación de políticas integrales y transparentes al servicio de la ciudadanía</t>
  </si>
  <si>
    <t>Implementación de estrategias de participación ciudadana para una movilidad segura, incluyente, sostenible y accesible en Bogotá</t>
  </si>
  <si>
    <t>TOTAL  UN NUEVO CONTRATO SOCIAL Y AMBIENTAL PARA LA BOGOTA DEL SIGLO XXI</t>
  </si>
  <si>
    <t>TOTAL SSM</t>
  </si>
  <si>
    <t>PREDIS 03-08-2020 7:00</t>
  </si>
  <si>
    <t>SECRETARÍA DISTRITAL DE MOVILIDAD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</si>
</sst>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-* #,##0.00\ _€_-;\-* #,##0.00\ _€_-;_-* &quot;-&quot;??\ _€_-;_-@_-"/>
    <numFmt numFmtId="164" formatCode="_-* #,##0_-;\-* #,##0_-;_-* &quot;-&quot;_-;_-@_-"/>
    <numFmt numFmtId="165" formatCode="_-* #,##0.00_-;\-* #,##0.00_-;_-* &quot;-&quot;??_-;_-@_-"/>
    <numFmt numFmtId="166" formatCode="_(* #,##0.00_);_(* \(#,##0.00\);_(* &quot;-&quot;??_);_(@_)"/>
    <numFmt numFmtId="167" formatCode="#,##0,,"/>
    <numFmt numFmtId="168" formatCode="#,###,,"/>
    <numFmt numFmtId="169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10"/>
      <color theme="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7"/>
      <name val="Arial"/>
      <family val="2"/>
    </font>
    <font>
      <sz val="9"/>
      <color theme="0"/>
      <name val="Arial"/>
      <family val="2"/>
    </font>
    <font>
      <b/>
      <sz val="9"/>
      <color theme="0"/>
      <name val="Arial"/>
      <family val="2"/>
    </font>
    <font>
      <b/>
      <sz val="9"/>
      <color theme="1" tint="0.34998626667073579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0">
    <xf numFmtId="0" fontId="0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63">
    <xf numFmtId="0" fontId="0" fillId="0" borderId="0" xfId="0"/>
    <xf numFmtId="0" fontId="2" fillId="0" borderId="0" xfId="0" applyFont="1"/>
    <xf numFmtId="0" fontId="2" fillId="0" borderId="1" xfId="3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164" fontId="2" fillId="0" borderId="0" xfId="4" applyFont="1" applyAlignment="1">
      <alignment horizontal="center"/>
    </xf>
    <xf numFmtId="164" fontId="4" fillId="2" borderId="1" xfId="4" applyFont="1" applyFill="1" applyBorder="1" applyAlignment="1">
      <alignment horizontal="center" vertical="center" wrapText="1"/>
    </xf>
    <xf numFmtId="164" fontId="2" fillId="0" borderId="1" xfId="4" applyFont="1" applyFill="1" applyBorder="1" applyAlignment="1">
      <alignment horizontal="center" vertical="center" wrapText="1"/>
    </xf>
    <xf numFmtId="164" fontId="4" fillId="4" borderId="1" xfId="4" applyFont="1" applyFill="1" applyBorder="1" applyAlignment="1">
      <alignment horizontal="center" vertical="center"/>
    </xf>
    <xf numFmtId="164" fontId="4" fillId="2" borderId="1" xfId="4" applyFont="1" applyFill="1" applyBorder="1" applyAlignment="1">
      <alignment horizontal="center" vertical="center"/>
    </xf>
    <xf numFmtId="0" fontId="2" fillId="0" borderId="0" xfId="0" applyFont="1" applyFill="1"/>
    <xf numFmtId="164" fontId="2" fillId="0" borderId="0" xfId="0" applyNumberFormat="1" applyFont="1" applyFill="1"/>
    <xf numFmtId="0" fontId="7" fillId="0" borderId="0" xfId="0" applyFont="1"/>
    <xf numFmtId="0" fontId="8" fillId="0" borderId="1" xfId="3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6" fillId="0" borderId="0" xfId="0" applyFont="1"/>
    <xf numFmtId="164" fontId="6" fillId="0" borderId="0" xfId="4" applyFont="1"/>
    <xf numFmtId="164" fontId="7" fillId="0" borderId="0" xfId="4" applyFont="1"/>
    <xf numFmtId="0" fontId="4" fillId="0" borderId="12" xfId="0" applyFont="1" applyFill="1" applyBorder="1" applyAlignment="1">
      <alignment horizontal="center" vertical="center" wrapText="1"/>
    </xf>
    <xf numFmtId="164" fontId="4" fillId="0" borderId="12" xfId="4" applyFont="1" applyFill="1" applyBorder="1" applyAlignment="1">
      <alignment horizontal="center" vertical="center"/>
    </xf>
    <xf numFmtId="0" fontId="2" fillId="0" borderId="0" xfId="0" applyFont="1" applyFill="1" applyBorder="1"/>
    <xf numFmtId="164" fontId="2" fillId="0" borderId="0" xfId="0" applyNumberFormat="1" applyFont="1" applyFill="1" applyBorder="1"/>
    <xf numFmtId="2" fontId="11" fillId="3" borderId="0" xfId="4" applyNumberFormat="1" applyFont="1" applyFill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4" fillId="3" borderId="0" xfId="0" applyNumberFormat="1" applyFont="1" applyFill="1" applyBorder="1" applyAlignment="1"/>
    <xf numFmtId="0" fontId="10" fillId="0" borderId="0" xfId="0" applyFont="1"/>
    <xf numFmtId="164" fontId="4" fillId="5" borderId="1" xfId="4" applyFont="1" applyFill="1" applyBorder="1" applyAlignment="1">
      <alignment horizontal="center" vertical="center" wrapText="1"/>
    </xf>
    <xf numFmtId="168" fontId="4" fillId="5" borderId="1" xfId="1" applyNumberFormat="1" applyFont="1" applyFill="1" applyBorder="1" applyAlignment="1">
      <alignment horizontal="center" vertical="center" wrapText="1"/>
    </xf>
    <xf numFmtId="167" fontId="4" fillId="5" borderId="1" xfId="1" applyNumberFormat="1" applyFont="1" applyFill="1" applyBorder="1" applyAlignment="1">
      <alignment horizontal="center" vertical="center" wrapText="1"/>
    </xf>
    <xf numFmtId="164" fontId="7" fillId="0" borderId="1" xfId="4" applyFont="1" applyFill="1" applyBorder="1" applyAlignment="1">
      <alignment horizontal="center" vertical="center"/>
    </xf>
    <xf numFmtId="164" fontId="8" fillId="3" borderId="1" xfId="4" applyFont="1" applyFill="1" applyBorder="1" applyAlignment="1">
      <alignment horizontal="center" vertical="center" wrapText="1"/>
    </xf>
    <xf numFmtId="169" fontId="7" fillId="0" borderId="1" xfId="1" applyNumberFormat="1" applyFont="1" applyFill="1" applyBorder="1" applyAlignment="1">
      <alignment vertical="center"/>
    </xf>
    <xf numFmtId="164" fontId="8" fillId="3" borderId="1" xfId="4" applyFont="1" applyFill="1" applyBorder="1" applyAlignment="1">
      <alignment vertical="center"/>
    </xf>
    <xf numFmtId="10" fontId="8" fillId="3" borderId="19" xfId="2" applyNumberFormat="1" applyFont="1" applyFill="1" applyBorder="1" applyAlignment="1">
      <alignment horizontal="center" vertical="center"/>
    </xf>
    <xf numFmtId="10" fontId="8" fillId="3" borderId="1" xfId="2" applyNumberFormat="1" applyFont="1" applyFill="1" applyBorder="1" applyAlignment="1">
      <alignment horizontal="center" vertical="center"/>
    </xf>
    <xf numFmtId="0" fontId="8" fillId="3" borderId="0" xfId="0" applyFont="1" applyFill="1"/>
    <xf numFmtId="0" fontId="8" fillId="3" borderId="0" xfId="0" applyFont="1" applyFill="1" applyAlignment="1">
      <alignment wrapText="1"/>
    </xf>
    <xf numFmtId="0" fontId="14" fillId="3" borderId="0" xfId="0" applyFont="1" applyFill="1"/>
    <xf numFmtId="0" fontId="8" fillId="3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/>
    </xf>
    <xf numFmtId="0" fontId="9" fillId="3" borderId="0" xfId="0" applyFont="1" applyFill="1"/>
    <xf numFmtId="0" fontId="9" fillId="3" borderId="0" xfId="0" applyFont="1" applyFill="1" applyBorder="1"/>
    <xf numFmtId="0" fontId="10" fillId="3" borderId="0" xfId="0" applyFont="1" applyFill="1"/>
    <xf numFmtId="0" fontId="7" fillId="3" borderId="0" xfId="0" applyFont="1" applyFill="1"/>
    <xf numFmtId="164" fontId="7" fillId="3" borderId="0" xfId="4" applyFont="1" applyFill="1"/>
    <xf numFmtId="0" fontId="3" fillId="3" borderId="0" xfId="0" applyFont="1" applyFill="1"/>
    <xf numFmtId="164" fontId="9" fillId="6" borderId="1" xfId="4" applyFont="1" applyFill="1" applyBorder="1" applyAlignment="1">
      <alignment horizontal="center" vertical="center"/>
    </xf>
    <xf numFmtId="169" fontId="6" fillId="5" borderId="9" xfId="1" applyNumberFormat="1" applyFont="1" applyFill="1" applyBorder="1" applyAlignment="1">
      <alignment vertical="center"/>
    </xf>
    <xf numFmtId="164" fontId="6" fillId="5" borderId="0" xfId="0" applyNumberFormat="1" applyFont="1" applyFill="1" applyAlignment="1">
      <alignment horizontal="center" vertical="center"/>
    </xf>
    <xf numFmtId="169" fontId="6" fillId="5" borderId="1" xfId="1" applyNumberFormat="1" applyFont="1" applyFill="1" applyBorder="1" applyAlignment="1">
      <alignment vertical="center"/>
    </xf>
    <xf numFmtId="10" fontId="7" fillId="0" borderId="1" xfId="2" applyNumberFormat="1" applyFont="1" applyFill="1" applyBorder="1" applyAlignment="1">
      <alignment horizontal="center" vertical="center"/>
    </xf>
    <xf numFmtId="10" fontId="6" fillId="5" borderId="1" xfId="2" applyNumberFormat="1" applyFont="1" applyFill="1" applyBorder="1" applyAlignment="1">
      <alignment horizontal="center" vertical="center"/>
    </xf>
    <xf numFmtId="10" fontId="7" fillId="3" borderId="0" xfId="2" applyNumberFormat="1" applyFont="1" applyFill="1" applyAlignment="1">
      <alignment horizontal="center" vertical="center"/>
    </xf>
    <xf numFmtId="10" fontId="7" fillId="0" borderId="0" xfId="2" applyNumberFormat="1" applyFont="1" applyAlignment="1">
      <alignment horizontal="center" vertical="center"/>
    </xf>
    <xf numFmtId="164" fontId="6" fillId="5" borderId="1" xfId="4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164" fontId="6" fillId="7" borderId="1" xfId="4" applyFont="1" applyFill="1" applyBorder="1" applyAlignment="1">
      <alignment horizontal="center" vertical="center"/>
    </xf>
    <xf numFmtId="10" fontId="6" fillId="6" borderId="1" xfId="2" applyNumberFormat="1" applyFont="1" applyFill="1" applyBorder="1" applyAlignment="1">
      <alignment horizontal="center" vertical="center"/>
    </xf>
    <xf numFmtId="169" fontId="9" fillId="7" borderId="9" xfId="0" applyNumberFormat="1" applyFont="1" applyFill="1" applyBorder="1" applyAlignment="1">
      <alignment horizontal="center" vertical="center"/>
    </xf>
    <xf numFmtId="10" fontId="6" fillId="7" borderId="1" xfId="2" applyNumberFormat="1" applyFont="1" applyFill="1" applyBorder="1" applyAlignment="1">
      <alignment horizontal="center" vertical="center"/>
    </xf>
    <xf numFmtId="10" fontId="9" fillId="5" borderId="1" xfId="2" applyNumberFormat="1" applyFont="1" applyFill="1" applyBorder="1" applyAlignment="1">
      <alignment horizontal="center" vertical="center"/>
    </xf>
    <xf numFmtId="10" fontId="6" fillId="8" borderId="1" xfId="2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164" fontId="3" fillId="3" borderId="1" xfId="4" applyFont="1" applyFill="1" applyBorder="1" applyAlignment="1">
      <alignment horizontal="center" vertical="center" wrapText="1"/>
    </xf>
    <xf numFmtId="10" fontId="2" fillId="3" borderId="1" xfId="2" applyNumberFormat="1" applyFont="1" applyFill="1" applyBorder="1" applyAlignment="1">
      <alignment horizontal="center" vertical="center"/>
    </xf>
    <xf numFmtId="164" fontId="3" fillId="3" borderId="0" xfId="0" applyNumberFormat="1" applyFont="1" applyFill="1"/>
    <xf numFmtId="10" fontId="3" fillId="3" borderId="0" xfId="2" applyNumberFormat="1" applyFont="1" applyFill="1"/>
    <xf numFmtId="9" fontId="3" fillId="3" borderId="0" xfId="2" applyFont="1" applyFill="1"/>
    <xf numFmtId="0" fontId="5" fillId="7" borderId="1" xfId="0" applyFont="1" applyFill="1" applyBorder="1" applyAlignment="1">
      <alignment horizontal="center" vertical="center"/>
    </xf>
    <xf numFmtId="164" fontId="5" fillId="7" borderId="1" xfId="4" applyFont="1" applyFill="1" applyBorder="1" applyAlignment="1">
      <alignment horizontal="center" vertical="center" wrapText="1"/>
    </xf>
    <xf numFmtId="10" fontId="4" fillId="7" borderId="1" xfId="2" applyNumberFormat="1" applyFont="1" applyFill="1" applyBorder="1" applyAlignment="1">
      <alignment horizontal="center" vertical="center"/>
    </xf>
    <xf numFmtId="0" fontId="15" fillId="3" borderId="0" xfId="0" applyFont="1" applyFill="1"/>
    <xf numFmtId="43" fontId="15" fillId="3" borderId="0" xfId="0" applyNumberFormat="1" applyFont="1" applyFill="1"/>
    <xf numFmtId="169" fontId="15" fillId="3" borderId="0" xfId="0" applyNumberFormat="1" applyFont="1" applyFill="1"/>
    <xf numFmtId="0" fontId="16" fillId="3" borderId="0" xfId="0" applyFont="1" applyFill="1"/>
    <xf numFmtId="164" fontId="16" fillId="3" borderId="0" xfId="4" applyFont="1" applyFill="1"/>
    <xf numFmtId="164" fontId="6" fillId="6" borderId="8" xfId="4" applyFont="1" applyFill="1" applyBorder="1" applyAlignment="1">
      <alignment horizontal="center" vertical="center" wrapText="1"/>
    </xf>
    <xf numFmtId="10" fontId="6" fillId="6" borderId="2" xfId="2" applyNumberFormat="1" applyFont="1" applyFill="1" applyBorder="1" applyAlignment="1">
      <alignment horizontal="center" vertical="center" wrapText="1"/>
    </xf>
    <xf numFmtId="164" fontId="8" fillId="3" borderId="0" xfId="0" applyNumberFormat="1" applyFont="1" applyFill="1"/>
    <xf numFmtId="0" fontId="8" fillId="3" borderId="8" xfId="0" applyFont="1" applyFill="1" applyBorder="1" applyAlignment="1">
      <alignment horizontal="center" vertical="center" wrapText="1"/>
    </xf>
    <xf numFmtId="0" fontId="8" fillId="3" borderId="8" xfId="3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3" borderId="0" xfId="0" applyNumberFormat="1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/>
    </xf>
    <xf numFmtId="0" fontId="9" fillId="3" borderId="0" xfId="0" applyFont="1" applyFill="1" applyAlignment="1">
      <alignment horizontal="center"/>
    </xf>
    <xf numFmtId="0" fontId="9" fillId="5" borderId="20" xfId="0" applyFont="1" applyFill="1" applyBorder="1" applyAlignment="1">
      <alignment horizontal="center" vertical="center" wrapText="1"/>
    </xf>
    <xf numFmtId="0" fontId="9" fillId="5" borderId="11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0" fontId="8" fillId="3" borderId="8" xfId="3" applyFont="1" applyFill="1" applyBorder="1" applyAlignment="1">
      <alignment horizontal="center" vertical="center" wrapText="1"/>
    </xf>
    <xf numFmtId="0" fontId="8" fillId="3" borderId="13" xfId="3" applyFont="1" applyFill="1" applyBorder="1" applyAlignment="1">
      <alignment horizontal="center" vertical="center" wrapText="1"/>
    </xf>
    <xf numFmtId="0" fontId="8" fillId="3" borderId="9" xfId="3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164" fontId="9" fillId="6" borderId="1" xfId="4" applyFont="1" applyFill="1" applyBorder="1" applyAlignment="1">
      <alignment horizontal="center" vertical="center" wrapText="1"/>
    </xf>
    <xf numFmtId="0" fontId="6" fillId="5" borderId="10" xfId="0" applyFont="1" applyFill="1" applyBorder="1" applyAlignment="1">
      <alignment horizontal="center" vertical="center" wrapText="1"/>
    </xf>
    <xf numFmtId="0" fontId="6" fillId="5" borderId="11" xfId="0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/>
    </xf>
    <xf numFmtId="0" fontId="9" fillId="9" borderId="1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/>
    </xf>
    <xf numFmtId="164" fontId="9" fillId="10" borderId="9" xfId="4" applyFont="1" applyFill="1" applyBorder="1" applyAlignment="1">
      <alignment horizontal="center" vertical="center" wrapText="1"/>
    </xf>
    <xf numFmtId="164" fontId="9" fillId="10" borderId="1" xfId="4" applyFont="1" applyFill="1" applyBorder="1" applyAlignment="1">
      <alignment horizontal="center" vertical="center" wrapText="1"/>
    </xf>
    <xf numFmtId="10" fontId="9" fillId="10" borderId="1" xfId="2" applyNumberFormat="1" applyFont="1" applyFill="1" applyBorder="1" applyAlignment="1">
      <alignment horizontal="center" vertical="center"/>
    </xf>
    <xf numFmtId="10" fontId="9" fillId="10" borderId="19" xfId="2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9" fillId="11" borderId="12" xfId="0" applyFont="1" applyFill="1" applyBorder="1" applyAlignment="1">
      <alignment horizontal="center" vertical="center" wrapText="1"/>
    </xf>
    <xf numFmtId="0" fontId="9" fillId="11" borderId="11" xfId="0" applyFont="1" applyFill="1" applyBorder="1" applyAlignment="1">
      <alignment horizontal="center" vertical="center" wrapText="1"/>
    </xf>
    <xf numFmtId="0" fontId="14" fillId="11" borderId="1" xfId="0" applyFont="1" applyFill="1" applyBorder="1" applyAlignment="1">
      <alignment horizontal="center" vertical="center" wrapText="1"/>
    </xf>
    <xf numFmtId="164" fontId="9" fillId="11" borderId="1" xfId="4" applyFont="1" applyFill="1" applyBorder="1" applyAlignment="1">
      <alignment horizontal="center" vertical="center" wrapText="1"/>
    </xf>
    <xf numFmtId="10" fontId="9" fillId="11" borderId="1" xfId="2" applyNumberFormat="1" applyFont="1" applyFill="1" applyBorder="1" applyAlignment="1">
      <alignment horizontal="center" vertical="center"/>
    </xf>
    <xf numFmtId="10" fontId="9" fillId="11" borderId="19" xfId="2" applyNumberFormat="1" applyFont="1" applyFill="1" applyBorder="1" applyAlignment="1">
      <alignment horizontal="center" vertical="center"/>
    </xf>
    <xf numFmtId="164" fontId="9" fillId="11" borderId="1" xfId="4" applyFont="1" applyFill="1" applyBorder="1" applyAlignment="1">
      <alignment horizontal="center" vertical="center"/>
    </xf>
    <xf numFmtId="0" fontId="8" fillId="3" borderId="4" xfId="3" applyFont="1" applyFill="1" applyBorder="1" applyAlignment="1">
      <alignment horizontal="center" vertical="center" wrapText="1"/>
    </xf>
    <xf numFmtId="164" fontId="9" fillId="10" borderId="1" xfId="4" applyFont="1" applyFill="1" applyBorder="1" applyAlignment="1">
      <alignment vertical="center"/>
    </xf>
    <xf numFmtId="0" fontId="8" fillId="3" borderId="21" xfId="3" applyFont="1" applyFill="1" applyBorder="1" applyAlignment="1">
      <alignment horizontal="center" vertical="center" wrapText="1"/>
    </xf>
    <xf numFmtId="0" fontId="8" fillId="3" borderId="7" xfId="3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21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/>
    </xf>
    <xf numFmtId="0" fontId="8" fillId="3" borderId="21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9" fillId="6" borderId="10" xfId="0" applyFont="1" applyFill="1" applyBorder="1" applyAlignment="1">
      <alignment horizontal="center" vertical="center" wrapText="1"/>
    </xf>
    <xf numFmtId="0" fontId="9" fillId="6" borderId="12" xfId="0" applyFont="1" applyFill="1" applyBorder="1" applyAlignment="1">
      <alignment horizontal="center" vertical="center" wrapText="1"/>
    </xf>
    <xf numFmtId="0" fontId="9" fillId="6" borderId="11" xfId="0" applyFont="1" applyFill="1" applyBorder="1" applyAlignment="1">
      <alignment horizontal="center" vertical="center" wrapText="1"/>
    </xf>
    <xf numFmtId="164" fontId="9" fillId="6" borderId="8" xfId="4" applyFont="1" applyFill="1" applyBorder="1" applyAlignment="1">
      <alignment horizontal="center" vertical="center"/>
    </xf>
    <xf numFmtId="10" fontId="9" fillId="6" borderId="1" xfId="2" applyNumberFormat="1" applyFont="1" applyFill="1" applyBorder="1" applyAlignment="1">
      <alignment horizontal="center" vertical="center"/>
    </xf>
    <xf numFmtId="10" fontId="9" fillId="6" borderId="19" xfId="2" applyNumberFormat="1" applyFont="1" applyFill="1" applyBorder="1" applyAlignment="1">
      <alignment horizontal="center" vertical="center"/>
    </xf>
    <xf numFmtId="0" fontId="9" fillId="12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3" borderId="4" xfId="3" applyFont="1" applyFill="1" applyBorder="1" applyAlignment="1">
      <alignment horizontal="center" vertical="center" wrapText="1"/>
    </xf>
    <xf numFmtId="164" fontId="17" fillId="10" borderId="1" xfId="4" applyFont="1" applyFill="1" applyBorder="1" applyAlignment="1">
      <alignment vertical="center"/>
    </xf>
    <xf numFmtId="0" fontId="8" fillId="3" borderId="11" xfId="0" applyFont="1" applyFill="1" applyBorder="1" applyAlignment="1">
      <alignment horizontal="center" vertical="center" wrapText="1"/>
    </xf>
    <xf numFmtId="0" fontId="8" fillId="3" borderId="1" xfId="3" applyFont="1" applyFill="1" applyBorder="1" applyAlignment="1">
      <alignment horizontal="center" vertical="center" wrapText="1"/>
    </xf>
    <xf numFmtId="0" fontId="8" fillId="3" borderId="1" xfId="3" applyFont="1" applyFill="1" applyBorder="1" applyAlignment="1">
      <alignment horizontal="center" vertical="center" wrapText="1"/>
    </xf>
    <xf numFmtId="0" fontId="9" fillId="11" borderId="1" xfId="0" applyFont="1" applyFill="1" applyBorder="1" applyAlignment="1">
      <alignment horizontal="center" vertical="center" wrapText="1"/>
    </xf>
    <xf numFmtId="0" fontId="9" fillId="12" borderId="0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9" fontId="9" fillId="3" borderId="0" xfId="2" applyFont="1" applyFill="1" applyAlignment="1">
      <alignment horizontal="center"/>
    </xf>
    <xf numFmtId="0" fontId="9" fillId="5" borderId="1" xfId="0" applyFont="1" applyFill="1" applyBorder="1" applyAlignment="1">
      <alignment horizontal="center"/>
    </xf>
    <xf numFmtId="164" fontId="9" fillId="5" borderId="1" xfId="0" applyNumberFormat="1" applyFont="1" applyFill="1" applyBorder="1"/>
    <xf numFmtId="0" fontId="9" fillId="13" borderId="15" xfId="0" applyFont="1" applyFill="1" applyBorder="1" applyAlignment="1">
      <alignment horizontal="center" vertical="center" wrapText="1"/>
    </xf>
    <xf numFmtId="0" fontId="9" fillId="13" borderId="16" xfId="0" applyFont="1" applyFill="1" applyBorder="1" applyAlignment="1">
      <alignment horizontal="center" vertical="center" wrapText="1"/>
    </xf>
    <xf numFmtId="164" fontId="9" fillId="13" borderId="15" xfId="4" applyFont="1" applyFill="1" applyBorder="1" applyAlignment="1">
      <alignment horizontal="center" vertical="center" wrapText="1"/>
    </xf>
    <xf numFmtId="164" fontId="9" fillId="13" borderId="16" xfId="4" applyFont="1" applyFill="1" applyBorder="1" applyAlignment="1">
      <alignment horizontal="center" vertical="center" wrapText="1"/>
    </xf>
    <xf numFmtId="164" fontId="9" fillId="13" borderId="14" xfId="4" applyFont="1" applyFill="1" applyBorder="1" applyAlignment="1">
      <alignment horizontal="center" vertical="center" wrapText="1"/>
    </xf>
    <xf numFmtId="168" fontId="9" fillId="13" borderId="17" xfId="1" applyNumberFormat="1" applyFont="1" applyFill="1" applyBorder="1" applyAlignment="1">
      <alignment horizontal="center" vertical="center" wrapText="1"/>
    </xf>
    <xf numFmtId="164" fontId="9" fillId="13" borderId="17" xfId="4" applyFont="1" applyFill="1" applyBorder="1" applyAlignment="1">
      <alignment horizontal="center" vertical="center" wrapText="1"/>
    </xf>
    <xf numFmtId="168" fontId="9" fillId="13" borderId="18" xfId="1" applyNumberFormat="1" applyFont="1" applyFill="1" applyBorder="1" applyAlignment="1">
      <alignment horizontal="center" vertical="center" wrapText="1"/>
    </xf>
  </cellXfs>
  <cellStyles count="10">
    <cellStyle name="Millares" xfId="1" builtinId="3"/>
    <cellStyle name="Millares [0]" xfId="4" builtinId="6"/>
    <cellStyle name="Millares [0] 2" xfId="9"/>
    <cellStyle name="Millares 2" xfId="5"/>
    <cellStyle name="Millares 2 2" xfId="8"/>
    <cellStyle name="Millares 3" xfId="6"/>
    <cellStyle name="Millares 3 2" xfId="7"/>
    <cellStyle name="Normal" xfId="0" builtinId="0"/>
    <cellStyle name="Normal 17" xfId="3"/>
    <cellStyle name="Porcentaje" xfId="2" builtinId="5"/>
  </cellStyles>
  <dxfs count="3">
    <dxf>
      <font>
        <b val="0"/>
        <i val="0"/>
        <sz val="10"/>
        <name val="Century Gothic"/>
        <scheme val="none"/>
      </font>
    </dxf>
    <dxf>
      <font>
        <b val="0"/>
        <i val="0"/>
        <sz val="10"/>
        <name val="Century Gothic"/>
        <scheme val="none"/>
      </font>
      <fill>
        <patternFill>
          <bgColor rgb="FF00B050"/>
        </patternFill>
      </fill>
    </dxf>
    <dxf>
      <font>
        <name val="Century Gothic"/>
        <scheme val="none"/>
      </font>
    </dxf>
  </dxfs>
  <tableStyles count="3" defaultTableStyle="TableStyleMedium2" defaultPivotStyle="PivotStyleLight16">
    <tableStyle name="Estilo de segmentación de datos 1" pivot="0" table="0" count="1">
      <tableStyleElement type="wholeTable" dxfId="2"/>
    </tableStyle>
    <tableStyle name="Estilo de segmentación de datos 2" pivot="0" table="0" count="1">
      <tableStyleElement type="wholeTable" dxfId="1"/>
    </tableStyle>
    <tableStyle name="Estilo de segmentación de datos 3" pivot="0" table="0" count="1">
      <tableStyleElement type="wholeTable" dxfId="0"/>
    </tableStyle>
  </tableStyles>
  <colors>
    <mruColors>
      <color rgb="FF00FF00"/>
      <color rgb="FF30BD19"/>
    </mruColors>
  </colors>
  <extLst>
    <ext xmlns:x14="http://schemas.microsoft.com/office/spreadsheetml/2009/9/main" uri="{EB79DEF2-80B8-43e5-95BD-54CBDDF9020C}">
      <x14:slicerStyles defaultSlicerStyle="SlicerStyleLight1">
        <x14:slicerStyle name="Estilo de segmentación de datos 1"/>
        <x14:slicerStyle name="Estilo de segmentación de datos 2"/>
        <x14:slicerStyle name="Estilo de segmentación de datos 3"/>
      </x14:slicerStyles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B1:I25"/>
  <sheetViews>
    <sheetView showGridLines="0" zoomScaleNormal="100" zoomScaleSheetLayoutView="85" workbookViewId="0">
      <pane ySplit="5" topLeftCell="A6" activePane="bottomLeft" state="frozen"/>
      <selection pane="bottomLeft" activeCell="K20" sqref="K20"/>
    </sheetView>
  </sheetViews>
  <sheetFormatPr baseColWidth="10" defaultRowHeight="12.75" x14ac:dyDescent="0.2"/>
  <cols>
    <col min="1" max="1" width="4.140625" style="1" customWidth="1"/>
    <col min="2" max="2" width="13.28515625" style="1" customWidth="1"/>
    <col min="3" max="3" width="38.85546875" style="5" customWidth="1"/>
    <col min="4" max="4" width="20.7109375" style="6" customWidth="1"/>
    <col min="5" max="5" width="8.5703125" style="1" customWidth="1"/>
    <col min="6" max="6" width="11.42578125" style="1" customWidth="1"/>
    <col min="7" max="7" width="43.42578125" style="1" customWidth="1"/>
    <col min="8" max="8" width="21.42578125" style="1" customWidth="1"/>
    <col min="9" max="16384" width="11.42578125" style="1"/>
  </cols>
  <sheetData>
    <row r="1" spans="2:9" ht="15" customHeight="1" x14ac:dyDescent="0.2">
      <c r="B1" s="86" t="s">
        <v>33</v>
      </c>
      <c r="C1" s="86"/>
      <c r="D1" s="86"/>
      <c r="F1" s="86" t="s">
        <v>37</v>
      </c>
      <c r="G1" s="86"/>
      <c r="H1" s="86"/>
      <c r="I1" s="27"/>
    </row>
    <row r="2" spans="2:9" ht="13.5" customHeight="1" x14ac:dyDescent="0.2">
      <c r="B2" s="86" t="s">
        <v>25</v>
      </c>
      <c r="C2" s="86"/>
      <c r="D2" s="86"/>
      <c r="F2" s="86" t="s">
        <v>25</v>
      </c>
      <c r="G2" s="86"/>
      <c r="H2" s="86"/>
    </row>
    <row r="3" spans="2:9" x14ac:dyDescent="0.2">
      <c r="B3" s="86" t="s">
        <v>34</v>
      </c>
      <c r="C3" s="86"/>
      <c r="D3" s="86"/>
      <c r="F3" s="86" t="s">
        <v>30</v>
      </c>
      <c r="G3" s="86"/>
      <c r="H3" s="86"/>
    </row>
    <row r="4" spans="2:9" ht="7.5" customHeight="1" x14ac:dyDescent="0.2">
      <c r="G4" s="5"/>
      <c r="H4" s="6"/>
    </row>
    <row r="5" spans="2:9" ht="55.5" customHeight="1" x14ac:dyDescent="0.2">
      <c r="B5" s="85" t="s">
        <v>0</v>
      </c>
      <c r="C5" s="85"/>
      <c r="D5" s="7" t="s">
        <v>24</v>
      </c>
      <c r="F5" s="85" t="s">
        <v>0</v>
      </c>
      <c r="G5" s="85"/>
      <c r="H5" s="7" t="s">
        <v>31</v>
      </c>
    </row>
    <row r="6" spans="2:9" s="11" customFormat="1" ht="35.25" customHeight="1" x14ac:dyDescent="0.2">
      <c r="B6" s="2">
        <v>339</v>
      </c>
      <c r="C6" s="4" t="s">
        <v>19</v>
      </c>
      <c r="D6" s="8">
        <v>14890776746</v>
      </c>
      <c r="E6" s="12"/>
      <c r="F6" s="3">
        <v>967</v>
      </c>
      <c r="G6" s="4" t="s">
        <v>11</v>
      </c>
      <c r="H6" s="8">
        <v>7915698000</v>
      </c>
    </row>
    <row r="7" spans="2:9" s="11" customFormat="1" ht="35.25" customHeight="1" x14ac:dyDescent="0.2">
      <c r="B7" s="3">
        <v>1004</v>
      </c>
      <c r="C7" s="4" t="s">
        <v>10</v>
      </c>
      <c r="D7" s="8">
        <v>15354891000</v>
      </c>
      <c r="E7" s="12"/>
      <c r="F7" s="3">
        <v>965</v>
      </c>
      <c r="G7" s="4" t="s">
        <v>18</v>
      </c>
      <c r="H7" s="8">
        <v>169258000</v>
      </c>
    </row>
    <row r="8" spans="2:9" s="11" customFormat="1" ht="35.25" customHeight="1" x14ac:dyDescent="0.2">
      <c r="B8" s="3">
        <v>967</v>
      </c>
      <c r="C8" s="4" t="s">
        <v>11</v>
      </c>
      <c r="D8" s="8">
        <v>8438602037</v>
      </c>
      <c r="E8" s="12"/>
      <c r="F8" s="3">
        <v>6094</v>
      </c>
      <c r="G8" s="3" t="s">
        <v>12</v>
      </c>
      <c r="H8" s="8">
        <v>31105362000</v>
      </c>
    </row>
    <row r="9" spans="2:9" s="11" customFormat="1" ht="35.25" customHeight="1" x14ac:dyDescent="0.2">
      <c r="B9" s="3">
        <v>1183</v>
      </c>
      <c r="C9" s="4" t="s">
        <v>20</v>
      </c>
      <c r="D9" s="8">
        <v>3200912110</v>
      </c>
      <c r="E9" s="12"/>
      <c r="F9" s="84" t="s">
        <v>8</v>
      </c>
      <c r="G9" s="84"/>
      <c r="H9" s="9">
        <f>SUM(H6:H8)</f>
        <v>39190318000</v>
      </c>
    </row>
    <row r="10" spans="2:9" ht="35.25" customHeight="1" x14ac:dyDescent="0.2">
      <c r="B10" s="84" t="s">
        <v>7</v>
      </c>
      <c r="C10" s="84"/>
      <c r="D10" s="9">
        <f>+D9+D8+D7+D6</f>
        <v>41885181893</v>
      </c>
      <c r="E10" s="12"/>
      <c r="F10" s="85" t="s">
        <v>1</v>
      </c>
      <c r="G10" s="85"/>
      <c r="H10" s="10">
        <f>+H9</f>
        <v>39190318000</v>
      </c>
    </row>
    <row r="11" spans="2:9" s="11" customFormat="1" ht="35.25" customHeight="1" x14ac:dyDescent="0.2">
      <c r="B11" s="3">
        <v>585</v>
      </c>
      <c r="C11" s="4" t="s">
        <v>17</v>
      </c>
      <c r="D11" s="8">
        <v>2639057000</v>
      </c>
      <c r="E11" s="12"/>
      <c r="F11" s="2">
        <v>339</v>
      </c>
      <c r="G11" s="26" t="s">
        <v>19</v>
      </c>
      <c r="H11" s="8">
        <v>20379923000</v>
      </c>
    </row>
    <row r="12" spans="2:9" ht="35.25" customHeight="1" x14ac:dyDescent="0.2">
      <c r="B12" s="3">
        <v>965</v>
      </c>
      <c r="C12" s="4" t="s">
        <v>18</v>
      </c>
      <c r="D12" s="8">
        <v>315805000</v>
      </c>
      <c r="E12" s="12"/>
      <c r="F12" s="3">
        <v>1004</v>
      </c>
      <c r="G12" s="4" t="s">
        <v>10</v>
      </c>
      <c r="H12" s="8">
        <v>17489714000</v>
      </c>
    </row>
    <row r="13" spans="2:9" s="11" customFormat="1" ht="35.25" customHeight="1" x14ac:dyDescent="0.2">
      <c r="B13" s="3">
        <v>6094</v>
      </c>
      <c r="C13" s="3" t="s">
        <v>12</v>
      </c>
      <c r="D13" s="8">
        <v>19683713000</v>
      </c>
      <c r="E13" s="12"/>
      <c r="F13" s="3">
        <v>1183</v>
      </c>
      <c r="G13" s="4" t="s">
        <v>20</v>
      </c>
      <c r="H13" s="8">
        <v>1889555000</v>
      </c>
    </row>
    <row r="14" spans="2:9" ht="35.25" customHeight="1" x14ac:dyDescent="0.2">
      <c r="B14" s="84" t="s">
        <v>8</v>
      </c>
      <c r="C14" s="84"/>
      <c r="D14" s="9">
        <f>+D13+D12+D11</f>
        <v>22638575000</v>
      </c>
      <c r="E14" s="12"/>
      <c r="F14" s="3">
        <v>585</v>
      </c>
      <c r="G14" s="4" t="s">
        <v>17</v>
      </c>
      <c r="H14" s="8">
        <v>2843569000</v>
      </c>
    </row>
    <row r="15" spans="2:9" ht="21" customHeight="1" x14ac:dyDescent="0.2">
      <c r="B15" s="85" t="s">
        <v>1</v>
      </c>
      <c r="C15" s="85"/>
      <c r="D15" s="10">
        <f>+D10+D14</f>
        <v>64523756893</v>
      </c>
      <c r="E15" s="12"/>
      <c r="F15" s="84" t="s">
        <v>7</v>
      </c>
      <c r="G15" s="84"/>
      <c r="H15" s="9">
        <f>SUM(H11:H14)</f>
        <v>42602761000</v>
      </c>
    </row>
    <row r="16" spans="2:9" ht="35.25" customHeight="1" x14ac:dyDescent="0.2">
      <c r="B16" s="3">
        <v>6219</v>
      </c>
      <c r="C16" s="2" t="s">
        <v>13</v>
      </c>
      <c r="D16" s="8">
        <v>16626000000</v>
      </c>
      <c r="E16" s="12"/>
      <c r="F16" s="3">
        <v>6219</v>
      </c>
      <c r="G16" s="2" t="s">
        <v>13</v>
      </c>
      <c r="H16" s="8">
        <v>21522370000</v>
      </c>
    </row>
    <row r="17" spans="2:8" ht="35.25" customHeight="1" x14ac:dyDescent="0.2">
      <c r="B17" s="3">
        <v>1044</v>
      </c>
      <c r="C17" s="2" t="s">
        <v>14</v>
      </c>
      <c r="D17" s="8">
        <v>17829168607</v>
      </c>
      <c r="E17" s="12"/>
      <c r="F17" s="3">
        <v>1044</v>
      </c>
      <c r="G17" s="2" t="s">
        <v>14</v>
      </c>
      <c r="H17" s="8">
        <v>19786331000</v>
      </c>
    </row>
    <row r="18" spans="2:8" ht="35.25" customHeight="1" x14ac:dyDescent="0.2">
      <c r="B18" s="3">
        <v>7132</v>
      </c>
      <c r="C18" s="2" t="s">
        <v>15</v>
      </c>
      <c r="D18" s="8">
        <v>21318552000</v>
      </c>
      <c r="E18" s="12"/>
      <c r="F18" s="3">
        <v>7132</v>
      </c>
      <c r="G18" s="2" t="s">
        <v>15</v>
      </c>
      <c r="H18" s="8">
        <v>30883680000</v>
      </c>
    </row>
    <row r="19" spans="2:8" ht="35.25" customHeight="1" x14ac:dyDescent="0.2">
      <c r="B19" s="3">
        <v>1032</v>
      </c>
      <c r="C19" s="2" t="s">
        <v>16</v>
      </c>
      <c r="D19" s="8">
        <v>208359322463</v>
      </c>
      <c r="E19" s="12"/>
      <c r="F19" s="3">
        <v>1032</v>
      </c>
      <c r="G19" s="2" t="s">
        <v>16</v>
      </c>
      <c r="H19" s="8">
        <v>279416422000</v>
      </c>
    </row>
    <row r="20" spans="2:8" ht="30" customHeight="1" x14ac:dyDescent="0.2">
      <c r="B20" s="84" t="s">
        <v>21</v>
      </c>
      <c r="C20" s="84"/>
      <c r="D20" s="9">
        <f>SUM(D16:D19)</f>
        <v>264133043070</v>
      </c>
      <c r="E20" s="12"/>
      <c r="F20" s="84" t="s">
        <v>32</v>
      </c>
      <c r="G20" s="84"/>
      <c r="H20" s="9">
        <f>SUM(H16:H19)</f>
        <v>351608803000</v>
      </c>
    </row>
    <row r="21" spans="2:8" s="23" customFormat="1" ht="13.5" customHeight="1" x14ac:dyDescent="0.2">
      <c r="B21" s="21"/>
      <c r="C21" s="21"/>
      <c r="D21" s="22"/>
      <c r="E21" s="24"/>
      <c r="F21" s="85" t="s">
        <v>21</v>
      </c>
      <c r="G21" s="85"/>
      <c r="H21" s="10">
        <f>+H15+H20</f>
        <v>394211564000</v>
      </c>
    </row>
    <row r="22" spans="2:8" ht="26.25" customHeight="1" x14ac:dyDescent="0.2">
      <c r="B22" s="85" t="s">
        <v>9</v>
      </c>
      <c r="C22" s="85"/>
      <c r="D22" s="10">
        <f>+D15+D20</f>
        <v>328656799963</v>
      </c>
      <c r="F22" s="87" t="s">
        <v>9</v>
      </c>
      <c r="G22" s="88"/>
      <c r="H22" s="10">
        <f>+H21+H10</f>
        <v>433401882000</v>
      </c>
    </row>
    <row r="23" spans="2:8" ht="18.75" customHeight="1" x14ac:dyDescent="0.2">
      <c r="B23" s="89" t="s">
        <v>35</v>
      </c>
      <c r="C23" s="89"/>
      <c r="D23" s="89"/>
      <c r="F23" s="89" t="s">
        <v>36</v>
      </c>
      <c r="G23" s="89"/>
      <c r="H23" s="89"/>
    </row>
    <row r="24" spans="2:8" x14ac:dyDescent="0.2">
      <c r="D24" s="25">
        <v>12</v>
      </c>
    </row>
    <row r="25" spans="2:8" x14ac:dyDescent="0.2">
      <c r="G25" s="5"/>
      <c r="H25" s="6"/>
    </row>
  </sheetData>
  <autoFilter ref="B5:E20">
    <filterColumn colId="0" showButton="0"/>
  </autoFilter>
  <mergeCells count="21">
    <mergeCell ref="F1:H1"/>
    <mergeCell ref="F22:G22"/>
    <mergeCell ref="B23:D23"/>
    <mergeCell ref="F23:H23"/>
    <mergeCell ref="B1:D1"/>
    <mergeCell ref="B2:D2"/>
    <mergeCell ref="B3:D3"/>
    <mergeCell ref="B5:C5"/>
    <mergeCell ref="B10:C10"/>
    <mergeCell ref="F21:G21"/>
    <mergeCell ref="B15:C15"/>
    <mergeCell ref="B20:C20"/>
    <mergeCell ref="B22:C22"/>
    <mergeCell ref="F2:H2"/>
    <mergeCell ref="F3:H3"/>
    <mergeCell ref="F5:G5"/>
    <mergeCell ref="F9:G9"/>
    <mergeCell ref="F10:G10"/>
    <mergeCell ref="F15:G15"/>
    <mergeCell ref="F20:G20"/>
    <mergeCell ref="B14:C14"/>
  </mergeCells>
  <pageMargins left="0.70866141732283472" right="0.70866141732283472" top="0.74803149606299213" bottom="0.74803149606299213" header="0.31496062992125984" footer="0.31496062992125984"/>
  <pageSetup scale="7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2"/>
  <sheetViews>
    <sheetView tabSelected="1" zoomScaleNormal="100" zoomScaleSheetLayoutView="100" workbookViewId="0">
      <pane ySplit="5" topLeftCell="A57" activePane="bottomLeft" state="frozen"/>
      <selection pane="bottomLeft" activeCell="C65" sqref="C65"/>
    </sheetView>
  </sheetViews>
  <sheetFormatPr baseColWidth="10" defaultRowHeight="12" x14ac:dyDescent="0.2"/>
  <cols>
    <col min="1" max="1" width="11.42578125" style="38"/>
    <col min="2" max="2" width="11.28515625" style="38" customWidth="1"/>
    <col min="3" max="3" width="41" style="39" customWidth="1"/>
    <col min="4" max="4" width="14" style="40" customWidth="1"/>
    <col min="5" max="5" width="17.85546875" style="38" customWidth="1"/>
    <col min="6" max="6" width="16.140625" style="38" customWidth="1"/>
    <col min="7" max="7" width="10.85546875" style="38" customWidth="1"/>
    <col min="8" max="8" width="15.7109375" style="38" customWidth="1"/>
    <col min="9" max="9" width="10.42578125" style="38" customWidth="1"/>
    <col min="10" max="10" width="16" style="38" customWidth="1"/>
    <col min="11" max="11" width="9.5703125" style="38" customWidth="1"/>
    <col min="12" max="12" width="11.5703125" style="38" customWidth="1"/>
    <col min="13" max="16384" width="11.42578125" style="38"/>
  </cols>
  <sheetData>
    <row r="1" spans="1:12" x14ac:dyDescent="0.2">
      <c r="B1" s="90" t="s">
        <v>60</v>
      </c>
      <c r="C1" s="90"/>
      <c r="D1" s="90"/>
      <c r="E1" s="90"/>
      <c r="F1" s="90"/>
      <c r="G1" s="90"/>
      <c r="H1" s="90"/>
      <c r="I1" s="90"/>
      <c r="J1" s="90"/>
      <c r="K1" s="90"/>
      <c r="L1" s="90"/>
    </row>
    <row r="2" spans="1:12" ht="13.5" customHeight="1" x14ac:dyDescent="0.2">
      <c r="B2" s="90" t="s">
        <v>61</v>
      </c>
      <c r="C2" s="90"/>
      <c r="D2" s="90"/>
      <c r="E2" s="90"/>
      <c r="F2" s="90"/>
      <c r="G2" s="90"/>
      <c r="H2" s="90"/>
      <c r="I2" s="90"/>
      <c r="J2" s="90"/>
      <c r="K2" s="90"/>
      <c r="L2" s="90"/>
    </row>
    <row r="3" spans="1:12" ht="16.5" customHeight="1" x14ac:dyDescent="0.2">
      <c r="B3" s="90" t="s">
        <v>64</v>
      </c>
      <c r="C3" s="90"/>
      <c r="D3" s="90"/>
      <c r="E3" s="90"/>
      <c r="F3" s="90"/>
      <c r="G3" s="90"/>
      <c r="H3" s="90"/>
      <c r="I3" s="90"/>
      <c r="J3" s="90"/>
      <c r="K3" s="90"/>
      <c r="L3" s="90"/>
    </row>
    <row r="4" spans="1:12" ht="18" customHeight="1" thickBot="1" x14ac:dyDescent="0.25"/>
    <row r="5" spans="1:12" ht="38.25" customHeight="1" thickBot="1" x14ac:dyDescent="0.25">
      <c r="B5" s="155" t="s">
        <v>0</v>
      </c>
      <c r="C5" s="156"/>
      <c r="D5" s="157" t="s">
        <v>63</v>
      </c>
      <c r="E5" s="158"/>
      <c r="F5" s="159" t="s">
        <v>2</v>
      </c>
      <c r="G5" s="160" t="s">
        <v>3</v>
      </c>
      <c r="H5" s="160" t="s">
        <v>4</v>
      </c>
      <c r="I5" s="160" t="s">
        <v>48</v>
      </c>
      <c r="J5" s="161" t="s">
        <v>5</v>
      </c>
      <c r="K5" s="162" t="s">
        <v>58</v>
      </c>
      <c r="L5" s="162" t="s">
        <v>59</v>
      </c>
    </row>
    <row r="6" spans="1:12" ht="29.25" customHeight="1" x14ac:dyDescent="0.2">
      <c r="A6" s="110" t="s">
        <v>67</v>
      </c>
      <c r="B6" s="111">
        <v>965</v>
      </c>
      <c r="C6" s="41" t="s">
        <v>41</v>
      </c>
      <c r="D6" s="42" t="s">
        <v>53</v>
      </c>
      <c r="E6" s="112">
        <v>44401500</v>
      </c>
      <c r="F6" s="113">
        <v>44401500</v>
      </c>
      <c r="G6" s="114">
        <f>F6/E6</f>
        <v>1</v>
      </c>
      <c r="H6" s="113">
        <v>44401500</v>
      </c>
      <c r="I6" s="114">
        <f>+H6/E6</f>
        <v>1</v>
      </c>
      <c r="J6" s="113">
        <v>37925400</v>
      </c>
      <c r="K6" s="115">
        <f>+J6/E6</f>
        <v>0.85414681936421066</v>
      </c>
      <c r="L6" s="115">
        <f>+J6/H6</f>
        <v>0.85414681936421066</v>
      </c>
    </row>
    <row r="7" spans="1:12" ht="15.75" customHeight="1" x14ac:dyDescent="0.2">
      <c r="A7" s="110"/>
      <c r="B7" s="116">
        <v>6094</v>
      </c>
      <c r="C7" s="82" t="s">
        <v>12</v>
      </c>
      <c r="D7" s="42" t="s">
        <v>53</v>
      </c>
      <c r="E7" s="113">
        <v>4484611043</v>
      </c>
      <c r="F7" s="113">
        <v>4484611043</v>
      </c>
      <c r="G7" s="114">
        <f t="shared" ref="G7:G69" si="0">F7/E7</f>
        <v>1</v>
      </c>
      <c r="H7" s="113">
        <v>4484611043</v>
      </c>
      <c r="I7" s="114">
        <f t="shared" ref="I7:I69" si="1">+H7/E7</f>
        <v>1</v>
      </c>
      <c r="J7" s="113">
        <v>1428774239</v>
      </c>
      <c r="K7" s="115">
        <f t="shared" ref="K7:K69" si="2">+J7/E7</f>
        <v>0.31859490718379341</v>
      </c>
      <c r="L7" s="115">
        <f t="shared" ref="L7:L69" si="3">+J7/H7</f>
        <v>0.31859490718379341</v>
      </c>
    </row>
    <row r="8" spans="1:12" ht="36.75" customHeight="1" x14ac:dyDescent="0.2">
      <c r="A8" s="110"/>
      <c r="B8" s="116">
        <v>967</v>
      </c>
      <c r="C8" s="82" t="s">
        <v>11</v>
      </c>
      <c r="D8" s="42" t="s">
        <v>53</v>
      </c>
      <c r="E8" s="113">
        <v>2355608920</v>
      </c>
      <c r="F8" s="113">
        <v>2355608920</v>
      </c>
      <c r="G8" s="114">
        <f t="shared" si="0"/>
        <v>1</v>
      </c>
      <c r="H8" s="113">
        <v>2355608920</v>
      </c>
      <c r="I8" s="114">
        <f t="shared" si="1"/>
        <v>1</v>
      </c>
      <c r="J8" s="113">
        <v>1435345803</v>
      </c>
      <c r="K8" s="115">
        <f t="shared" si="2"/>
        <v>0.60933111214403113</v>
      </c>
      <c r="L8" s="115">
        <f t="shared" si="3"/>
        <v>0.60933111214403113</v>
      </c>
    </row>
    <row r="9" spans="1:12" s="43" customFormat="1" ht="15.75" customHeight="1" x14ac:dyDescent="0.2">
      <c r="A9" s="110"/>
      <c r="B9" s="117" t="s">
        <v>8</v>
      </c>
      <c r="C9" s="118"/>
      <c r="D9" s="119" t="s">
        <v>53</v>
      </c>
      <c r="E9" s="120">
        <f>+E6+E7+E8</f>
        <v>6884621463</v>
      </c>
      <c r="F9" s="120">
        <f>+F6+F7+F8</f>
        <v>6884621463</v>
      </c>
      <c r="G9" s="121">
        <f t="shared" si="0"/>
        <v>1</v>
      </c>
      <c r="H9" s="120">
        <f>+H6+H7+H8</f>
        <v>6884621463</v>
      </c>
      <c r="I9" s="121">
        <f t="shared" si="1"/>
        <v>1</v>
      </c>
      <c r="J9" s="120">
        <f>+J6+J7+J8</f>
        <v>2902045442</v>
      </c>
      <c r="K9" s="122">
        <f t="shared" si="2"/>
        <v>0.42152578142407016</v>
      </c>
      <c r="L9" s="122">
        <f t="shared" si="3"/>
        <v>0.42152578142407016</v>
      </c>
    </row>
    <row r="10" spans="1:12" ht="24.75" customHeight="1" x14ac:dyDescent="0.2">
      <c r="A10" s="110"/>
      <c r="B10" s="116">
        <v>7544</v>
      </c>
      <c r="C10" s="82" t="s">
        <v>42</v>
      </c>
      <c r="D10" s="42" t="s">
        <v>53</v>
      </c>
      <c r="E10" s="113">
        <v>5314695935</v>
      </c>
      <c r="F10" s="113">
        <v>5314695935</v>
      </c>
      <c r="G10" s="114">
        <f t="shared" si="0"/>
        <v>1</v>
      </c>
      <c r="H10" s="113">
        <v>5314695935</v>
      </c>
      <c r="I10" s="114">
        <f t="shared" si="1"/>
        <v>1</v>
      </c>
      <c r="J10" s="113">
        <v>3031191663</v>
      </c>
      <c r="K10" s="115">
        <f t="shared" si="2"/>
        <v>0.57034150214277501</v>
      </c>
      <c r="L10" s="115">
        <f t="shared" si="3"/>
        <v>0.57034150214277501</v>
      </c>
    </row>
    <row r="11" spans="1:12" s="43" customFormat="1" ht="15.75" customHeight="1" x14ac:dyDescent="0.2">
      <c r="A11" s="110"/>
      <c r="B11" s="117" t="s">
        <v>44</v>
      </c>
      <c r="C11" s="118"/>
      <c r="D11" s="119" t="s">
        <v>53</v>
      </c>
      <c r="E11" s="123">
        <f>+E10</f>
        <v>5314695935</v>
      </c>
      <c r="F11" s="123">
        <f>+F10</f>
        <v>5314695935</v>
      </c>
      <c r="G11" s="121">
        <f t="shared" si="0"/>
        <v>1</v>
      </c>
      <c r="H11" s="123">
        <f>+H10</f>
        <v>5314695935</v>
      </c>
      <c r="I11" s="121">
        <f t="shared" si="1"/>
        <v>1</v>
      </c>
      <c r="J11" s="123">
        <f>+J10</f>
        <v>3031191663</v>
      </c>
      <c r="K11" s="122">
        <f t="shared" si="2"/>
        <v>0.57034150214277501</v>
      </c>
      <c r="L11" s="122">
        <f t="shared" si="3"/>
        <v>0.57034150214277501</v>
      </c>
    </row>
    <row r="12" spans="1:12" s="43" customFormat="1" ht="15.75" customHeight="1" x14ac:dyDescent="0.2">
      <c r="A12" s="110"/>
      <c r="B12" s="117" t="s">
        <v>1</v>
      </c>
      <c r="C12" s="118"/>
      <c r="D12" s="119"/>
      <c r="E12" s="123">
        <f>+E11+E9</f>
        <v>12199317398</v>
      </c>
      <c r="F12" s="123">
        <f>+F9+F11</f>
        <v>12199317398</v>
      </c>
      <c r="G12" s="121">
        <f t="shared" si="0"/>
        <v>1</v>
      </c>
      <c r="H12" s="123">
        <f>+H9+H11</f>
        <v>12199317398</v>
      </c>
      <c r="I12" s="121">
        <f t="shared" si="1"/>
        <v>1</v>
      </c>
      <c r="J12" s="123">
        <f>+J9+J11</f>
        <v>5933237105</v>
      </c>
      <c r="K12" s="122">
        <f t="shared" si="2"/>
        <v>0.48635812246123838</v>
      </c>
      <c r="L12" s="122">
        <f t="shared" si="3"/>
        <v>0.48635812246123838</v>
      </c>
    </row>
    <row r="13" spans="1:12" ht="15.75" customHeight="1" x14ac:dyDescent="0.2">
      <c r="A13" s="110"/>
      <c r="B13" s="124">
        <v>339</v>
      </c>
      <c r="C13" s="93" t="s">
        <v>19</v>
      </c>
      <c r="D13" s="42" t="s">
        <v>53</v>
      </c>
      <c r="E13" s="113">
        <f>+E14+E15</f>
        <v>5910661652</v>
      </c>
      <c r="F13" s="113">
        <f>+F14+F15</f>
        <v>5910661652</v>
      </c>
      <c r="G13" s="114">
        <f t="shared" si="0"/>
        <v>1</v>
      </c>
      <c r="H13" s="125">
        <f>+H14+H15</f>
        <v>5910661652</v>
      </c>
      <c r="I13" s="114">
        <f t="shared" si="1"/>
        <v>1</v>
      </c>
      <c r="J13" s="125">
        <f>+J14+J15</f>
        <v>2574739726</v>
      </c>
      <c r="K13" s="115">
        <f t="shared" si="2"/>
        <v>0.43560939156934847</v>
      </c>
      <c r="L13" s="115">
        <f t="shared" si="3"/>
        <v>0.43560939156934847</v>
      </c>
    </row>
    <row r="14" spans="1:12" ht="15.75" customHeight="1" x14ac:dyDescent="0.2">
      <c r="A14" s="110"/>
      <c r="B14" s="126"/>
      <c r="C14" s="94"/>
      <c r="D14" s="42" t="s">
        <v>52</v>
      </c>
      <c r="E14" s="33">
        <v>5030059600</v>
      </c>
      <c r="F14" s="35">
        <v>5030059600</v>
      </c>
      <c r="G14" s="37">
        <f t="shared" si="0"/>
        <v>1</v>
      </c>
      <c r="H14" s="35">
        <v>5030059600</v>
      </c>
      <c r="I14" s="37">
        <f t="shared" si="1"/>
        <v>1</v>
      </c>
      <c r="J14" s="35">
        <v>1694137674</v>
      </c>
      <c r="K14" s="36">
        <f t="shared" si="2"/>
        <v>0.33680270388843903</v>
      </c>
      <c r="L14" s="36">
        <f t="shared" si="3"/>
        <v>0.33680270388843903</v>
      </c>
    </row>
    <row r="15" spans="1:12" ht="15.75" customHeight="1" x14ac:dyDescent="0.2">
      <c r="A15" s="110"/>
      <c r="B15" s="127"/>
      <c r="C15" s="95"/>
      <c r="D15" s="42" t="s">
        <v>54</v>
      </c>
      <c r="E15" s="33">
        <v>880602052</v>
      </c>
      <c r="F15" s="35">
        <v>880602052</v>
      </c>
      <c r="G15" s="37">
        <f t="shared" si="0"/>
        <v>1</v>
      </c>
      <c r="H15" s="35">
        <v>880602052</v>
      </c>
      <c r="I15" s="37">
        <f t="shared" si="1"/>
        <v>1</v>
      </c>
      <c r="J15" s="35">
        <v>880602052</v>
      </c>
      <c r="K15" s="36">
        <f t="shared" si="2"/>
        <v>1</v>
      </c>
      <c r="L15" s="36">
        <f t="shared" si="3"/>
        <v>1</v>
      </c>
    </row>
    <row r="16" spans="1:12" ht="15.75" customHeight="1" x14ac:dyDescent="0.2">
      <c r="A16" s="110"/>
      <c r="B16" s="128">
        <v>1004</v>
      </c>
      <c r="C16" s="93" t="s">
        <v>10</v>
      </c>
      <c r="D16" s="42" t="s">
        <v>53</v>
      </c>
      <c r="E16" s="113">
        <f>+E17+E18</f>
        <v>3710148730</v>
      </c>
      <c r="F16" s="125">
        <f>+F17+F18</f>
        <v>3710148730</v>
      </c>
      <c r="G16" s="114">
        <f t="shared" si="0"/>
        <v>1</v>
      </c>
      <c r="H16" s="125">
        <f>+H17+H18</f>
        <v>3710148730</v>
      </c>
      <c r="I16" s="114">
        <f t="shared" si="1"/>
        <v>1</v>
      </c>
      <c r="J16" s="125">
        <f>+J17+J18</f>
        <v>1058112766</v>
      </c>
      <c r="K16" s="115">
        <f t="shared" si="2"/>
        <v>0.28519416417034044</v>
      </c>
      <c r="L16" s="115">
        <f t="shared" si="3"/>
        <v>0.28519416417034044</v>
      </c>
    </row>
    <row r="17" spans="1:12" ht="15.75" customHeight="1" x14ac:dyDescent="0.2">
      <c r="A17" s="110"/>
      <c r="B17" s="129"/>
      <c r="C17" s="94"/>
      <c r="D17" s="42" t="s">
        <v>52</v>
      </c>
      <c r="E17" s="33">
        <v>3475125471</v>
      </c>
      <c r="F17" s="33">
        <v>3475125471</v>
      </c>
      <c r="G17" s="37">
        <f t="shared" si="0"/>
        <v>1</v>
      </c>
      <c r="H17" s="35">
        <v>3475125471</v>
      </c>
      <c r="I17" s="37">
        <f t="shared" si="1"/>
        <v>1</v>
      </c>
      <c r="J17" s="35">
        <v>823089507</v>
      </c>
      <c r="K17" s="36">
        <f t="shared" si="2"/>
        <v>0.23685173783470564</v>
      </c>
      <c r="L17" s="36">
        <f t="shared" si="3"/>
        <v>0.23685173783470564</v>
      </c>
    </row>
    <row r="18" spans="1:12" ht="15.75" customHeight="1" x14ac:dyDescent="0.2">
      <c r="A18" s="110"/>
      <c r="B18" s="130"/>
      <c r="C18" s="95"/>
      <c r="D18" s="42" t="s">
        <v>54</v>
      </c>
      <c r="E18" s="33">
        <v>235023259</v>
      </c>
      <c r="F18" s="35">
        <v>235023259</v>
      </c>
      <c r="G18" s="37">
        <f t="shared" si="0"/>
        <v>1</v>
      </c>
      <c r="H18" s="35">
        <v>235023259</v>
      </c>
      <c r="I18" s="37">
        <f t="shared" si="1"/>
        <v>1</v>
      </c>
      <c r="J18" s="35">
        <v>235023259</v>
      </c>
      <c r="K18" s="36">
        <f t="shared" si="2"/>
        <v>1</v>
      </c>
      <c r="L18" s="36">
        <f t="shared" si="3"/>
        <v>1</v>
      </c>
    </row>
    <row r="19" spans="1:12" ht="23.25" customHeight="1" x14ac:dyDescent="0.2">
      <c r="A19" s="110"/>
      <c r="B19" s="116">
        <v>1183</v>
      </c>
      <c r="C19" s="82" t="s">
        <v>20</v>
      </c>
      <c r="D19" s="42" t="s">
        <v>53</v>
      </c>
      <c r="E19" s="113">
        <v>231468830</v>
      </c>
      <c r="F19" s="113">
        <v>231468830</v>
      </c>
      <c r="G19" s="114">
        <f t="shared" si="0"/>
        <v>1</v>
      </c>
      <c r="H19" s="125">
        <v>231468830</v>
      </c>
      <c r="I19" s="114">
        <f t="shared" si="1"/>
        <v>1</v>
      </c>
      <c r="J19" s="125">
        <v>108701386</v>
      </c>
      <c r="K19" s="115">
        <f t="shared" si="2"/>
        <v>0.46961565408180445</v>
      </c>
      <c r="L19" s="115">
        <f t="shared" si="3"/>
        <v>0.46961565408180445</v>
      </c>
    </row>
    <row r="20" spans="1:12" ht="29.25" customHeight="1" x14ac:dyDescent="0.2">
      <c r="A20" s="110"/>
      <c r="B20" s="111">
        <v>585</v>
      </c>
      <c r="C20" s="41" t="s">
        <v>17</v>
      </c>
      <c r="D20" s="42" t="s">
        <v>53</v>
      </c>
      <c r="E20" s="113">
        <v>988817125</v>
      </c>
      <c r="F20" s="125">
        <v>988817125</v>
      </c>
      <c r="G20" s="114">
        <f t="shared" si="0"/>
        <v>1</v>
      </c>
      <c r="H20" s="125">
        <v>988817125</v>
      </c>
      <c r="I20" s="114">
        <f t="shared" si="1"/>
        <v>1</v>
      </c>
      <c r="J20" s="125">
        <v>364853057</v>
      </c>
      <c r="K20" s="115">
        <f t="shared" si="2"/>
        <v>0.36897930646174842</v>
      </c>
      <c r="L20" s="115">
        <f t="shared" si="3"/>
        <v>0.36897930646174842</v>
      </c>
    </row>
    <row r="21" spans="1:12" ht="15.75" customHeight="1" x14ac:dyDescent="0.2">
      <c r="A21" s="110"/>
      <c r="B21" s="117" t="s">
        <v>45</v>
      </c>
      <c r="C21" s="118"/>
      <c r="D21" s="119" t="s">
        <v>53</v>
      </c>
      <c r="E21" s="123">
        <f>+E13+E16+E19+E20</f>
        <v>10841096337</v>
      </c>
      <c r="F21" s="123">
        <f>+F13+F16+F19+F20</f>
        <v>10841096337</v>
      </c>
      <c r="G21" s="121">
        <f t="shared" si="0"/>
        <v>1</v>
      </c>
      <c r="H21" s="123">
        <f>+H13+H16+H19+H20</f>
        <v>10841096337</v>
      </c>
      <c r="I21" s="121">
        <f t="shared" si="1"/>
        <v>1</v>
      </c>
      <c r="J21" s="123">
        <f>+J13+J16+J19+J20</f>
        <v>4106406935</v>
      </c>
      <c r="K21" s="122">
        <f t="shared" si="2"/>
        <v>0.37878151870905197</v>
      </c>
      <c r="L21" s="122">
        <f t="shared" si="3"/>
        <v>0.37878151870905197</v>
      </c>
    </row>
    <row r="22" spans="1:12" ht="23.25" customHeight="1" x14ac:dyDescent="0.2">
      <c r="A22" s="110"/>
      <c r="B22" s="131">
        <v>6219</v>
      </c>
      <c r="C22" s="83" t="s">
        <v>13</v>
      </c>
      <c r="D22" s="42" t="s">
        <v>53</v>
      </c>
      <c r="E22" s="113">
        <v>14217183962</v>
      </c>
      <c r="F22" s="125">
        <v>14217183962</v>
      </c>
      <c r="G22" s="114">
        <f t="shared" si="0"/>
        <v>1</v>
      </c>
      <c r="H22" s="125">
        <v>14217183962</v>
      </c>
      <c r="I22" s="114">
        <f t="shared" si="1"/>
        <v>1</v>
      </c>
      <c r="J22" s="125">
        <v>13269549990</v>
      </c>
      <c r="K22" s="115">
        <f t="shared" si="2"/>
        <v>0.93334587394150226</v>
      </c>
      <c r="L22" s="115">
        <f t="shared" si="3"/>
        <v>0.93334587394150226</v>
      </c>
    </row>
    <row r="23" spans="1:12" ht="15.75" customHeight="1" x14ac:dyDescent="0.2">
      <c r="A23" s="110"/>
      <c r="B23" s="132">
        <v>1032</v>
      </c>
      <c r="C23" s="96" t="s">
        <v>49</v>
      </c>
      <c r="D23" s="42" t="s">
        <v>53</v>
      </c>
      <c r="E23" s="113">
        <f>+E24+E25</f>
        <v>81672869105</v>
      </c>
      <c r="F23" s="125">
        <f>+F24+F25</f>
        <v>81672869105</v>
      </c>
      <c r="G23" s="114">
        <f t="shared" si="0"/>
        <v>1</v>
      </c>
      <c r="H23" s="125">
        <f>+H24+H25</f>
        <v>81672869105</v>
      </c>
      <c r="I23" s="114">
        <f t="shared" si="1"/>
        <v>1</v>
      </c>
      <c r="J23" s="125">
        <f>+J24+J25</f>
        <v>54818572693</v>
      </c>
      <c r="K23" s="115">
        <f t="shared" si="2"/>
        <v>0.67119685268463303</v>
      </c>
      <c r="L23" s="115">
        <f t="shared" si="3"/>
        <v>0.67119685268463303</v>
      </c>
    </row>
    <row r="24" spans="1:12" ht="15.75" customHeight="1" x14ac:dyDescent="0.2">
      <c r="A24" s="110"/>
      <c r="B24" s="133"/>
      <c r="C24" s="97"/>
      <c r="D24" s="42" t="s">
        <v>52</v>
      </c>
      <c r="E24" s="33">
        <v>43548100654</v>
      </c>
      <c r="F24" s="35">
        <v>43548100654</v>
      </c>
      <c r="G24" s="37">
        <f t="shared" si="0"/>
        <v>1</v>
      </c>
      <c r="H24" s="35">
        <v>43548100654</v>
      </c>
      <c r="I24" s="37">
        <f t="shared" si="1"/>
        <v>1</v>
      </c>
      <c r="J24" s="35">
        <v>17793444855</v>
      </c>
      <c r="K24" s="36">
        <f t="shared" si="2"/>
        <v>0.40859290273927545</v>
      </c>
      <c r="L24" s="36">
        <f t="shared" si="3"/>
        <v>0.40859290273927545</v>
      </c>
    </row>
    <row r="25" spans="1:12" ht="15.75" customHeight="1" x14ac:dyDescent="0.2">
      <c r="A25" s="110"/>
      <c r="B25" s="134"/>
      <c r="C25" s="98"/>
      <c r="D25" s="42" t="s">
        <v>54</v>
      </c>
      <c r="E25" s="33">
        <v>38124768451</v>
      </c>
      <c r="F25" s="35">
        <v>38124768451</v>
      </c>
      <c r="G25" s="37">
        <f t="shared" si="0"/>
        <v>1</v>
      </c>
      <c r="H25" s="35">
        <v>38124768451</v>
      </c>
      <c r="I25" s="37">
        <f t="shared" si="1"/>
        <v>1</v>
      </c>
      <c r="J25" s="35">
        <v>37025127838</v>
      </c>
      <c r="K25" s="36">
        <f t="shared" si="2"/>
        <v>0.97115679235105867</v>
      </c>
      <c r="L25" s="36">
        <f t="shared" si="3"/>
        <v>0.97115679235105867</v>
      </c>
    </row>
    <row r="26" spans="1:12" s="43" customFormat="1" ht="15.75" customHeight="1" x14ac:dyDescent="0.2">
      <c r="A26" s="110"/>
      <c r="B26" s="117" t="s">
        <v>46</v>
      </c>
      <c r="C26" s="118"/>
      <c r="D26" s="119" t="s">
        <v>53</v>
      </c>
      <c r="E26" s="120">
        <f>+E22+E23</f>
        <v>95890053067</v>
      </c>
      <c r="F26" s="120">
        <f>+F22+F23</f>
        <v>95890053067</v>
      </c>
      <c r="G26" s="121">
        <f t="shared" si="0"/>
        <v>1</v>
      </c>
      <c r="H26" s="120">
        <f>+H22+H23</f>
        <v>95890053067</v>
      </c>
      <c r="I26" s="121">
        <f t="shared" si="1"/>
        <v>1</v>
      </c>
      <c r="J26" s="120">
        <f>+J22+J23</f>
        <v>68088122683</v>
      </c>
      <c r="K26" s="122">
        <f t="shared" si="2"/>
        <v>0.71006450101165008</v>
      </c>
      <c r="L26" s="122">
        <f t="shared" si="3"/>
        <v>0.71006450101165008</v>
      </c>
    </row>
    <row r="27" spans="1:12" ht="15.75" customHeight="1" x14ac:dyDescent="0.2">
      <c r="A27" s="110"/>
      <c r="B27" s="132">
        <v>7545</v>
      </c>
      <c r="C27" s="96" t="s">
        <v>43</v>
      </c>
      <c r="D27" s="42" t="s">
        <v>53</v>
      </c>
      <c r="E27" s="113">
        <f>+E28+E29</f>
        <v>11399038073</v>
      </c>
      <c r="F27" s="113">
        <f>+F28+F29</f>
        <v>11399038073</v>
      </c>
      <c r="G27" s="114">
        <f t="shared" si="0"/>
        <v>1</v>
      </c>
      <c r="H27" s="125">
        <f>+H28+H29</f>
        <v>11399038073</v>
      </c>
      <c r="I27" s="114">
        <f t="shared" si="1"/>
        <v>1</v>
      </c>
      <c r="J27" s="125">
        <f>+J28+J29</f>
        <v>5476669813</v>
      </c>
      <c r="K27" s="115">
        <f t="shared" si="2"/>
        <v>0.48045017289416331</v>
      </c>
      <c r="L27" s="115">
        <f t="shared" si="3"/>
        <v>0.48045017289416331</v>
      </c>
    </row>
    <row r="28" spans="1:12" ht="15.75" customHeight="1" x14ac:dyDescent="0.2">
      <c r="A28" s="110"/>
      <c r="B28" s="133"/>
      <c r="C28" s="97"/>
      <c r="D28" s="42" t="s">
        <v>52</v>
      </c>
      <c r="E28" s="33">
        <v>11390772973</v>
      </c>
      <c r="F28" s="33">
        <v>11390772973</v>
      </c>
      <c r="G28" s="37">
        <f t="shared" si="0"/>
        <v>1</v>
      </c>
      <c r="H28" s="35">
        <v>11390772973</v>
      </c>
      <c r="I28" s="37">
        <f t="shared" si="1"/>
        <v>1</v>
      </c>
      <c r="J28" s="35">
        <v>5469306413</v>
      </c>
      <c r="K28" s="36">
        <f t="shared" si="2"/>
        <v>0.48015235014902968</v>
      </c>
      <c r="L28" s="36">
        <f t="shared" si="3"/>
        <v>0.48015235014902968</v>
      </c>
    </row>
    <row r="29" spans="1:12" ht="15.75" customHeight="1" x14ac:dyDescent="0.2">
      <c r="A29" s="110"/>
      <c r="B29" s="134"/>
      <c r="C29" s="98"/>
      <c r="D29" s="42" t="s">
        <v>54</v>
      </c>
      <c r="E29" s="33">
        <v>8265100</v>
      </c>
      <c r="F29" s="35">
        <v>8265100</v>
      </c>
      <c r="G29" s="37">
        <f t="shared" si="0"/>
        <v>1</v>
      </c>
      <c r="H29" s="35">
        <v>8265100</v>
      </c>
      <c r="I29" s="37">
        <f t="shared" si="1"/>
        <v>1</v>
      </c>
      <c r="J29" s="35">
        <v>7363400</v>
      </c>
      <c r="K29" s="36">
        <f t="shared" si="2"/>
        <v>0.89090271140095101</v>
      </c>
      <c r="L29" s="36">
        <f t="shared" si="3"/>
        <v>0.89090271140095101</v>
      </c>
    </row>
    <row r="30" spans="1:12" ht="15.75" customHeight="1" x14ac:dyDescent="0.2">
      <c r="A30" s="110"/>
      <c r="B30" s="132">
        <v>1044</v>
      </c>
      <c r="C30" s="96" t="s">
        <v>14</v>
      </c>
      <c r="D30" s="42" t="s">
        <v>53</v>
      </c>
      <c r="E30" s="113">
        <f>+E31+E32</f>
        <v>12492581634</v>
      </c>
      <c r="F30" s="113">
        <f>+F31+F32</f>
        <v>12492581634</v>
      </c>
      <c r="G30" s="114">
        <f t="shared" si="0"/>
        <v>1</v>
      </c>
      <c r="H30" s="125">
        <f>+H31+H32</f>
        <v>12492581634</v>
      </c>
      <c r="I30" s="114">
        <f t="shared" si="1"/>
        <v>1</v>
      </c>
      <c r="J30" s="125">
        <f>+J31+J32</f>
        <v>3889104891</v>
      </c>
      <c r="K30" s="115">
        <f t="shared" si="2"/>
        <v>0.3113131460686519</v>
      </c>
      <c r="L30" s="115">
        <f t="shared" si="3"/>
        <v>0.3113131460686519</v>
      </c>
    </row>
    <row r="31" spans="1:12" ht="15.75" customHeight="1" x14ac:dyDescent="0.2">
      <c r="A31" s="110"/>
      <c r="B31" s="133"/>
      <c r="C31" s="97"/>
      <c r="D31" s="42" t="s">
        <v>52</v>
      </c>
      <c r="E31" s="33">
        <v>12489066996</v>
      </c>
      <c r="F31" s="35">
        <v>12489066996</v>
      </c>
      <c r="G31" s="37">
        <f t="shared" si="0"/>
        <v>1</v>
      </c>
      <c r="H31" s="35">
        <v>12489066996</v>
      </c>
      <c r="I31" s="37">
        <f t="shared" si="1"/>
        <v>1</v>
      </c>
      <c r="J31" s="35">
        <v>3885590253</v>
      </c>
      <c r="K31" s="36">
        <f t="shared" si="2"/>
        <v>0.31111933775713407</v>
      </c>
      <c r="L31" s="36">
        <f t="shared" si="3"/>
        <v>0.31111933775713407</v>
      </c>
    </row>
    <row r="32" spans="1:12" ht="15.75" customHeight="1" x14ac:dyDescent="0.2">
      <c r="A32" s="110"/>
      <c r="B32" s="134"/>
      <c r="C32" s="98"/>
      <c r="D32" s="42" t="s">
        <v>54</v>
      </c>
      <c r="E32" s="33">
        <v>3514638</v>
      </c>
      <c r="F32" s="35">
        <v>3514638</v>
      </c>
      <c r="G32" s="37">
        <f t="shared" si="0"/>
        <v>1</v>
      </c>
      <c r="H32" s="35">
        <v>3514638</v>
      </c>
      <c r="I32" s="37">
        <f t="shared" si="1"/>
        <v>1</v>
      </c>
      <c r="J32" s="35">
        <v>3514638</v>
      </c>
      <c r="K32" s="36">
        <f t="shared" si="2"/>
        <v>1</v>
      </c>
      <c r="L32" s="36">
        <f t="shared" si="3"/>
        <v>1</v>
      </c>
    </row>
    <row r="33" spans="1:12" s="43" customFormat="1" ht="15.75" customHeight="1" x14ac:dyDescent="0.2">
      <c r="A33" s="110"/>
      <c r="B33" s="117" t="s">
        <v>47</v>
      </c>
      <c r="C33" s="118"/>
      <c r="D33" s="119" t="s">
        <v>53</v>
      </c>
      <c r="E33" s="123">
        <f>+E27+E30</f>
        <v>23891619707</v>
      </c>
      <c r="F33" s="123">
        <f>+F30+F27</f>
        <v>23891619707</v>
      </c>
      <c r="G33" s="121">
        <f t="shared" si="0"/>
        <v>1</v>
      </c>
      <c r="H33" s="123">
        <f>+H30+H27</f>
        <v>23891619707</v>
      </c>
      <c r="I33" s="121">
        <f t="shared" si="1"/>
        <v>1</v>
      </c>
      <c r="J33" s="123">
        <f>+J30+J27</f>
        <v>9365774704</v>
      </c>
      <c r="K33" s="122">
        <f t="shared" si="2"/>
        <v>0.39201087322078559</v>
      </c>
      <c r="L33" s="122">
        <f t="shared" si="3"/>
        <v>0.39201087322078559</v>
      </c>
    </row>
    <row r="34" spans="1:12" s="44" customFormat="1" ht="15.75" customHeight="1" x14ac:dyDescent="0.2">
      <c r="A34" s="110"/>
      <c r="B34" s="117" t="s">
        <v>21</v>
      </c>
      <c r="C34" s="118"/>
      <c r="D34" s="119" t="s">
        <v>53</v>
      </c>
      <c r="E34" s="123">
        <f>+E21+E26+E33</f>
        <v>130622769111</v>
      </c>
      <c r="F34" s="123">
        <f>+F21+F26+F33</f>
        <v>130622769111</v>
      </c>
      <c r="G34" s="121">
        <f t="shared" si="0"/>
        <v>1</v>
      </c>
      <c r="H34" s="123">
        <f>+H21+H26+H33</f>
        <v>130622769111</v>
      </c>
      <c r="I34" s="121">
        <f t="shared" si="1"/>
        <v>1</v>
      </c>
      <c r="J34" s="123">
        <f>+J21+J26+J33</f>
        <v>81560304322</v>
      </c>
      <c r="K34" s="122">
        <f t="shared" si="2"/>
        <v>0.62439576864805302</v>
      </c>
      <c r="L34" s="122">
        <f t="shared" si="3"/>
        <v>0.62439576864805302</v>
      </c>
    </row>
    <row r="35" spans="1:12" s="43" customFormat="1" ht="15.75" customHeight="1" x14ac:dyDescent="0.2">
      <c r="A35" s="110"/>
      <c r="B35" s="135" t="s">
        <v>68</v>
      </c>
      <c r="C35" s="136"/>
      <c r="D35" s="137"/>
      <c r="E35" s="138">
        <f>+E12+E34</f>
        <v>142822086509</v>
      </c>
      <c r="F35" s="138">
        <f>+F12+F34</f>
        <v>142822086509</v>
      </c>
      <c r="G35" s="139">
        <f t="shared" si="0"/>
        <v>1</v>
      </c>
      <c r="H35" s="138">
        <f>+H12+H34</f>
        <v>142822086509</v>
      </c>
      <c r="I35" s="139">
        <f t="shared" si="1"/>
        <v>1</v>
      </c>
      <c r="J35" s="138">
        <f>+J12+J34</f>
        <v>87493541427</v>
      </c>
      <c r="K35" s="140">
        <f t="shared" si="2"/>
        <v>0.61260511987749566</v>
      </c>
      <c r="L35" s="140">
        <f t="shared" si="3"/>
        <v>0.61260511987749566</v>
      </c>
    </row>
    <row r="36" spans="1:12" s="43" customFormat="1" ht="36" customHeight="1" x14ac:dyDescent="0.2">
      <c r="A36" s="141" t="s">
        <v>69</v>
      </c>
      <c r="B36" s="142">
        <v>7563</v>
      </c>
      <c r="C36" s="41" t="s">
        <v>70</v>
      </c>
      <c r="D36" s="42" t="s">
        <v>53</v>
      </c>
      <c r="E36" s="112">
        <v>91971576</v>
      </c>
      <c r="F36" s="113">
        <v>91971576</v>
      </c>
      <c r="G36" s="114">
        <f t="shared" si="0"/>
        <v>1</v>
      </c>
      <c r="H36" s="113"/>
      <c r="I36" s="114">
        <f t="shared" si="1"/>
        <v>0</v>
      </c>
      <c r="J36" s="113"/>
      <c r="K36" s="115">
        <f t="shared" si="2"/>
        <v>0</v>
      </c>
      <c r="L36" s="115" t="e">
        <f t="shared" si="3"/>
        <v>#DIV/0!</v>
      </c>
    </row>
    <row r="37" spans="1:12" s="43" customFormat="1" ht="29.25" customHeight="1" x14ac:dyDescent="0.2">
      <c r="A37" s="141"/>
      <c r="B37" s="142">
        <v>7568</v>
      </c>
      <c r="C37" s="41" t="s">
        <v>71</v>
      </c>
      <c r="D37" s="42" t="s">
        <v>53</v>
      </c>
      <c r="E37" s="113">
        <v>2914963381</v>
      </c>
      <c r="F37" s="113">
        <v>2243233482</v>
      </c>
      <c r="G37" s="114">
        <f t="shared" si="0"/>
        <v>0.76955803171374382</v>
      </c>
      <c r="H37" s="113">
        <v>307741420</v>
      </c>
      <c r="I37" s="114">
        <f t="shared" si="1"/>
        <v>0.10557299690482801</v>
      </c>
      <c r="J37" s="113"/>
      <c r="K37" s="115">
        <f t="shared" si="2"/>
        <v>0</v>
      </c>
      <c r="L37" s="115">
        <f t="shared" si="3"/>
        <v>0</v>
      </c>
    </row>
    <row r="38" spans="1:12" s="43" customFormat="1" ht="51.75" customHeight="1" x14ac:dyDescent="0.2">
      <c r="A38" s="141"/>
      <c r="B38" s="142">
        <v>7570</v>
      </c>
      <c r="C38" s="41" t="s">
        <v>72</v>
      </c>
      <c r="D38" s="42" t="s">
        <v>53</v>
      </c>
      <c r="E38" s="113">
        <v>11098466080</v>
      </c>
      <c r="F38" s="113">
        <v>8585594140</v>
      </c>
      <c r="G38" s="114">
        <f t="shared" si="0"/>
        <v>0.77358385186865386</v>
      </c>
      <c r="H38" s="113">
        <v>1288084130</v>
      </c>
      <c r="I38" s="114">
        <f t="shared" si="1"/>
        <v>0.11605965371387611</v>
      </c>
      <c r="J38" s="113"/>
      <c r="K38" s="115">
        <f t="shared" si="2"/>
        <v>0</v>
      </c>
      <c r="L38" s="115">
        <f t="shared" si="3"/>
        <v>0</v>
      </c>
    </row>
    <row r="39" spans="1:12" s="43" customFormat="1" ht="29.25" customHeight="1" x14ac:dyDescent="0.2">
      <c r="A39" s="141"/>
      <c r="B39" s="142">
        <v>7574</v>
      </c>
      <c r="C39" s="41" t="s">
        <v>73</v>
      </c>
      <c r="D39" s="42" t="s">
        <v>53</v>
      </c>
      <c r="E39" s="113">
        <v>573419500</v>
      </c>
      <c r="F39" s="113">
        <v>573419500</v>
      </c>
      <c r="G39" s="114">
        <f t="shared" si="0"/>
        <v>1</v>
      </c>
      <c r="H39" s="113">
        <v>253287300</v>
      </c>
      <c r="I39" s="114">
        <f t="shared" si="1"/>
        <v>0.44171378894509167</v>
      </c>
      <c r="J39" s="113"/>
      <c r="K39" s="115">
        <f t="shared" si="2"/>
        <v>0</v>
      </c>
      <c r="L39" s="115">
        <f t="shared" si="3"/>
        <v>0</v>
      </c>
    </row>
    <row r="40" spans="1:12" s="43" customFormat="1" ht="15.75" customHeight="1" x14ac:dyDescent="0.2">
      <c r="A40" s="141"/>
      <c r="B40" s="117" t="s">
        <v>8</v>
      </c>
      <c r="C40" s="118"/>
      <c r="D40" s="119" t="s">
        <v>53</v>
      </c>
      <c r="E40" s="120">
        <f>+E36+E37+E38+E39</f>
        <v>14678820537</v>
      </c>
      <c r="F40" s="120">
        <f t="shared" ref="F40:J40" si="4">+F36+F37+F38+F39</f>
        <v>11494218698</v>
      </c>
      <c r="G40" s="121">
        <f t="shared" si="0"/>
        <v>0.78304783882514473</v>
      </c>
      <c r="H40" s="120">
        <f t="shared" si="4"/>
        <v>1849112850</v>
      </c>
      <c r="I40" s="121">
        <f t="shared" si="1"/>
        <v>0.1259714869692054</v>
      </c>
      <c r="J40" s="120">
        <f t="shared" si="4"/>
        <v>0</v>
      </c>
      <c r="K40" s="122">
        <f t="shared" si="2"/>
        <v>0</v>
      </c>
      <c r="L40" s="122">
        <f t="shared" si="3"/>
        <v>0</v>
      </c>
    </row>
    <row r="41" spans="1:12" s="43" customFormat="1" ht="15.75" customHeight="1" x14ac:dyDescent="0.2">
      <c r="A41" s="141"/>
      <c r="B41" s="143">
        <v>7589</v>
      </c>
      <c r="C41" s="143" t="s">
        <v>74</v>
      </c>
      <c r="D41" s="42" t="s">
        <v>53</v>
      </c>
      <c r="E41" s="113">
        <f>+E42+E43</f>
        <v>10995776659</v>
      </c>
      <c r="F41" s="113">
        <f>+F42+F43</f>
        <v>3471763936</v>
      </c>
      <c r="G41" s="114">
        <f t="shared" si="0"/>
        <v>0.31573612703004245</v>
      </c>
      <c r="H41" s="113">
        <f>+H42+H43</f>
        <v>1669926320</v>
      </c>
      <c r="I41" s="114">
        <f t="shared" si="1"/>
        <v>0.15186979253831714</v>
      </c>
      <c r="J41" s="113"/>
      <c r="K41" s="115">
        <f t="shared" si="2"/>
        <v>0</v>
      </c>
      <c r="L41" s="115">
        <f t="shared" si="3"/>
        <v>0</v>
      </c>
    </row>
    <row r="42" spans="1:12" s="43" customFormat="1" ht="15.75" customHeight="1" x14ac:dyDescent="0.2">
      <c r="A42" s="141"/>
      <c r="B42" s="143"/>
      <c r="C42" s="143"/>
      <c r="D42" s="42" t="s">
        <v>52</v>
      </c>
      <c r="E42" s="33">
        <v>10956452398</v>
      </c>
      <c r="F42" s="33">
        <v>3432439675</v>
      </c>
      <c r="G42" s="37">
        <f t="shared" si="0"/>
        <v>0.31328020697890863</v>
      </c>
      <c r="H42" s="33">
        <v>1659936319</v>
      </c>
      <c r="I42" s="37">
        <f t="shared" si="1"/>
        <v>0.15150308317891348</v>
      </c>
      <c r="J42" s="33"/>
      <c r="K42" s="36">
        <f t="shared" si="2"/>
        <v>0</v>
      </c>
      <c r="L42" s="36">
        <f t="shared" si="3"/>
        <v>0</v>
      </c>
    </row>
    <row r="43" spans="1:12" s="43" customFormat="1" ht="15.75" customHeight="1" x14ac:dyDescent="0.2">
      <c r="A43" s="141"/>
      <c r="B43" s="143"/>
      <c r="C43" s="143"/>
      <c r="D43" s="42" t="s">
        <v>54</v>
      </c>
      <c r="E43" s="33">
        <v>39324261</v>
      </c>
      <c r="F43" s="33">
        <v>39324261</v>
      </c>
      <c r="G43" s="37">
        <f t="shared" si="0"/>
        <v>1</v>
      </c>
      <c r="H43" s="33">
        <v>9990001</v>
      </c>
      <c r="I43" s="37">
        <f t="shared" si="1"/>
        <v>0.25404167162861624</v>
      </c>
      <c r="J43" s="33">
        <v>7400000</v>
      </c>
      <c r="K43" s="36">
        <f t="shared" si="2"/>
        <v>0.18817899718446077</v>
      </c>
      <c r="L43" s="36">
        <f t="shared" si="3"/>
        <v>0.74074066659252591</v>
      </c>
    </row>
    <row r="44" spans="1:12" s="43" customFormat="1" ht="15.75" customHeight="1" x14ac:dyDescent="0.2">
      <c r="A44" s="141"/>
      <c r="B44" s="117" t="s">
        <v>44</v>
      </c>
      <c r="C44" s="118"/>
      <c r="D44" s="119" t="s">
        <v>53</v>
      </c>
      <c r="E44" s="123">
        <f>+E41</f>
        <v>10995776659</v>
      </c>
      <c r="F44" s="123">
        <f t="shared" ref="F44:J44" si="5">+F41</f>
        <v>3471763936</v>
      </c>
      <c r="G44" s="121">
        <f t="shared" si="0"/>
        <v>0.31573612703004245</v>
      </c>
      <c r="H44" s="123">
        <f t="shared" si="5"/>
        <v>1669926320</v>
      </c>
      <c r="I44" s="121">
        <f t="shared" si="1"/>
        <v>0.15186979253831714</v>
      </c>
      <c r="J44" s="123">
        <f t="shared" si="5"/>
        <v>0</v>
      </c>
      <c r="K44" s="122">
        <f t="shared" si="2"/>
        <v>0</v>
      </c>
      <c r="L44" s="122">
        <f t="shared" si="3"/>
        <v>0</v>
      </c>
    </row>
    <row r="45" spans="1:12" s="43" customFormat="1" ht="15.75" customHeight="1" x14ac:dyDescent="0.2">
      <c r="A45" s="141"/>
      <c r="B45" s="117" t="s">
        <v>1</v>
      </c>
      <c r="C45" s="118"/>
      <c r="D45" s="119" t="s">
        <v>53</v>
      </c>
      <c r="E45" s="123">
        <f>+E40+E44</f>
        <v>25674597196</v>
      </c>
      <c r="F45" s="123">
        <f t="shared" ref="F45:J45" si="6">+F40+F44</f>
        <v>14965982634</v>
      </c>
      <c r="G45" s="121">
        <f t="shared" si="0"/>
        <v>0.58291012395441366</v>
      </c>
      <c r="H45" s="123">
        <f t="shared" si="6"/>
        <v>3519039170</v>
      </c>
      <c r="I45" s="121">
        <f t="shared" si="1"/>
        <v>0.1370630722318889</v>
      </c>
      <c r="J45" s="123">
        <f t="shared" si="6"/>
        <v>0</v>
      </c>
      <c r="K45" s="122">
        <f t="shared" si="2"/>
        <v>0</v>
      </c>
      <c r="L45" s="122">
        <f t="shared" si="3"/>
        <v>0</v>
      </c>
    </row>
    <row r="46" spans="1:12" s="43" customFormat="1" ht="37.5" customHeight="1" x14ac:dyDescent="0.2">
      <c r="A46" s="141"/>
      <c r="B46" s="144">
        <v>7596</v>
      </c>
      <c r="C46" s="82" t="s">
        <v>75</v>
      </c>
      <c r="D46" s="42" t="s">
        <v>53</v>
      </c>
      <c r="E46" s="113">
        <v>47454926271</v>
      </c>
      <c r="F46" s="113">
        <v>2699002675</v>
      </c>
      <c r="G46" s="114">
        <f t="shared" si="0"/>
        <v>5.6875078881944811E-2</v>
      </c>
      <c r="H46" s="125">
        <v>83333355</v>
      </c>
      <c r="I46" s="114">
        <f t="shared" si="1"/>
        <v>1.7560527757246886E-3</v>
      </c>
      <c r="J46" s="125"/>
      <c r="K46" s="115">
        <f t="shared" si="2"/>
        <v>0</v>
      </c>
      <c r="L46" s="115">
        <f t="shared" si="3"/>
        <v>0</v>
      </c>
    </row>
    <row r="47" spans="1:12" s="43" customFormat="1" ht="37.5" customHeight="1" x14ac:dyDescent="0.2">
      <c r="A47" s="141"/>
      <c r="B47" s="131">
        <v>7588</v>
      </c>
      <c r="C47" s="82" t="s">
        <v>76</v>
      </c>
      <c r="D47" s="42" t="s">
        <v>53</v>
      </c>
      <c r="E47" s="113">
        <v>7245714958</v>
      </c>
      <c r="F47" s="125">
        <v>1120286436</v>
      </c>
      <c r="G47" s="114">
        <f t="shared" si="0"/>
        <v>0.1546136499287887</v>
      </c>
      <c r="H47" s="125">
        <v>442517880</v>
      </c>
      <c r="I47" s="114">
        <f t="shared" si="1"/>
        <v>6.1073045595233584E-2</v>
      </c>
      <c r="J47" s="125"/>
      <c r="K47" s="115">
        <f t="shared" si="2"/>
        <v>0</v>
      </c>
      <c r="L47" s="115">
        <f t="shared" si="3"/>
        <v>0</v>
      </c>
    </row>
    <row r="48" spans="1:12" s="43" customFormat="1" ht="37.5" customHeight="1" x14ac:dyDescent="0.2">
      <c r="A48" s="141"/>
      <c r="B48" s="116">
        <v>7583</v>
      </c>
      <c r="C48" s="82" t="s">
        <v>77</v>
      </c>
      <c r="D48" s="42" t="s">
        <v>53</v>
      </c>
      <c r="E48" s="113">
        <v>3076327646</v>
      </c>
      <c r="F48" s="113">
        <v>550823605</v>
      </c>
      <c r="G48" s="114">
        <f t="shared" si="0"/>
        <v>0.17905232094384008</v>
      </c>
      <c r="H48" s="125">
        <v>140073315</v>
      </c>
      <c r="I48" s="114">
        <f t="shared" si="1"/>
        <v>4.553263862584031E-2</v>
      </c>
      <c r="J48" s="125"/>
      <c r="K48" s="115">
        <f t="shared" si="2"/>
        <v>0</v>
      </c>
      <c r="L48" s="115">
        <f t="shared" si="3"/>
        <v>0</v>
      </c>
    </row>
    <row r="49" spans="1:12" s="43" customFormat="1" ht="37.5" customHeight="1" x14ac:dyDescent="0.2">
      <c r="A49" s="141"/>
      <c r="B49" s="111">
        <v>7579</v>
      </c>
      <c r="C49" s="41" t="s">
        <v>78</v>
      </c>
      <c r="D49" s="42" t="s">
        <v>53</v>
      </c>
      <c r="E49" s="113">
        <v>5431868080</v>
      </c>
      <c r="F49" s="125">
        <v>1472856080</v>
      </c>
      <c r="G49" s="114">
        <f t="shared" si="0"/>
        <v>0.27115092971845517</v>
      </c>
      <c r="H49" s="125">
        <v>163957000</v>
      </c>
      <c r="I49" s="114">
        <f t="shared" si="1"/>
        <v>3.0184275020169488E-2</v>
      </c>
      <c r="J49" s="125"/>
      <c r="K49" s="115">
        <f t="shared" si="2"/>
        <v>0</v>
      </c>
      <c r="L49" s="115">
        <f t="shared" si="3"/>
        <v>0</v>
      </c>
    </row>
    <row r="50" spans="1:12" s="43" customFormat="1" ht="37.5" customHeight="1" x14ac:dyDescent="0.2">
      <c r="A50" s="141"/>
      <c r="B50" s="111">
        <v>7581</v>
      </c>
      <c r="C50" s="41" t="s">
        <v>79</v>
      </c>
      <c r="D50" s="42" t="s">
        <v>53</v>
      </c>
      <c r="E50" s="113">
        <v>7117056352</v>
      </c>
      <c r="F50" s="125">
        <v>2224224380</v>
      </c>
      <c r="G50" s="114">
        <f t="shared" si="0"/>
        <v>0.31252027102117286</v>
      </c>
      <c r="H50" s="125">
        <v>136835360</v>
      </c>
      <c r="I50" s="114">
        <f t="shared" si="1"/>
        <v>1.9226398279331765E-2</v>
      </c>
      <c r="J50" s="125"/>
      <c r="K50" s="115">
        <f t="shared" si="2"/>
        <v>0</v>
      </c>
      <c r="L50" s="115">
        <f t="shared" si="3"/>
        <v>0</v>
      </c>
    </row>
    <row r="51" spans="1:12" ht="13.5" customHeight="1" x14ac:dyDescent="0.2">
      <c r="A51" s="141"/>
      <c r="B51" s="117" t="s">
        <v>45</v>
      </c>
      <c r="C51" s="118"/>
      <c r="D51" s="119" t="s">
        <v>53</v>
      </c>
      <c r="E51" s="123">
        <f>+E46+E47+E48+E49+E50</f>
        <v>70325893307</v>
      </c>
      <c r="F51" s="123">
        <f t="shared" ref="F51:J51" si="7">+F46+F47+F48+F49+F50</f>
        <v>8067193176</v>
      </c>
      <c r="G51" s="121">
        <f t="shared" si="0"/>
        <v>0.11471156350312608</v>
      </c>
      <c r="H51" s="123">
        <f t="shared" si="7"/>
        <v>966716910</v>
      </c>
      <c r="I51" s="121">
        <f t="shared" si="1"/>
        <v>1.3746244299804384E-2</v>
      </c>
      <c r="J51" s="123">
        <f t="shared" si="7"/>
        <v>0</v>
      </c>
      <c r="K51" s="122">
        <f t="shared" si="2"/>
        <v>0</v>
      </c>
      <c r="L51" s="122">
        <f t="shared" si="3"/>
        <v>0</v>
      </c>
    </row>
    <row r="52" spans="1:12" ht="30" customHeight="1" x14ac:dyDescent="0.2">
      <c r="A52" s="141"/>
      <c r="B52" s="131">
        <v>7573</v>
      </c>
      <c r="C52" s="83" t="s">
        <v>80</v>
      </c>
      <c r="D52" s="42" t="s">
        <v>53</v>
      </c>
      <c r="E52" s="113">
        <v>19432402092</v>
      </c>
      <c r="F52" s="125">
        <v>4994247648</v>
      </c>
      <c r="G52" s="114">
        <f t="shared" si="0"/>
        <v>0.25700619122409213</v>
      </c>
      <c r="H52" s="125">
        <v>2169448799</v>
      </c>
      <c r="I52" s="114">
        <f t="shared" si="1"/>
        <v>0.11164079400627092</v>
      </c>
      <c r="J52" s="145"/>
      <c r="K52" s="115">
        <f t="shared" si="2"/>
        <v>0</v>
      </c>
      <c r="L52" s="115">
        <f t="shared" si="3"/>
        <v>0</v>
      </c>
    </row>
    <row r="53" spans="1:12" ht="32.25" customHeight="1" x14ac:dyDescent="0.2">
      <c r="A53" s="141"/>
      <c r="B53" s="116">
        <v>7576</v>
      </c>
      <c r="C53" s="83" t="s">
        <v>81</v>
      </c>
      <c r="D53" s="42" t="s">
        <v>53</v>
      </c>
      <c r="E53" s="113">
        <v>631484494</v>
      </c>
      <c r="F53" s="125">
        <v>296801388</v>
      </c>
      <c r="G53" s="114">
        <f t="shared" si="0"/>
        <v>0.47000582091885856</v>
      </c>
      <c r="H53" s="125"/>
      <c r="I53" s="114">
        <f t="shared" si="1"/>
        <v>0</v>
      </c>
      <c r="J53" s="125"/>
      <c r="K53" s="115">
        <f t="shared" si="2"/>
        <v>0</v>
      </c>
      <c r="L53" s="115" t="e">
        <f t="shared" si="3"/>
        <v>#DIV/0!</v>
      </c>
    </row>
    <row r="54" spans="1:12" x14ac:dyDescent="0.2">
      <c r="A54" s="141"/>
      <c r="B54" s="132">
        <v>7587</v>
      </c>
      <c r="C54" s="96" t="s">
        <v>82</v>
      </c>
      <c r="D54" s="42" t="s">
        <v>53</v>
      </c>
      <c r="E54" s="113">
        <f>+E55+E56</f>
        <v>41004024397</v>
      </c>
      <c r="F54" s="113">
        <f t="shared" ref="F54:J54" si="8">+F55+F56</f>
        <v>2535981518</v>
      </c>
      <c r="G54" s="114">
        <f t="shared" si="0"/>
        <v>6.1847137087001181E-2</v>
      </c>
      <c r="H54" s="113">
        <f t="shared" si="8"/>
        <v>876194873</v>
      </c>
      <c r="I54" s="114">
        <f t="shared" si="1"/>
        <v>2.1368509210625324E-2</v>
      </c>
      <c r="J54" s="113">
        <f t="shared" si="8"/>
        <v>0</v>
      </c>
      <c r="K54" s="115">
        <f t="shared" si="2"/>
        <v>0</v>
      </c>
      <c r="L54" s="115">
        <f t="shared" si="3"/>
        <v>0</v>
      </c>
    </row>
    <row r="55" spans="1:12" x14ac:dyDescent="0.2">
      <c r="A55" s="141"/>
      <c r="B55" s="133"/>
      <c r="C55" s="97"/>
      <c r="D55" s="42" t="s">
        <v>52</v>
      </c>
      <c r="E55" s="33">
        <v>35256938985</v>
      </c>
      <c r="F55" s="35">
        <v>2004467102</v>
      </c>
      <c r="G55" s="37">
        <f t="shared" si="0"/>
        <v>5.6853123376728674E-2</v>
      </c>
      <c r="H55" s="35">
        <v>773066155</v>
      </c>
      <c r="I55" s="37">
        <f t="shared" si="1"/>
        <v>2.1926638478992733E-2</v>
      </c>
      <c r="J55" s="35"/>
      <c r="K55" s="36">
        <f t="shared" si="2"/>
        <v>0</v>
      </c>
      <c r="L55" s="36">
        <f t="shared" si="3"/>
        <v>0</v>
      </c>
    </row>
    <row r="56" spans="1:12" x14ac:dyDescent="0.2">
      <c r="A56" s="141"/>
      <c r="B56" s="134"/>
      <c r="C56" s="98"/>
      <c r="D56" s="42" t="s">
        <v>54</v>
      </c>
      <c r="E56" s="33">
        <v>5747085412</v>
      </c>
      <c r="F56" s="35">
        <v>531514416</v>
      </c>
      <c r="G56" s="37">
        <f t="shared" si="0"/>
        <v>9.2484168564850283E-2</v>
      </c>
      <c r="H56" s="35">
        <v>103128718</v>
      </c>
      <c r="I56" s="37">
        <f t="shared" si="1"/>
        <v>1.7944525025618326E-2</v>
      </c>
      <c r="J56" s="35"/>
      <c r="K56" s="36">
        <f t="shared" si="2"/>
        <v>0</v>
      </c>
      <c r="L56" s="36">
        <f t="shared" si="3"/>
        <v>0</v>
      </c>
    </row>
    <row r="57" spans="1:12" x14ac:dyDescent="0.2">
      <c r="A57" s="141"/>
      <c r="B57" s="132">
        <v>7578</v>
      </c>
      <c r="C57" s="96" t="s">
        <v>83</v>
      </c>
      <c r="D57" s="42" t="s">
        <v>53</v>
      </c>
      <c r="E57" s="113">
        <f>+E58+E59</f>
        <v>122671954965</v>
      </c>
      <c r="F57" s="113">
        <f t="shared" ref="F57:J57" si="9">+F58+F59</f>
        <v>45444915384</v>
      </c>
      <c r="G57" s="114">
        <f t="shared" si="0"/>
        <v>0.37045888277370376</v>
      </c>
      <c r="H57" s="113">
        <f t="shared" si="9"/>
        <v>23278746652</v>
      </c>
      <c r="I57" s="114">
        <f t="shared" si="1"/>
        <v>0.18976421023567894</v>
      </c>
      <c r="J57" s="113">
        <f t="shared" si="9"/>
        <v>8336280959</v>
      </c>
      <c r="K57" s="115">
        <f t="shared" si="2"/>
        <v>6.7955882511030782E-2</v>
      </c>
      <c r="L57" s="115">
        <f t="shared" si="3"/>
        <v>0.3581069498122566</v>
      </c>
    </row>
    <row r="58" spans="1:12" x14ac:dyDescent="0.2">
      <c r="A58" s="141"/>
      <c r="B58" s="133"/>
      <c r="C58" s="97"/>
      <c r="D58" s="42" t="s">
        <v>52</v>
      </c>
      <c r="E58" s="33">
        <v>64233448813</v>
      </c>
      <c r="F58" s="35">
        <v>29654140028</v>
      </c>
      <c r="G58" s="37">
        <f t="shared" si="0"/>
        <v>0.46166196235750606</v>
      </c>
      <c r="H58" s="35">
        <v>7487971296</v>
      </c>
      <c r="I58" s="37">
        <f t="shared" si="1"/>
        <v>0.11657433057657234</v>
      </c>
      <c r="J58" s="35">
        <v>151490</v>
      </c>
      <c r="K58" s="36">
        <f t="shared" si="2"/>
        <v>2.3584285570750864E-6</v>
      </c>
      <c r="L58" s="36">
        <f t="shared" si="3"/>
        <v>2.0231113877389523E-5</v>
      </c>
    </row>
    <row r="59" spans="1:12" x14ac:dyDescent="0.2">
      <c r="A59" s="141"/>
      <c r="B59" s="134"/>
      <c r="C59" s="98"/>
      <c r="D59" s="42" t="s">
        <v>54</v>
      </c>
      <c r="E59" s="33">
        <v>58438506152</v>
      </c>
      <c r="F59" s="35">
        <v>15790775356</v>
      </c>
      <c r="G59" s="37">
        <f t="shared" si="0"/>
        <v>0.27021182428804397</v>
      </c>
      <c r="H59" s="35">
        <v>15790775356</v>
      </c>
      <c r="I59" s="37">
        <f t="shared" si="1"/>
        <v>0.27021182428804397</v>
      </c>
      <c r="J59" s="35">
        <v>8336129469</v>
      </c>
      <c r="K59" s="36">
        <f t="shared" si="2"/>
        <v>0.14264788780393395</v>
      </c>
      <c r="L59" s="36">
        <f t="shared" si="3"/>
        <v>0.52791134577394461</v>
      </c>
    </row>
    <row r="60" spans="1:12" x14ac:dyDescent="0.2">
      <c r="A60" s="141"/>
      <c r="B60" s="117" t="s">
        <v>46</v>
      </c>
      <c r="C60" s="118"/>
      <c r="D60" s="119" t="s">
        <v>53</v>
      </c>
      <c r="E60" s="120">
        <f>+E52+E53+E54+E57</f>
        <v>183739865948</v>
      </c>
      <c r="F60" s="120">
        <f t="shared" ref="F60:J60" si="10">+F52+F53+F54+F57</f>
        <v>53271945938</v>
      </c>
      <c r="G60" s="121">
        <f t="shared" si="0"/>
        <v>0.28993134213495309</v>
      </c>
      <c r="H60" s="120">
        <f t="shared" si="10"/>
        <v>26324390324</v>
      </c>
      <c r="I60" s="121">
        <f t="shared" si="1"/>
        <v>0.14326988967897708</v>
      </c>
      <c r="J60" s="120">
        <f t="shared" si="10"/>
        <v>8336280959</v>
      </c>
      <c r="K60" s="122">
        <f t="shared" si="2"/>
        <v>4.5370017638737374E-2</v>
      </c>
      <c r="L60" s="122">
        <f t="shared" si="3"/>
        <v>0.31667517676182594</v>
      </c>
    </row>
    <row r="61" spans="1:12" ht="29.25" customHeight="1" x14ac:dyDescent="0.2">
      <c r="A61" s="141"/>
      <c r="B61" s="116">
        <v>7593</v>
      </c>
      <c r="C61" s="83" t="s">
        <v>84</v>
      </c>
      <c r="D61" s="42" t="s">
        <v>53</v>
      </c>
      <c r="E61" s="113">
        <v>13339662323</v>
      </c>
      <c r="F61" s="113">
        <v>5336805757</v>
      </c>
      <c r="G61" s="114">
        <f t="shared" si="0"/>
        <v>0.40007052860688819</v>
      </c>
      <c r="H61" s="125">
        <v>1018159000</v>
      </c>
      <c r="I61" s="114">
        <f t="shared" si="1"/>
        <v>7.6325695159802434E-2</v>
      </c>
      <c r="J61" s="125"/>
      <c r="K61" s="115">
        <f t="shared" si="2"/>
        <v>0</v>
      </c>
      <c r="L61" s="115">
        <f t="shared" si="3"/>
        <v>0</v>
      </c>
    </row>
    <row r="62" spans="1:12" ht="12" customHeight="1" x14ac:dyDescent="0.2">
      <c r="A62" s="141"/>
      <c r="B62" s="146">
        <v>7653</v>
      </c>
      <c r="C62" s="147" t="s">
        <v>85</v>
      </c>
      <c r="D62" s="42" t="s">
        <v>53</v>
      </c>
      <c r="E62" s="113">
        <f>+E63+E64</f>
        <v>13489540314</v>
      </c>
      <c r="F62" s="113">
        <f t="shared" ref="F62:J62" si="11">+F63+F64</f>
        <v>3516965312</v>
      </c>
      <c r="G62" s="114">
        <f t="shared" si="0"/>
        <v>0.26071795110393409</v>
      </c>
      <c r="H62" s="113">
        <f t="shared" si="11"/>
        <v>526527960</v>
      </c>
      <c r="I62" s="114">
        <f t="shared" si="1"/>
        <v>3.9032313017630972E-2</v>
      </c>
      <c r="J62" s="113">
        <f t="shared" si="11"/>
        <v>0</v>
      </c>
      <c r="K62" s="115">
        <f t="shared" si="2"/>
        <v>0</v>
      </c>
      <c r="L62" s="115">
        <f t="shared" si="3"/>
        <v>0</v>
      </c>
    </row>
    <row r="63" spans="1:12" x14ac:dyDescent="0.2">
      <c r="A63" s="141"/>
      <c r="B63" s="146"/>
      <c r="C63" s="147"/>
      <c r="D63" s="42" t="s">
        <v>52</v>
      </c>
      <c r="E63" s="33">
        <v>13294610872</v>
      </c>
      <c r="F63" s="35">
        <v>3516965312</v>
      </c>
      <c r="G63" s="37">
        <f t="shared" si="0"/>
        <v>0.26454067334961556</v>
      </c>
      <c r="H63" s="35">
        <v>526527960</v>
      </c>
      <c r="I63" s="37">
        <f t="shared" si="1"/>
        <v>3.9604616116213617E-2</v>
      </c>
      <c r="J63" s="35"/>
      <c r="K63" s="36">
        <f t="shared" si="2"/>
        <v>0</v>
      </c>
      <c r="L63" s="36">
        <f t="shared" si="3"/>
        <v>0</v>
      </c>
    </row>
    <row r="64" spans="1:12" x14ac:dyDescent="0.2">
      <c r="A64" s="141"/>
      <c r="B64" s="146"/>
      <c r="C64" s="147"/>
      <c r="D64" s="42" t="s">
        <v>54</v>
      </c>
      <c r="E64" s="33">
        <v>194929442</v>
      </c>
      <c r="F64" s="35"/>
      <c r="G64" s="37">
        <f t="shared" si="0"/>
        <v>0</v>
      </c>
      <c r="H64" s="35"/>
      <c r="I64" s="37">
        <f t="shared" si="1"/>
        <v>0</v>
      </c>
      <c r="J64" s="35"/>
      <c r="K64" s="36">
        <f t="shared" si="2"/>
        <v>0</v>
      </c>
      <c r="L64" s="36" t="e">
        <f t="shared" si="3"/>
        <v>#DIV/0!</v>
      </c>
    </row>
    <row r="65" spans="1:12" ht="48" customHeight="1" x14ac:dyDescent="0.2">
      <c r="A65" s="141"/>
      <c r="B65" s="142">
        <v>7595</v>
      </c>
      <c r="C65" s="148" t="s">
        <v>86</v>
      </c>
      <c r="D65" s="42" t="s">
        <v>53</v>
      </c>
      <c r="E65" s="113">
        <v>2887950403</v>
      </c>
      <c r="F65" s="125">
        <v>1522619409</v>
      </c>
      <c r="G65" s="114">
        <f t="shared" si="0"/>
        <v>0.52723184145347668</v>
      </c>
      <c r="H65" s="125">
        <v>556766422</v>
      </c>
      <c r="I65" s="114">
        <f t="shared" si="1"/>
        <v>0.19278946806760655</v>
      </c>
      <c r="J65" s="125"/>
      <c r="K65" s="114">
        <f t="shared" si="2"/>
        <v>0</v>
      </c>
      <c r="L65" s="114">
        <f t="shared" si="3"/>
        <v>0</v>
      </c>
    </row>
    <row r="66" spans="1:12" x14ac:dyDescent="0.2">
      <c r="A66" s="141"/>
      <c r="B66" s="149" t="s">
        <v>47</v>
      </c>
      <c r="C66" s="149"/>
      <c r="D66" s="119" t="s">
        <v>53</v>
      </c>
      <c r="E66" s="123">
        <f>+E61+E62+E65</f>
        <v>29717153040</v>
      </c>
      <c r="F66" s="123">
        <f t="shared" ref="F66:J66" si="12">+F61+F62+F65</f>
        <v>10376390478</v>
      </c>
      <c r="G66" s="121">
        <f t="shared" si="0"/>
        <v>0.34917175491316849</v>
      </c>
      <c r="H66" s="123">
        <f t="shared" ref="H66" si="13">+H61+H62+H65</f>
        <v>2101453382</v>
      </c>
      <c r="I66" s="121">
        <f t="shared" si="1"/>
        <v>7.0715165048663764E-2</v>
      </c>
      <c r="J66" s="123">
        <f t="shared" si="12"/>
        <v>0</v>
      </c>
      <c r="K66" s="121">
        <f t="shared" si="2"/>
        <v>0</v>
      </c>
      <c r="L66" s="121">
        <f t="shared" si="3"/>
        <v>0</v>
      </c>
    </row>
    <row r="67" spans="1:12" x14ac:dyDescent="0.2">
      <c r="A67" s="141"/>
      <c r="B67" s="149" t="s">
        <v>21</v>
      </c>
      <c r="C67" s="149"/>
      <c r="D67" s="119" t="s">
        <v>53</v>
      </c>
      <c r="E67" s="123">
        <f>+E66+E60+E51</f>
        <v>283782912295</v>
      </c>
      <c r="F67" s="123">
        <f>+F66+F60+F51</f>
        <v>71715529592</v>
      </c>
      <c r="G67" s="121">
        <f t="shared" si="0"/>
        <v>0.25271264225186951</v>
      </c>
      <c r="H67" s="123">
        <f t="shared" ref="H67:J67" si="14">+H66+H60+H51</f>
        <v>29392560616</v>
      </c>
      <c r="I67" s="121">
        <f t="shared" si="1"/>
        <v>0.1035741030997865</v>
      </c>
      <c r="J67" s="123">
        <f t="shared" si="14"/>
        <v>8336280959</v>
      </c>
      <c r="K67" s="121">
        <f t="shared" si="2"/>
        <v>2.9375556447649009E-2</v>
      </c>
      <c r="L67" s="121">
        <f t="shared" si="3"/>
        <v>0.2836187383572869</v>
      </c>
    </row>
    <row r="68" spans="1:12" ht="22.5" customHeight="1" x14ac:dyDescent="0.2">
      <c r="A68" s="150"/>
      <c r="B68" s="151" t="s">
        <v>87</v>
      </c>
      <c r="C68" s="151"/>
      <c r="D68" s="151"/>
      <c r="E68" s="49">
        <f>+E45+E67</f>
        <v>309457509491</v>
      </c>
      <c r="F68" s="49">
        <f t="shared" ref="F68:J68" si="15">+F45+F67</f>
        <v>86681512226</v>
      </c>
      <c r="G68" s="139">
        <f t="shared" si="0"/>
        <v>0.28010796173140201</v>
      </c>
      <c r="H68" s="49">
        <f t="shared" si="15"/>
        <v>32911599786</v>
      </c>
      <c r="I68" s="139">
        <f t="shared" si="1"/>
        <v>0.10635256465462239</v>
      </c>
      <c r="J68" s="49">
        <f t="shared" si="15"/>
        <v>8336280959</v>
      </c>
      <c r="K68" s="139">
        <f t="shared" si="2"/>
        <v>2.693837022314188E-2</v>
      </c>
      <c r="L68" s="139">
        <f t="shared" si="3"/>
        <v>0.25329309462939276</v>
      </c>
    </row>
    <row r="69" spans="1:12" x14ac:dyDescent="0.2">
      <c r="B69" s="153" t="s">
        <v>88</v>
      </c>
      <c r="C69" s="153"/>
      <c r="D69" s="153"/>
      <c r="E69" s="154">
        <f>+E35+E68</f>
        <v>452279596000</v>
      </c>
      <c r="F69" s="154">
        <f t="shared" ref="F69:J69" si="16">+F35+F68</f>
        <v>229503598735</v>
      </c>
      <c r="G69" s="63">
        <f t="shared" si="0"/>
        <v>0.50743743641046324</v>
      </c>
      <c r="H69" s="154">
        <f t="shared" si="16"/>
        <v>175733686295</v>
      </c>
      <c r="I69" s="63">
        <f t="shared" si="1"/>
        <v>0.3885509933439491</v>
      </c>
      <c r="J69" s="154">
        <f t="shared" si="16"/>
        <v>95829822386</v>
      </c>
      <c r="K69" s="63">
        <f t="shared" si="2"/>
        <v>0.2118818165434109</v>
      </c>
      <c r="L69" s="63">
        <f t="shared" si="3"/>
        <v>0.54531276505025184</v>
      </c>
    </row>
    <row r="70" spans="1:12" x14ac:dyDescent="0.2">
      <c r="B70" s="38" t="s">
        <v>89</v>
      </c>
    </row>
    <row r="71" spans="1:12" x14ac:dyDescent="0.2">
      <c r="J71" s="81"/>
      <c r="K71" s="152"/>
    </row>
    <row r="72" spans="1:12" x14ac:dyDescent="0.2">
      <c r="J72" s="81"/>
      <c r="K72" s="152"/>
    </row>
  </sheetData>
  <autoFilter ref="A5:L69">
    <filterColumn colId="1" showButton="0"/>
    <filterColumn colId="3" showButton="0"/>
  </autoFilter>
  <mergeCells count="42">
    <mergeCell ref="B66:C66"/>
    <mergeCell ref="B67:C67"/>
    <mergeCell ref="B68:D68"/>
    <mergeCell ref="B69:D69"/>
    <mergeCell ref="C54:C56"/>
    <mergeCell ref="B57:B59"/>
    <mergeCell ref="C57:C59"/>
    <mergeCell ref="B60:C60"/>
    <mergeCell ref="B62:B64"/>
    <mergeCell ref="C62:C64"/>
    <mergeCell ref="B34:C34"/>
    <mergeCell ref="B35:D35"/>
    <mergeCell ref="A36:A67"/>
    <mergeCell ref="B40:C40"/>
    <mergeCell ref="B41:B43"/>
    <mergeCell ref="C41:C43"/>
    <mergeCell ref="B44:C44"/>
    <mergeCell ref="B45:C45"/>
    <mergeCell ref="B51:C51"/>
    <mergeCell ref="B54:B56"/>
    <mergeCell ref="B26:C26"/>
    <mergeCell ref="B27:B29"/>
    <mergeCell ref="C27:C29"/>
    <mergeCell ref="B30:B32"/>
    <mergeCell ref="C30:C32"/>
    <mergeCell ref="B33:C33"/>
    <mergeCell ref="C13:C15"/>
    <mergeCell ref="B16:B18"/>
    <mergeCell ref="C16:C18"/>
    <mergeCell ref="B21:C21"/>
    <mergeCell ref="B23:B25"/>
    <mergeCell ref="C23:C25"/>
    <mergeCell ref="B1:L1"/>
    <mergeCell ref="B2:L2"/>
    <mergeCell ref="B3:L3"/>
    <mergeCell ref="B5:C5"/>
    <mergeCell ref="D5:E5"/>
    <mergeCell ref="A6:A35"/>
    <mergeCell ref="B9:C9"/>
    <mergeCell ref="B11:C11"/>
    <mergeCell ref="B12:C12"/>
    <mergeCell ref="B13:B15"/>
  </mergeCells>
  <pageMargins left="0.70866141732283472" right="0.70866141732283472" top="0.74803149606299213" bottom="0.74803149606299213" header="0.31496062992125984" footer="0.31496062992125984"/>
  <pageSetup scale="46" orientation="landscape" r:id="rId1"/>
  <rowBreaks count="1" manualBreakCount="1">
    <brk id="50" max="1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zoomScaleNormal="100" zoomScaleSheetLayoutView="85" workbookViewId="0">
      <selection activeCell="D6" sqref="D6"/>
    </sheetView>
  </sheetViews>
  <sheetFormatPr baseColWidth="10" defaultRowHeight="12.75" x14ac:dyDescent="0.2"/>
  <cols>
    <col min="1" max="1" width="31.28515625" style="48" customWidth="1"/>
    <col min="2" max="3" width="20.140625" style="48" customWidth="1"/>
    <col min="4" max="4" width="14.85546875" style="48" customWidth="1"/>
    <col min="5" max="5" width="17.42578125" style="48" customWidth="1"/>
    <col min="6" max="8" width="14.85546875" style="48" customWidth="1"/>
    <col min="9" max="16384" width="11.42578125" style="48"/>
  </cols>
  <sheetData>
    <row r="1" spans="1:8" x14ac:dyDescent="0.2">
      <c r="A1" s="99" t="s">
        <v>90</v>
      </c>
      <c r="B1" s="100"/>
      <c r="C1" s="100"/>
      <c r="D1" s="100"/>
      <c r="E1" s="100"/>
      <c r="F1" s="100"/>
      <c r="G1" s="100"/>
      <c r="H1" s="101"/>
    </row>
    <row r="2" spans="1:8" x14ac:dyDescent="0.2">
      <c r="A2" s="102" t="s">
        <v>65</v>
      </c>
      <c r="B2" s="103"/>
      <c r="C2" s="103"/>
      <c r="D2" s="103"/>
      <c r="E2" s="103"/>
      <c r="F2" s="103"/>
      <c r="G2" s="103"/>
      <c r="H2" s="104"/>
    </row>
    <row r="3" spans="1:8" ht="20.25" customHeight="1" x14ac:dyDescent="0.2"/>
    <row r="4" spans="1:8" ht="36" customHeight="1" x14ac:dyDescent="0.2">
      <c r="A4" s="29" t="s">
        <v>22</v>
      </c>
      <c r="B4" s="29" t="s">
        <v>50</v>
      </c>
      <c r="C4" s="29" t="s">
        <v>2</v>
      </c>
      <c r="D4" s="30" t="s">
        <v>3</v>
      </c>
      <c r="E4" s="29" t="s">
        <v>4</v>
      </c>
      <c r="F4" s="31" t="s">
        <v>48</v>
      </c>
      <c r="G4" s="29" t="s">
        <v>5</v>
      </c>
      <c r="H4" s="30" t="s">
        <v>6</v>
      </c>
    </row>
    <row r="5" spans="1:8" ht="37.5" customHeight="1" x14ac:dyDescent="0.2">
      <c r="A5" s="65" t="s">
        <v>38</v>
      </c>
      <c r="B5" s="66">
        <v>55644486000</v>
      </c>
      <c r="C5" s="66">
        <v>26826504436</v>
      </c>
      <c r="D5" s="67">
        <f>+C5/B5</f>
        <v>0.48210535067212229</v>
      </c>
      <c r="E5" s="66">
        <v>26826504436</v>
      </c>
      <c r="F5" s="67">
        <f>+E5/B5</f>
        <v>0.48210535067212229</v>
      </c>
      <c r="G5" s="66">
        <v>25815471997</v>
      </c>
      <c r="H5" s="67">
        <f>+G5/E5</f>
        <v>0.96231218117097517</v>
      </c>
    </row>
    <row r="6" spans="1:8" ht="42.75" customHeight="1" x14ac:dyDescent="0.2">
      <c r="A6" s="65" t="s">
        <v>39</v>
      </c>
      <c r="B6" s="66">
        <v>11127000000</v>
      </c>
      <c r="C6" s="66">
        <v>10649604951</v>
      </c>
      <c r="D6" s="67">
        <f t="shared" ref="D6:D8" si="0">+C6/B6</f>
        <v>0.95709579859800487</v>
      </c>
      <c r="E6" s="66">
        <v>9551472348</v>
      </c>
      <c r="F6" s="67">
        <f t="shared" ref="F6:F8" si="1">+E6/B6</f>
        <v>0.85840499218118094</v>
      </c>
      <c r="G6" s="66">
        <v>1698715021</v>
      </c>
      <c r="H6" s="67">
        <f t="shared" ref="H6:H8" si="2">+G6/E6</f>
        <v>0.1778484990699572</v>
      </c>
    </row>
    <row r="7" spans="1:8" ht="35.25" customHeight="1" x14ac:dyDescent="0.2">
      <c r="A7" s="65" t="s">
        <v>40</v>
      </c>
      <c r="B7" s="66">
        <v>2790000000</v>
      </c>
      <c r="C7" s="66">
        <v>2790000000</v>
      </c>
      <c r="D7" s="67">
        <f t="shared" si="0"/>
        <v>1</v>
      </c>
      <c r="E7" s="66">
        <v>482112243</v>
      </c>
      <c r="F7" s="67">
        <f t="shared" si="1"/>
        <v>0.17280008709677419</v>
      </c>
      <c r="G7" s="66">
        <v>482112243</v>
      </c>
      <c r="H7" s="67">
        <f t="shared" si="2"/>
        <v>1</v>
      </c>
    </row>
    <row r="8" spans="1:8" ht="45.75" customHeight="1" x14ac:dyDescent="0.2">
      <c r="A8" s="65" t="s">
        <v>55</v>
      </c>
      <c r="B8" s="66">
        <v>2750000000</v>
      </c>
      <c r="C8" s="66">
        <v>1862800000</v>
      </c>
      <c r="D8" s="67">
        <f t="shared" si="0"/>
        <v>0.6773818181818182</v>
      </c>
      <c r="E8" s="66">
        <v>1300000000</v>
      </c>
      <c r="F8" s="67">
        <f t="shared" si="1"/>
        <v>0.47272727272727272</v>
      </c>
      <c r="G8" s="66">
        <v>880071590</v>
      </c>
      <c r="H8" s="67">
        <f t="shared" si="2"/>
        <v>0.67697814615384611</v>
      </c>
    </row>
    <row r="9" spans="1:8" ht="21.75" customHeight="1" x14ac:dyDescent="0.2">
      <c r="A9" s="71" t="s">
        <v>23</v>
      </c>
      <c r="B9" s="72">
        <f>SUM(B5:B8)</f>
        <v>72311486000</v>
      </c>
      <c r="C9" s="72">
        <f>SUM(C5:C8)</f>
        <v>42128909387</v>
      </c>
      <c r="D9" s="73">
        <f>+C9/B9</f>
        <v>0.58260328638523617</v>
      </c>
      <c r="E9" s="72">
        <f>SUM(E5:E8)</f>
        <v>38160089027</v>
      </c>
      <c r="F9" s="73">
        <f>+E9/B9</f>
        <v>0.52771822483360387</v>
      </c>
      <c r="G9" s="72">
        <f>SUM(G5:G8)</f>
        <v>28876370851</v>
      </c>
      <c r="H9" s="73">
        <f>+G9/E9</f>
        <v>0.75671654829129598</v>
      </c>
    </row>
    <row r="10" spans="1:8" x14ac:dyDescent="0.2">
      <c r="A10" s="45" t="e">
        <f>+#REF!</f>
        <v>#REF!</v>
      </c>
    </row>
    <row r="11" spans="1:8" x14ac:dyDescent="0.2">
      <c r="B11" s="68"/>
      <c r="E11" s="68"/>
    </row>
    <row r="12" spans="1:8" x14ac:dyDescent="0.2">
      <c r="E12" s="69"/>
      <c r="G12" s="69"/>
    </row>
    <row r="13" spans="1:8" x14ac:dyDescent="0.2">
      <c r="B13" s="68"/>
    </row>
    <row r="16" spans="1:8" x14ac:dyDescent="0.2">
      <c r="D16" s="70"/>
    </row>
  </sheetData>
  <mergeCells count="2">
    <mergeCell ref="A1:H1"/>
    <mergeCell ref="A2:H2"/>
  </mergeCells>
  <pageMargins left="0.70866141732283472" right="0.70866141732283472" top="0.74803149606299213" bottom="0.74803149606299213" header="0.31496062992125984" footer="0.31496062992125984"/>
  <pageSetup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93"/>
  <sheetViews>
    <sheetView topLeftCell="A19" zoomScale="110" zoomScaleNormal="110" zoomScaleSheetLayoutView="85" workbookViewId="0">
      <pane xSplit="3" topLeftCell="D1" activePane="topRight" state="frozen"/>
      <selection pane="topRight" activeCell="C30" sqref="C30"/>
    </sheetView>
  </sheetViews>
  <sheetFormatPr baseColWidth="10" defaultRowHeight="12" x14ac:dyDescent="0.2"/>
  <cols>
    <col min="1" max="1" width="11.42578125" style="13"/>
    <col min="2" max="2" width="43" style="13" customWidth="1"/>
    <col min="3" max="3" width="15.42578125" style="20" customWidth="1"/>
    <col min="4" max="4" width="19.140625" style="20" customWidth="1"/>
    <col min="5" max="5" width="9.85546875" style="56" customWidth="1"/>
    <col min="6" max="6" width="18.42578125" style="74" bestFit="1" customWidth="1"/>
    <col min="7" max="29" width="11.42578125" style="74"/>
    <col min="30" max="16384" width="11.42578125" style="13"/>
  </cols>
  <sheetData>
    <row r="1" spans="1:29" ht="15" customHeight="1" x14ac:dyDescent="0.2">
      <c r="A1" s="109" t="s">
        <v>61</v>
      </c>
      <c r="B1" s="109"/>
      <c r="C1" s="109"/>
      <c r="D1" s="109"/>
      <c r="E1" s="109"/>
    </row>
    <row r="2" spans="1:29" ht="12.75" x14ac:dyDescent="0.2">
      <c r="A2" s="109" t="s">
        <v>66</v>
      </c>
      <c r="B2" s="109"/>
      <c r="C2" s="109"/>
      <c r="D2" s="109"/>
      <c r="E2" s="109"/>
    </row>
    <row r="3" spans="1:29" ht="15" customHeight="1" x14ac:dyDescent="0.2">
      <c r="A3" s="46"/>
      <c r="B3" s="46"/>
      <c r="C3" s="47"/>
      <c r="D3" s="47"/>
      <c r="E3" s="55"/>
    </row>
    <row r="4" spans="1:29" ht="25.5" customHeight="1" x14ac:dyDescent="0.2">
      <c r="A4" s="106" t="s">
        <v>0</v>
      </c>
      <c r="B4" s="107"/>
      <c r="C4" s="79" t="s">
        <v>56</v>
      </c>
      <c r="D4" s="79" t="s">
        <v>5</v>
      </c>
      <c r="E4" s="80" t="s">
        <v>51</v>
      </c>
    </row>
    <row r="5" spans="1:29" ht="22.5" customHeight="1" x14ac:dyDescent="0.2">
      <c r="A5" s="16">
        <v>965</v>
      </c>
      <c r="B5" s="17" t="s">
        <v>18</v>
      </c>
      <c r="C5" s="34">
        <v>75829114</v>
      </c>
      <c r="D5" s="34">
        <v>59856544</v>
      </c>
      <c r="E5" s="53">
        <f>D5/C5</f>
        <v>0.78936098343441019</v>
      </c>
    </row>
    <row r="6" spans="1:29" ht="22.5" customHeight="1" x14ac:dyDescent="0.2">
      <c r="A6" s="16">
        <v>6094</v>
      </c>
      <c r="B6" s="16" t="s">
        <v>12</v>
      </c>
      <c r="C6" s="34">
        <v>4991400792</v>
      </c>
      <c r="D6" s="34">
        <v>3534406830</v>
      </c>
      <c r="E6" s="53">
        <f t="shared" ref="E6:E7" si="0">D6/C6</f>
        <v>0.70809918443431619</v>
      </c>
      <c r="F6" s="75"/>
    </row>
    <row r="7" spans="1:29" ht="22.5" customHeight="1" x14ac:dyDescent="0.2">
      <c r="A7" s="16">
        <v>967</v>
      </c>
      <c r="B7" s="17" t="s">
        <v>11</v>
      </c>
      <c r="C7" s="34">
        <v>9294357726</v>
      </c>
      <c r="D7" s="34">
        <v>5869975055</v>
      </c>
      <c r="E7" s="53">
        <f t="shared" si="0"/>
        <v>0.63156328043834109</v>
      </c>
      <c r="F7" s="76"/>
    </row>
    <row r="8" spans="1:29" ht="22.5" customHeight="1" x14ac:dyDescent="0.2">
      <c r="A8" s="91" t="s">
        <v>8</v>
      </c>
      <c r="B8" s="92"/>
      <c r="C8" s="52">
        <f>+C5+C6+C7</f>
        <v>14361587632</v>
      </c>
      <c r="D8" s="52">
        <f>SUM(D5:D7)</f>
        <v>9464238429</v>
      </c>
      <c r="E8" s="54">
        <f>+D8/C8</f>
        <v>0.65899667025058617</v>
      </c>
    </row>
    <row r="9" spans="1:29" ht="22.5" customHeight="1" x14ac:dyDescent="0.2">
      <c r="A9" s="16">
        <v>7544</v>
      </c>
      <c r="B9" s="17" t="s">
        <v>57</v>
      </c>
      <c r="C9" s="34">
        <v>4040680726</v>
      </c>
      <c r="D9" s="34">
        <v>3737558347</v>
      </c>
      <c r="E9" s="53">
        <f t="shared" ref="E9:E10" si="1">+D9/C9</f>
        <v>0.92498234838265214</v>
      </c>
    </row>
    <row r="10" spans="1:29" ht="30.75" customHeight="1" x14ac:dyDescent="0.2">
      <c r="A10" s="91" t="s">
        <v>44</v>
      </c>
      <c r="B10" s="92"/>
      <c r="C10" s="52">
        <f>+C9</f>
        <v>4040680726</v>
      </c>
      <c r="D10" s="52">
        <f>+D9</f>
        <v>3737558347</v>
      </c>
      <c r="E10" s="54">
        <f t="shared" si="1"/>
        <v>0.92498234838265214</v>
      </c>
    </row>
    <row r="11" spans="1:29" s="18" customFormat="1" ht="24" customHeight="1" x14ac:dyDescent="0.2">
      <c r="A11" s="108" t="s">
        <v>27</v>
      </c>
      <c r="B11" s="108"/>
      <c r="C11" s="61">
        <f>+C8+C10</f>
        <v>18402268358</v>
      </c>
      <c r="D11" s="61">
        <f>+D8+D10</f>
        <v>13201796776</v>
      </c>
      <c r="E11" s="62">
        <f t="shared" ref="E11:E22" si="2">+D11/C11</f>
        <v>0.71740051384810921</v>
      </c>
      <c r="F11" s="77"/>
      <c r="G11" s="77"/>
      <c r="H11" s="77"/>
      <c r="I11" s="77"/>
      <c r="J11" s="77"/>
      <c r="K11" s="77"/>
      <c r="L11" s="77"/>
      <c r="M11" s="77"/>
      <c r="N11" s="77"/>
      <c r="O11" s="77"/>
      <c r="P11" s="77"/>
      <c r="Q11" s="77"/>
      <c r="R11" s="77"/>
      <c r="S11" s="77"/>
      <c r="T11" s="77"/>
      <c r="U11" s="77"/>
      <c r="V11" s="77"/>
      <c r="W11" s="77"/>
      <c r="X11" s="77"/>
      <c r="Y11" s="77"/>
      <c r="Z11" s="77"/>
      <c r="AA11" s="77"/>
      <c r="AB11" s="77"/>
      <c r="AC11" s="77"/>
    </row>
    <row r="12" spans="1:29" s="18" customFormat="1" ht="24" customHeight="1" x14ac:dyDescent="0.2">
      <c r="A12" s="14">
        <v>339</v>
      </c>
      <c r="B12" s="15" t="s">
        <v>19</v>
      </c>
      <c r="C12" s="34">
        <v>9442631607</v>
      </c>
      <c r="D12" s="34">
        <v>7137562063</v>
      </c>
      <c r="E12" s="53">
        <f t="shared" si="2"/>
        <v>0.75588695610117751</v>
      </c>
      <c r="F12" s="77"/>
      <c r="G12" s="77"/>
      <c r="H12" s="77"/>
      <c r="I12" s="77"/>
      <c r="J12" s="77"/>
      <c r="K12" s="77"/>
      <c r="L12" s="77"/>
      <c r="M12" s="77"/>
      <c r="N12" s="77"/>
      <c r="O12" s="77"/>
      <c r="P12" s="77"/>
      <c r="Q12" s="77"/>
      <c r="R12" s="77"/>
      <c r="S12" s="77"/>
      <c r="T12" s="77"/>
      <c r="U12" s="77"/>
      <c r="V12" s="77"/>
      <c r="W12" s="77"/>
      <c r="X12" s="77"/>
      <c r="Y12" s="77"/>
      <c r="Z12" s="77"/>
      <c r="AA12" s="77"/>
      <c r="AB12" s="77"/>
      <c r="AC12" s="77"/>
    </row>
    <row r="13" spans="1:29" s="18" customFormat="1" ht="24" customHeight="1" x14ac:dyDescent="0.2">
      <c r="A13" s="16">
        <v>1004</v>
      </c>
      <c r="B13" s="17" t="s">
        <v>10</v>
      </c>
      <c r="C13" s="34">
        <v>5117737388</v>
      </c>
      <c r="D13" s="34">
        <v>3670349793</v>
      </c>
      <c r="E13" s="53">
        <f t="shared" si="2"/>
        <v>0.71718212849416341</v>
      </c>
      <c r="F13" s="77"/>
      <c r="G13" s="77"/>
      <c r="H13" s="77"/>
      <c r="I13" s="77"/>
      <c r="J13" s="77"/>
      <c r="K13" s="77"/>
      <c r="L13" s="77"/>
      <c r="M13" s="77"/>
      <c r="N13" s="77"/>
      <c r="O13" s="77"/>
      <c r="P13" s="77"/>
      <c r="Q13" s="77"/>
      <c r="R13" s="77"/>
      <c r="S13" s="77"/>
      <c r="T13" s="77"/>
      <c r="U13" s="77"/>
      <c r="V13" s="77"/>
      <c r="W13" s="77"/>
      <c r="X13" s="77"/>
      <c r="Y13" s="77"/>
      <c r="Z13" s="77"/>
      <c r="AA13" s="77"/>
      <c r="AB13" s="77"/>
      <c r="AC13" s="77"/>
    </row>
    <row r="14" spans="1:29" s="18" customFormat="1" ht="24" customHeight="1" x14ac:dyDescent="0.2">
      <c r="A14" s="16">
        <v>1183</v>
      </c>
      <c r="B14" s="17" t="s">
        <v>26</v>
      </c>
      <c r="C14" s="34">
        <v>1436494147</v>
      </c>
      <c r="D14" s="34">
        <v>284017094</v>
      </c>
      <c r="E14" s="53">
        <f t="shared" si="2"/>
        <v>0.19771545508427332</v>
      </c>
      <c r="F14" s="77"/>
      <c r="G14" s="77"/>
      <c r="H14" s="77"/>
      <c r="I14" s="77"/>
      <c r="J14" s="77"/>
      <c r="K14" s="77"/>
      <c r="L14" s="77"/>
      <c r="M14" s="77"/>
      <c r="N14" s="77"/>
      <c r="O14" s="77"/>
      <c r="P14" s="77"/>
      <c r="Q14" s="77"/>
      <c r="R14" s="77"/>
      <c r="S14" s="77"/>
      <c r="T14" s="77"/>
      <c r="U14" s="77"/>
      <c r="V14" s="77"/>
      <c r="W14" s="77"/>
      <c r="X14" s="77"/>
      <c r="Y14" s="77"/>
      <c r="Z14" s="77"/>
      <c r="AA14" s="77"/>
      <c r="AB14" s="77"/>
      <c r="AC14" s="77"/>
    </row>
    <row r="15" spans="1:29" s="18" customFormat="1" ht="24" customHeight="1" x14ac:dyDescent="0.2">
      <c r="A15" s="16">
        <v>585</v>
      </c>
      <c r="B15" s="17" t="s">
        <v>17</v>
      </c>
      <c r="C15" s="34">
        <v>918824727</v>
      </c>
      <c r="D15" s="34">
        <v>582795018</v>
      </c>
      <c r="E15" s="53">
        <f t="shared" si="2"/>
        <v>0.63428312372790552</v>
      </c>
      <c r="F15" s="77"/>
      <c r="G15" s="77"/>
      <c r="H15" s="77"/>
      <c r="I15" s="77"/>
      <c r="J15" s="77"/>
      <c r="K15" s="77"/>
      <c r="L15" s="77"/>
      <c r="M15" s="77"/>
      <c r="N15" s="77"/>
      <c r="O15" s="77"/>
      <c r="P15" s="77"/>
      <c r="Q15" s="77"/>
      <c r="R15" s="77"/>
      <c r="S15" s="77"/>
      <c r="T15" s="77"/>
      <c r="U15" s="77"/>
      <c r="V15" s="77"/>
      <c r="W15" s="77"/>
      <c r="X15" s="77"/>
      <c r="Y15" s="77"/>
      <c r="Z15" s="77"/>
      <c r="AA15" s="77"/>
      <c r="AB15" s="77"/>
      <c r="AC15" s="77"/>
    </row>
    <row r="16" spans="1:29" s="18" customFormat="1" ht="24" customHeight="1" x14ac:dyDescent="0.2">
      <c r="A16" s="91" t="s">
        <v>45</v>
      </c>
      <c r="B16" s="92"/>
      <c r="C16" s="50">
        <f>+C12+C13+C14+C15</f>
        <v>16915687869</v>
      </c>
      <c r="D16" s="50">
        <f>SUM(D12:D15)</f>
        <v>11674723968</v>
      </c>
      <c r="E16" s="64">
        <f t="shared" si="2"/>
        <v>0.69017139937863914</v>
      </c>
      <c r="F16" s="77"/>
      <c r="G16" s="77"/>
      <c r="H16" s="77"/>
      <c r="I16" s="77"/>
      <c r="J16" s="77"/>
      <c r="K16" s="77"/>
      <c r="L16" s="77"/>
      <c r="M16" s="77"/>
      <c r="N16" s="77"/>
      <c r="O16" s="77"/>
      <c r="P16" s="77"/>
      <c r="Q16" s="77"/>
      <c r="R16" s="77"/>
      <c r="S16" s="77"/>
      <c r="T16" s="77"/>
      <c r="U16" s="77"/>
      <c r="V16" s="77"/>
      <c r="W16" s="77"/>
      <c r="X16" s="77"/>
      <c r="Y16" s="77"/>
      <c r="Z16" s="77"/>
      <c r="AA16" s="77"/>
      <c r="AB16" s="77"/>
      <c r="AC16" s="77"/>
    </row>
    <row r="17" spans="1:29" ht="29.25" customHeight="1" x14ac:dyDescent="0.2">
      <c r="A17" s="16">
        <v>6219</v>
      </c>
      <c r="B17" s="14" t="s">
        <v>13</v>
      </c>
      <c r="C17" s="32">
        <v>12360640396</v>
      </c>
      <c r="D17" s="32">
        <v>8803640647</v>
      </c>
      <c r="E17" s="53">
        <f t="shared" si="2"/>
        <v>0.71223175862707944</v>
      </c>
    </row>
    <row r="18" spans="1:29" ht="29.25" customHeight="1" x14ac:dyDescent="0.2">
      <c r="A18" s="16">
        <v>1032</v>
      </c>
      <c r="B18" s="14" t="s">
        <v>16</v>
      </c>
      <c r="C18" s="32">
        <v>133224258362</v>
      </c>
      <c r="D18" s="32">
        <v>53415399990</v>
      </c>
      <c r="E18" s="53">
        <f t="shared" si="2"/>
        <v>0.40094349667804835</v>
      </c>
      <c r="F18" s="75"/>
    </row>
    <row r="19" spans="1:29" ht="29.25" customHeight="1" x14ac:dyDescent="0.2">
      <c r="A19" s="91" t="s">
        <v>46</v>
      </c>
      <c r="B19" s="92"/>
      <c r="C19" s="51">
        <f>+C17+C18</f>
        <v>145584898758</v>
      </c>
      <c r="D19" s="51">
        <f>SUM(D17:D18)</f>
        <v>62219040637</v>
      </c>
      <c r="E19" s="64">
        <f t="shared" si="2"/>
        <v>0.4273729017761948</v>
      </c>
      <c r="F19" s="76"/>
    </row>
    <row r="20" spans="1:29" ht="29.25" customHeight="1" x14ac:dyDescent="0.2">
      <c r="A20" s="16">
        <v>7545</v>
      </c>
      <c r="B20" s="14" t="s">
        <v>62</v>
      </c>
      <c r="C20" s="32">
        <v>4857698287</v>
      </c>
      <c r="D20" s="32">
        <v>4530949189</v>
      </c>
      <c r="E20" s="53">
        <f t="shared" si="2"/>
        <v>0.93273581875711908</v>
      </c>
      <c r="F20" s="75"/>
    </row>
    <row r="21" spans="1:29" ht="29.25" customHeight="1" x14ac:dyDescent="0.2">
      <c r="A21" s="16">
        <v>1044</v>
      </c>
      <c r="B21" s="14" t="s">
        <v>14</v>
      </c>
      <c r="C21" s="32">
        <v>8334188911</v>
      </c>
      <c r="D21" s="32">
        <v>5550348545</v>
      </c>
      <c r="E21" s="53">
        <f t="shared" si="2"/>
        <v>0.66597345035871358</v>
      </c>
    </row>
    <row r="22" spans="1:29" ht="29.25" customHeight="1" x14ac:dyDescent="0.2">
      <c r="A22" s="91" t="s">
        <v>47</v>
      </c>
      <c r="B22" s="92"/>
      <c r="C22" s="57">
        <v>13191887198</v>
      </c>
      <c r="D22" s="57">
        <v>10081297734</v>
      </c>
      <c r="E22" s="64">
        <f t="shared" si="2"/>
        <v>0.76420436156613047</v>
      </c>
    </row>
    <row r="23" spans="1:29" ht="29.25" customHeight="1" x14ac:dyDescent="0.2">
      <c r="A23" s="108" t="s">
        <v>28</v>
      </c>
      <c r="B23" s="108"/>
      <c r="C23" s="59">
        <f>+C22+C19+C16</f>
        <v>175692473825</v>
      </c>
      <c r="D23" s="59">
        <f>+D16+D19+D22</f>
        <v>83975062339</v>
      </c>
      <c r="E23" s="62">
        <f>D23/C23</f>
        <v>0.47796619007507452</v>
      </c>
    </row>
    <row r="24" spans="1:29" ht="18.75" customHeight="1" x14ac:dyDescent="0.2">
      <c r="A24" s="46"/>
      <c r="B24" s="46"/>
      <c r="C24" s="46"/>
      <c r="D24" s="46"/>
      <c r="E24" s="58"/>
    </row>
    <row r="25" spans="1:29" s="19" customFormat="1" ht="15.75" customHeight="1" x14ac:dyDescent="0.2">
      <c r="A25" s="105" t="s">
        <v>29</v>
      </c>
      <c r="B25" s="105"/>
      <c r="C25" s="49">
        <f>+C11+C23</f>
        <v>194094742183</v>
      </c>
      <c r="D25" s="49">
        <f>+D11+D23</f>
        <v>97176859115</v>
      </c>
      <c r="E25" s="60">
        <f>+D25/C25</f>
        <v>0.50066713823385234</v>
      </c>
      <c r="F25" s="78"/>
      <c r="G25" s="78"/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78"/>
    </row>
    <row r="26" spans="1:29" ht="15.75" customHeight="1" x14ac:dyDescent="0.2">
      <c r="A26" s="28" t="e">
        <f>+#REF!</f>
        <v>#REF!</v>
      </c>
    </row>
    <row r="27" spans="1:29" s="46" customFormat="1" x14ac:dyDescent="0.2">
      <c r="C27" s="47"/>
      <c r="D27" s="47"/>
      <c r="E27" s="55"/>
      <c r="F27" s="74"/>
      <c r="G27" s="74"/>
      <c r="H27" s="74"/>
      <c r="I27" s="74"/>
      <c r="J27" s="74"/>
      <c r="K27" s="74"/>
      <c r="L27" s="74"/>
      <c r="M27" s="74"/>
      <c r="N27" s="74"/>
      <c r="O27" s="74"/>
      <c r="P27" s="74"/>
      <c r="Q27" s="74"/>
      <c r="R27" s="74"/>
      <c r="S27" s="74"/>
      <c r="T27" s="74"/>
      <c r="U27" s="74"/>
      <c r="V27" s="74"/>
      <c r="W27" s="74"/>
      <c r="X27" s="74"/>
      <c r="Y27" s="74"/>
      <c r="Z27" s="74"/>
      <c r="AA27" s="74"/>
      <c r="AB27" s="74"/>
      <c r="AC27" s="74"/>
    </row>
    <row r="28" spans="1:29" s="46" customFormat="1" x14ac:dyDescent="0.2">
      <c r="C28" s="47"/>
      <c r="D28" s="47"/>
      <c r="E28" s="55"/>
      <c r="F28" s="74"/>
      <c r="G28" s="74"/>
      <c r="H28" s="74"/>
      <c r="I28" s="74"/>
      <c r="J28" s="74"/>
      <c r="K28" s="74"/>
      <c r="L28" s="74"/>
      <c r="M28" s="74"/>
      <c r="N28" s="74"/>
      <c r="O28" s="74"/>
      <c r="P28" s="74"/>
      <c r="Q28" s="74"/>
      <c r="R28" s="74"/>
      <c r="S28" s="74"/>
      <c r="T28" s="74"/>
      <c r="U28" s="74"/>
      <c r="V28" s="74"/>
      <c r="W28" s="74"/>
      <c r="X28" s="74"/>
      <c r="Y28" s="74"/>
      <c r="Z28" s="74"/>
      <c r="AA28" s="74"/>
      <c r="AB28" s="74"/>
      <c r="AC28" s="74"/>
    </row>
    <row r="29" spans="1:29" s="46" customFormat="1" x14ac:dyDescent="0.2">
      <c r="C29" s="47"/>
      <c r="D29" s="47"/>
      <c r="E29" s="55"/>
      <c r="F29" s="74"/>
      <c r="G29" s="74"/>
      <c r="H29" s="74"/>
      <c r="I29" s="74"/>
      <c r="J29" s="74"/>
      <c r="K29" s="74"/>
      <c r="L29" s="74"/>
      <c r="M29" s="74"/>
      <c r="N29" s="74"/>
      <c r="O29" s="74"/>
      <c r="P29" s="74"/>
      <c r="Q29" s="74"/>
      <c r="R29" s="74"/>
      <c r="S29" s="74"/>
      <c r="T29" s="74"/>
      <c r="U29" s="74"/>
      <c r="V29" s="74"/>
      <c r="W29" s="74"/>
      <c r="X29" s="74"/>
      <c r="Y29" s="74"/>
      <c r="Z29" s="74"/>
      <c r="AA29" s="74"/>
      <c r="AB29" s="74"/>
      <c r="AC29" s="74"/>
    </row>
    <row r="30" spans="1:29" s="46" customFormat="1" x14ac:dyDescent="0.2">
      <c r="C30" s="47"/>
      <c r="D30" s="47"/>
      <c r="E30" s="55"/>
      <c r="F30" s="74"/>
      <c r="G30" s="74"/>
      <c r="H30" s="74"/>
      <c r="I30" s="74"/>
      <c r="J30" s="74"/>
      <c r="K30" s="74"/>
      <c r="L30" s="74"/>
      <c r="M30" s="74"/>
      <c r="N30" s="74"/>
      <c r="O30" s="74"/>
      <c r="P30" s="74"/>
      <c r="Q30" s="74"/>
      <c r="R30" s="74"/>
      <c r="S30" s="74"/>
      <c r="T30" s="74"/>
      <c r="U30" s="74"/>
      <c r="V30" s="74"/>
      <c r="W30" s="74"/>
      <c r="X30" s="74"/>
      <c r="Y30" s="74"/>
      <c r="Z30" s="74"/>
      <c r="AA30" s="74"/>
      <c r="AB30" s="74"/>
      <c r="AC30" s="74"/>
    </row>
    <row r="31" spans="1:29" s="46" customFormat="1" x14ac:dyDescent="0.2">
      <c r="C31" s="47"/>
      <c r="D31" s="47"/>
      <c r="E31" s="55"/>
      <c r="F31" s="74"/>
      <c r="G31" s="74"/>
      <c r="H31" s="74"/>
      <c r="I31" s="74"/>
      <c r="J31" s="74"/>
      <c r="K31" s="74"/>
      <c r="L31" s="74"/>
      <c r="M31" s="74"/>
      <c r="N31" s="74"/>
      <c r="O31" s="74"/>
      <c r="P31" s="74"/>
      <c r="Q31" s="74"/>
      <c r="R31" s="74"/>
      <c r="S31" s="74"/>
      <c r="T31" s="74"/>
      <c r="U31" s="74"/>
      <c r="V31" s="74"/>
      <c r="W31" s="74"/>
      <c r="X31" s="74"/>
      <c r="Y31" s="74"/>
      <c r="Z31" s="74"/>
      <c r="AA31" s="74"/>
      <c r="AB31" s="74"/>
      <c r="AC31" s="74"/>
    </row>
    <row r="32" spans="1:29" s="46" customFormat="1" x14ac:dyDescent="0.2">
      <c r="C32" s="47"/>
      <c r="D32" s="47"/>
      <c r="E32" s="55"/>
      <c r="F32" s="74"/>
      <c r="G32" s="74"/>
      <c r="H32" s="74"/>
      <c r="I32" s="74"/>
      <c r="J32" s="74"/>
      <c r="K32" s="74"/>
      <c r="L32" s="74"/>
      <c r="M32" s="74"/>
      <c r="N32" s="74"/>
      <c r="O32" s="74"/>
      <c r="P32" s="74"/>
      <c r="Q32" s="74"/>
      <c r="R32" s="74"/>
      <c r="S32" s="74"/>
      <c r="T32" s="74"/>
      <c r="U32" s="74"/>
      <c r="V32" s="74"/>
      <c r="W32" s="74"/>
      <c r="X32" s="74"/>
      <c r="Y32" s="74"/>
      <c r="Z32" s="74"/>
      <c r="AA32" s="74"/>
      <c r="AB32" s="74"/>
      <c r="AC32" s="74"/>
    </row>
    <row r="33" spans="3:29" s="46" customFormat="1" x14ac:dyDescent="0.2">
      <c r="C33" s="47"/>
      <c r="D33" s="47"/>
      <c r="E33" s="55"/>
      <c r="F33" s="74"/>
      <c r="G33" s="74"/>
      <c r="H33" s="74"/>
      <c r="I33" s="74"/>
      <c r="J33" s="74"/>
      <c r="K33" s="74"/>
      <c r="L33" s="74"/>
      <c r="M33" s="74"/>
      <c r="N33" s="74"/>
      <c r="O33" s="74"/>
      <c r="P33" s="74"/>
      <c r="Q33" s="74"/>
      <c r="R33" s="74"/>
      <c r="S33" s="74"/>
      <c r="T33" s="74"/>
      <c r="U33" s="74"/>
      <c r="V33" s="74"/>
      <c r="W33" s="74"/>
      <c r="X33" s="74"/>
      <c r="Y33" s="74"/>
      <c r="Z33" s="74"/>
      <c r="AA33" s="74"/>
      <c r="AB33" s="74"/>
      <c r="AC33" s="74"/>
    </row>
    <row r="34" spans="3:29" s="46" customFormat="1" x14ac:dyDescent="0.2">
      <c r="C34" s="47"/>
      <c r="D34" s="47"/>
      <c r="E34" s="55"/>
      <c r="F34" s="74"/>
      <c r="G34" s="74"/>
      <c r="H34" s="74"/>
      <c r="I34" s="74"/>
      <c r="J34" s="74"/>
      <c r="K34" s="74"/>
      <c r="L34" s="74"/>
      <c r="M34" s="74"/>
      <c r="N34" s="74"/>
      <c r="O34" s="74"/>
      <c r="P34" s="74"/>
      <c r="Q34" s="74"/>
      <c r="R34" s="74"/>
      <c r="S34" s="74"/>
      <c r="T34" s="74"/>
      <c r="U34" s="74"/>
      <c r="V34" s="74"/>
      <c r="W34" s="74"/>
      <c r="X34" s="74"/>
      <c r="Y34" s="74"/>
      <c r="Z34" s="74"/>
      <c r="AA34" s="74"/>
      <c r="AB34" s="74"/>
      <c r="AC34" s="74"/>
    </row>
    <row r="35" spans="3:29" s="46" customFormat="1" x14ac:dyDescent="0.2">
      <c r="C35" s="47"/>
      <c r="D35" s="47"/>
      <c r="E35" s="55"/>
      <c r="F35" s="74"/>
      <c r="G35" s="74"/>
      <c r="H35" s="74"/>
      <c r="I35" s="74"/>
      <c r="J35" s="74"/>
      <c r="K35" s="74"/>
      <c r="L35" s="74"/>
      <c r="M35" s="74"/>
      <c r="N35" s="74"/>
      <c r="O35" s="74"/>
      <c r="P35" s="74"/>
      <c r="Q35" s="74"/>
      <c r="R35" s="74"/>
      <c r="S35" s="74"/>
      <c r="T35" s="74"/>
      <c r="U35" s="74"/>
      <c r="V35" s="74"/>
      <c r="W35" s="74"/>
      <c r="X35" s="74"/>
      <c r="Y35" s="74"/>
      <c r="Z35" s="74"/>
      <c r="AA35" s="74"/>
      <c r="AB35" s="74"/>
      <c r="AC35" s="74"/>
    </row>
    <row r="36" spans="3:29" s="46" customFormat="1" x14ac:dyDescent="0.2">
      <c r="C36" s="47"/>
      <c r="D36" s="47"/>
      <c r="E36" s="55"/>
      <c r="F36" s="74"/>
      <c r="G36" s="74"/>
      <c r="H36" s="74"/>
      <c r="I36" s="74"/>
      <c r="J36" s="74"/>
      <c r="K36" s="74"/>
      <c r="L36" s="74"/>
      <c r="M36" s="74"/>
      <c r="N36" s="74"/>
      <c r="O36" s="74"/>
      <c r="P36" s="74"/>
      <c r="Q36" s="74"/>
      <c r="R36" s="74"/>
      <c r="S36" s="74"/>
      <c r="T36" s="74"/>
      <c r="U36" s="74"/>
      <c r="V36" s="74"/>
      <c r="W36" s="74"/>
      <c r="X36" s="74"/>
      <c r="Y36" s="74"/>
      <c r="Z36" s="74"/>
      <c r="AA36" s="74"/>
      <c r="AB36" s="74"/>
      <c r="AC36" s="74"/>
    </row>
    <row r="37" spans="3:29" s="46" customFormat="1" x14ac:dyDescent="0.2">
      <c r="C37" s="47"/>
      <c r="D37" s="47"/>
      <c r="E37" s="55"/>
      <c r="F37" s="74"/>
      <c r="G37" s="74"/>
      <c r="H37" s="74"/>
      <c r="I37" s="74"/>
      <c r="J37" s="74"/>
      <c r="K37" s="74"/>
      <c r="L37" s="74"/>
      <c r="M37" s="74"/>
      <c r="N37" s="74"/>
      <c r="O37" s="74"/>
      <c r="P37" s="74"/>
      <c r="Q37" s="74"/>
      <c r="R37" s="74"/>
      <c r="S37" s="74"/>
      <c r="T37" s="74"/>
      <c r="U37" s="74"/>
      <c r="V37" s="74"/>
      <c r="W37" s="74"/>
      <c r="X37" s="74"/>
      <c r="Y37" s="74"/>
      <c r="Z37" s="74"/>
      <c r="AA37" s="74"/>
      <c r="AB37" s="74"/>
      <c r="AC37" s="74"/>
    </row>
    <row r="38" spans="3:29" s="46" customFormat="1" x14ac:dyDescent="0.2">
      <c r="C38" s="47"/>
      <c r="D38" s="47"/>
      <c r="E38" s="55"/>
      <c r="F38" s="74"/>
      <c r="G38" s="74"/>
      <c r="H38" s="74"/>
      <c r="I38" s="74"/>
      <c r="J38" s="74"/>
      <c r="K38" s="74"/>
      <c r="L38" s="74"/>
      <c r="M38" s="74"/>
      <c r="N38" s="74"/>
      <c r="O38" s="74"/>
      <c r="P38" s="74"/>
      <c r="Q38" s="74"/>
      <c r="R38" s="74"/>
      <c r="S38" s="74"/>
      <c r="T38" s="74"/>
      <c r="U38" s="74"/>
      <c r="V38" s="74"/>
      <c r="W38" s="74"/>
      <c r="X38" s="74"/>
      <c r="Y38" s="74"/>
      <c r="Z38" s="74"/>
      <c r="AA38" s="74"/>
      <c r="AB38" s="74"/>
      <c r="AC38" s="74"/>
    </row>
    <row r="39" spans="3:29" s="46" customFormat="1" x14ac:dyDescent="0.2">
      <c r="C39" s="47"/>
      <c r="D39" s="47"/>
      <c r="E39" s="55"/>
      <c r="F39" s="74"/>
      <c r="G39" s="74"/>
      <c r="H39" s="74"/>
      <c r="I39" s="74"/>
      <c r="J39" s="74"/>
      <c r="K39" s="74"/>
      <c r="L39" s="74"/>
      <c r="M39" s="74"/>
      <c r="N39" s="74"/>
      <c r="O39" s="74"/>
      <c r="P39" s="74"/>
      <c r="Q39" s="74"/>
      <c r="R39" s="74"/>
      <c r="S39" s="74"/>
      <c r="T39" s="74"/>
      <c r="U39" s="74"/>
      <c r="V39" s="74"/>
      <c r="W39" s="74"/>
      <c r="X39" s="74"/>
      <c r="Y39" s="74"/>
      <c r="Z39" s="74"/>
      <c r="AA39" s="74"/>
      <c r="AB39" s="74"/>
      <c r="AC39" s="74"/>
    </row>
    <row r="40" spans="3:29" s="46" customFormat="1" x14ac:dyDescent="0.2">
      <c r="C40" s="47"/>
      <c r="D40" s="47"/>
      <c r="E40" s="55"/>
      <c r="F40" s="74"/>
      <c r="G40" s="74"/>
      <c r="H40" s="74"/>
      <c r="I40" s="74"/>
      <c r="J40" s="74"/>
      <c r="K40" s="74"/>
      <c r="L40" s="74"/>
      <c r="M40" s="74"/>
      <c r="N40" s="74"/>
      <c r="O40" s="74"/>
      <c r="P40" s="74"/>
      <c r="Q40" s="74"/>
      <c r="R40" s="74"/>
      <c r="S40" s="74"/>
      <c r="T40" s="74"/>
      <c r="U40" s="74"/>
      <c r="V40" s="74"/>
      <c r="W40" s="74"/>
      <c r="X40" s="74"/>
      <c r="Y40" s="74"/>
      <c r="Z40" s="74"/>
      <c r="AA40" s="74"/>
      <c r="AB40" s="74"/>
      <c r="AC40" s="74"/>
    </row>
    <row r="41" spans="3:29" s="46" customFormat="1" x14ac:dyDescent="0.2">
      <c r="C41" s="47"/>
      <c r="D41" s="47"/>
      <c r="E41" s="55"/>
      <c r="F41" s="74"/>
      <c r="G41" s="74"/>
      <c r="H41" s="74"/>
      <c r="I41" s="74"/>
      <c r="J41" s="74"/>
      <c r="K41" s="74"/>
      <c r="L41" s="74"/>
      <c r="M41" s="74"/>
      <c r="N41" s="74"/>
      <c r="O41" s="74"/>
      <c r="P41" s="74"/>
      <c r="Q41" s="74"/>
      <c r="R41" s="74"/>
      <c r="S41" s="74"/>
      <c r="T41" s="74"/>
      <c r="U41" s="74"/>
      <c r="V41" s="74"/>
      <c r="W41" s="74"/>
      <c r="X41" s="74"/>
      <c r="Y41" s="74"/>
      <c r="Z41" s="74"/>
      <c r="AA41" s="74"/>
      <c r="AB41" s="74"/>
      <c r="AC41" s="74"/>
    </row>
    <row r="42" spans="3:29" s="46" customFormat="1" x14ac:dyDescent="0.2">
      <c r="C42" s="47"/>
      <c r="D42" s="47"/>
      <c r="E42" s="55"/>
      <c r="F42" s="74"/>
      <c r="G42" s="74"/>
      <c r="H42" s="74"/>
      <c r="I42" s="74"/>
      <c r="J42" s="74"/>
      <c r="K42" s="74"/>
      <c r="L42" s="74"/>
      <c r="M42" s="74"/>
      <c r="N42" s="74"/>
      <c r="O42" s="74"/>
      <c r="P42" s="74"/>
      <c r="Q42" s="74"/>
      <c r="R42" s="74"/>
      <c r="S42" s="74"/>
      <c r="T42" s="74"/>
      <c r="U42" s="74"/>
      <c r="V42" s="74"/>
      <c r="W42" s="74"/>
      <c r="X42" s="74"/>
      <c r="Y42" s="74"/>
      <c r="Z42" s="74"/>
      <c r="AA42" s="74"/>
      <c r="AB42" s="74"/>
      <c r="AC42" s="74"/>
    </row>
    <row r="43" spans="3:29" s="46" customFormat="1" x14ac:dyDescent="0.2">
      <c r="C43" s="47"/>
      <c r="D43" s="47"/>
      <c r="E43" s="55"/>
      <c r="F43" s="74"/>
      <c r="G43" s="74"/>
      <c r="H43" s="74"/>
      <c r="I43" s="74"/>
      <c r="J43" s="74"/>
      <c r="K43" s="74"/>
      <c r="L43" s="74"/>
      <c r="M43" s="74"/>
      <c r="N43" s="74"/>
      <c r="O43" s="74"/>
      <c r="P43" s="74"/>
      <c r="Q43" s="74"/>
      <c r="R43" s="74"/>
      <c r="S43" s="74"/>
      <c r="T43" s="74"/>
      <c r="U43" s="74"/>
      <c r="V43" s="74"/>
      <c r="W43" s="74"/>
      <c r="X43" s="74"/>
      <c r="Y43" s="74"/>
      <c r="Z43" s="74"/>
      <c r="AA43" s="74"/>
      <c r="AB43" s="74"/>
      <c r="AC43" s="74"/>
    </row>
    <row r="44" spans="3:29" s="46" customFormat="1" x14ac:dyDescent="0.2">
      <c r="C44" s="47"/>
      <c r="D44" s="47"/>
      <c r="E44" s="55"/>
      <c r="F44" s="74"/>
      <c r="G44" s="74"/>
      <c r="H44" s="74"/>
      <c r="I44" s="74"/>
      <c r="J44" s="74"/>
      <c r="K44" s="74"/>
      <c r="L44" s="74"/>
      <c r="M44" s="74"/>
      <c r="N44" s="74"/>
      <c r="O44" s="74"/>
      <c r="P44" s="74"/>
      <c r="Q44" s="74"/>
      <c r="R44" s="74"/>
      <c r="S44" s="74"/>
      <c r="T44" s="74"/>
      <c r="U44" s="74"/>
      <c r="V44" s="74"/>
      <c r="W44" s="74"/>
      <c r="X44" s="74"/>
      <c r="Y44" s="74"/>
      <c r="Z44" s="74"/>
      <c r="AA44" s="74"/>
      <c r="AB44" s="74"/>
      <c r="AC44" s="74"/>
    </row>
    <row r="45" spans="3:29" s="46" customFormat="1" x14ac:dyDescent="0.2">
      <c r="C45" s="47"/>
      <c r="D45" s="47"/>
      <c r="E45" s="55"/>
      <c r="F45" s="74"/>
      <c r="G45" s="74"/>
      <c r="H45" s="74"/>
      <c r="I45" s="74"/>
      <c r="J45" s="74"/>
      <c r="K45" s="74"/>
      <c r="L45" s="74"/>
      <c r="M45" s="74"/>
      <c r="N45" s="74"/>
      <c r="O45" s="74"/>
      <c r="P45" s="74"/>
      <c r="Q45" s="74"/>
      <c r="R45" s="74"/>
      <c r="S45" s="74"/>
      <c r="T45" s="74"/>
      <c r="U45" s="74"/>
      <c r="V45" s="74"/>
      <c r="W45" s="74"/>
      <c r="X45" s="74"/>
      <c r="Y45" s="74"/>
      <c r="Z45" s="74"/>
      <c r="AA45" s="74"/>
      <c r="AB45" s="74"/>
      <c r="AC45" s="74"/>
    </row>
    <row r="46" spans="3:29" s="46" customFormat="1" x14ac:dyDescent="0.2">
      <c r="C46" s="47"/>
      <c r="D46" s="47"/>
      <c r="E46" s="55"/>
      <c r="F46" s="74"/>
      <c r="G46" s="74"/>
      <c r="H46" s="74"/>
      <c r="I46" s="74"/>
      <c r="J46" s="74"/>
      <c r="K46" s="74"/>
      <c r="L46" s="74"/>
      <c r="M46" s="74"/>
      <c r="N46" s="74"/>
      <c r="O46" s="74"/>
      <c r="P46" s="74"/>
      <c r="Q46" s="74"/>
      <c r="R46" s="74"/>
      <c r="S46" s="74"/>
      <c r="T46" s="74"/>
      <c r="U46" s="74"/>
      <c r="V46" s="74"/>
      <c r="W46" s="74"/>
      <c r="X46" s="74"/>
      <c r="Y46" s="74"/>
      <c r="Z46" s="74"/>
      <c r="AA46" s="74"/>
      <c r="AB46" s="74"/>
      <c r="AC46" s="74"/>
    </row>
    <row r="47" spans="3:29" s="46" customFormat="1" x14ac:dyDescent="0.2">
      <c r="C47" s="47"/>
      <c r="D47" s="47"/>
      <c r="E47" s="55"/>
      <c r="F47" s="74"/>
      <c r="G47" s="74"/>
      <c r="H47" s="74"/>
      <c r="I47" s="74"/>
      <c r="J47" s="74"/>
      <c r="K47" s="74"/>
      <c r="L47" s="74"/>
      <c r="M47" s="74"/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  <c r="Z47" s="74"/>
      <c r="AA47" s="74"/>
      <c r="AB47" s="74"/>
      <c r="AC47" s="74"/>
    </row>
    <row r="48" spans="3:29" s="46" customFormat="1" x14ac:dyDescent="0.2">
      <c r="C48" s="47"/>
      <c r="D48" s="47"/>
      <c r="E48" s="55"/>
      <c r="F48" s="74"/>
      <c r="G48" s="74"/>
      <c r="H48" s="74"/>
      <c r="I48" s="74"/>
      <c r="J48" s="74"/>
      <c r="K48" s="74"/>
      <c r="L48" s="74"/>
      <c r="M48" s="74"/>
      <c r="N48" s="74"/>
      <c r="O48" s="74"/>
      <c r="P48" s="74"/>
      <c r="Q48" s="74"/>
      <c r="R48" s="74"/>
      <c r="S48" s="74"/>
      <c r="T48" s="74"/>
      <c r="U48" s="74"/>
      <c r="V48" s="74"/>
      <c r="W48" s="74"/>
      <c r="X48" s="74"/>
      <c r="Y48" s="74"/>
      <c r="Z48" s="74"/>
      <c r="AA48" s="74"/>
      <c r="AB48" s="74"/>
      <c r="AC48" s="74"/>
    </row>
    <row r="49" spans="3:29" s="46" customFormat="1" x14ac:dyDescent="0.2">
      <c r="C49" s="47"/>
      <c r="D49" s="47"/>
      <c r="E49" s="55"/>
      <c r="F49" s="74"/>
      <c r="G49" s="74"/>
      <c r="H49" s="74"/>
      <c r="I49" s="74"/>
      <c r="J49" s="74"/>
      <c r="K49" s="74"/>
      <c r="L49" s="74"/>
      <c r="M49" s="74"/>
      <c r="N49" s="74"/>
      <c r="O49" s="74"/>
      <c r="P49" s="74"/>
      <c r="Q49" s="74"/>
      <c r="R49" s="74"/>
      <c r="S49" s="74"/>
      <c r="T49" s="74"/>
      <c r="U49" s="74"/>
      <c r="V49" s="74"/>
      <c r="W49" s="74"/>
      <c r="X49" s="74"/>
      <c r="Y49" s="74"/>
      <c r="Z49" s="74"/>
      <c r="AA49" s="74"/>
      <c r="AB49" s="74"/>
      <c r="AC49" s="74"/>
    </row>
    <row r="50" spans="3:29" s="46" customFormat="1" x14ac:dyDescent="0.2">
      <c r="C50" s="47"/>
      <c r="D50" s="47"/>
      <c r="E50" s="55"/>
      <c r="F50" s="74"/>
      <c r="G50" s="74"/>
      <c r="H50" s="74"/>
      <c r="I50" s="74"/>
      <c r="J50" s="74"/>
      <c r="K50" s="74"/>
      <c r="L50" s="74"/>
      <c r="M50" s="74"/>
      <c r="N50" s="74"/>
      <c r="O50" s="74"/>
      <c r="P50" s="74"/>
      <c r="Q50" s="74"/>
      <c r="R50" s="74"/>
      <c r="S50" s="74"/>
      <c r="T50" s="74"/>
      <c r="U50" s="74"/>
      <c r="V50" s="74"/>
      <c r="W50" s="74"/>
      <c r="X50" s="74"/>
      <c r="Y50" s="74"/>
      <c r="Z50" s="74"/>
      <c r="AA50" s="74"/>
      <c r="AB50" s="74"/>
      <c r="AC50" s="74"/>
    </row>
    <row r="51" spans="3:29" s="46" customFormat="1" x14ac:dyDescent="0.2">
      <c r="C51" s="47"/>
      <c r="D51" s="47"/>
      <c r="E51" s="55"/>
      <c r="F51" s="74"/>
      <c r="G51" s="74"/>
      <c r="H51" s="74"/>
      <c r="I51" s="74"/>
      <c r="J51" s="74"/>
      <c r="K51" s="74"/>
      <c r="L51" s="74"/>
      <c r="M51" s="74"/>
      <c r="N51" s="74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74"/>
      <c r="AA51" s="74"/>
      <c r="AB51" s="74"/>
      <c r="AC51" s="74"/>
    </row>
    <row r="52" spans="3:29" s="46" customFormat="1" x14ac:dyDescent="0.2">
      <c r="C52" s="47"/>
      <c r="D52" s="47"/>
      <c r="E52" s="55"/>
      <c r="F52" s="74"/>
      <c r="G52" s="74"/>
      <c r="H52" s="74"/>
      <c r="I52" s="74"/>
      <c r="J52" s="74"/>
      <c r="K52" s="74"/>
      <c r="L52" s="74"/>
      <c r="M52" s="74"/>
      <c r="N52" s="74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4"/>
      <c r="AA52" s="74"/>
      <c r="AB52" s="74"/>
      <c r="AC52" s="74"/>
    </row>
    <row r="53" spans="3:29" s="46" customFormat="1" x14ac:dyDescent="0.2">
      <c r="C53" s="47"/>
      <c r="D53" s="47"/>
      <c r="E53" s="55"/>
      <c r="F53" s="74"/>
      <c r="G53" s="74"/>
      <c r="H53" s="74"/>
      <c r="I53" s="74"/>
      <c r="J53" s="74"/>
      <c r="K53" s="74"/>
      <c r="L53" s="74"/>
      <c r="M53" s="74"/>
      <c r="N53" s="74"/>
      <c r="O53" s="74"/>
      <c r="P53" s="74"/>
      <c r="Q53" s="74"/>
      <c r="R53" s="74"/>
      <c r="S53" s="74"/>
      <c r="T53" s="74"/>
      <c r="U53" s="74"/>
      <c r="V53" s="74"/>
      <c r="W53" s="74"/>
      <c r="X53" s="74"/>
      <c r="Y53" s="74"/>
      <c r="Z53" s="74"/>
      <c r="AA53" s="74"/>
      <c r="AB53" s="74"/>
      <c r="AC53" s="74"/>
    </row>
    <row r="54" spans="3:29" s="46" customFormat="1" x14ac:dyDescent="0.2">
      <c r="C54" s="47"/>
      <c r="D54" s="47"/>
      <c r="E54" s="55"/>
      <c r="F54" s="74"/>
      <c r="G54" s="74"/>
      <c r="H54" s="74"/>
      <c r="I54" s="74"/>
      <c r="J54" s="74"/>
      <c r="K54" s="74"/>
      <c r="L54" s="74"/>
      <c r="M54" s="74"/>
      <c r="N54" s="74"/>
      <c r="O54" s="74"/>
      <c r="P54" s="74"/>
      <c r="Q54" s="74"/>
      <c r="R54" s="74"/>
      <c r="S54" s="74"/>
      <c r="T54" s="74"/>
      <c r="U54" s="74"/>
      <c r="V54" s="74"/>
      <c r="W54" s="74"/>
      <c r="X54" s="74"/>
      <c r="Y54" s="74"/>
      <c r="Z54" s="74"/>
      <c r="AA54" s="74"/>
      <c r="AB54" s="74"/>
      <c r="AC54" s="74"/>
    </row>
    <row r="55" spans="3:29" s="46" customFormat="1" x14ac:dyDescent="0.2">
      <c r="C55" s="47"/>
      <c r="D55" s="47"/>
      <c r="E55" s="55"/>
      <c r="F55" s="74"/>
      <c r="G55" s="74"/>
      <c r="H55" s="74"/>
      <c r="I55" s="74"/>
      <c r="J55" s="74"/>
      <c r="K55" s="74"/>
      <c r="L55" s="74"/>
      <c r="M55" s="74"/>
      <c r="N55" s="74"/>
      <c r="O55" s="74"/>
      <c r="P55" s="74"/>
      <c r="Q55" s="74"/>
      <c r="R55" s="74"/>
      <c r="S55" s="74"/>
      <c r="T55" s="74"/>
      <c r="U55" s="74"/>
      <c r="V55" s="74"/>
      <c r="W55" s="74"/>
      <c r="X55" s="74"/>
      <c r="Y55" s="74"/>
      <c r="Z55" s="74"/>
      <c r="AA55" s="74"/>
      <c r="AB55" s="74"/>
      <c r="AC55" s="74"/>
    </row>
    <row r="56" spans="3:29" s="46" customFormat="1" x14ac:dyDescent="0.2">
      <c r="C56" s="47"/>
      <c r="D56" s="47"/>
      <c r="E56" s="55"/>
      <c r="F56" s="74"/>
      <c r="G56" s="74"/>
      <c r="H56" s="74"/>
      <c r="I56" s="74"/>
      <c r="J56" s="74"/>
      <c r="K56" s="74"/>
      <c r="L56" s="74"/>
      <c r="M56" s="74"/>
      <c r="N56" s="74"/>
      <c r="O56" s="74"/>
      <c r="P56" s="74"/>
      <c r="Q56" s="74"/>
      <c r="R56" s="74"/>
      <c r="S56" s="74"/>
      <c r="T56" s="74"/>
      <c r="U56" s="74"/>
      <c r="V56" s="74"/>
      <c r="W56" s="74"/>
      <c r="X56" s="74"/>
      <c r="Y56" s="74"/>
      <c r="Z56" s="74"/>
      <c r="AA56" s="74"/>
      <c r="AB56" s="74"/>
      <c r="AC56" s="74"/>
    </row>
    <row r="57" spans="3:29" s="46" customFormat="1" x14ac:dyDescent="0.2">
      <c r="C57" s="47"/>
      <c r="D57" s="47"/>
      <c r="E57" s="55"/>
      <c r="F57" s="74"/>
      <c r="G57" s="74"/>
      <c r="H57" s="74"/>
      <c r="I57" s="74"/>
      <c r="J57" s="74"/>
      <c r="K57" s="74"/>
      <c r="L57" s="74"/>
      <c r="M57" s="74"/>
      <c r="N57" s="74"/>
      <c r="O57" s="74"/>
      <c r="P57" s="74"/>
      <c r="Q57" s="74"/>
      <c r="R57" s="74"/>
      <c r="S57" s="74"/>
      <c r="T57" s="74"/>
      <c r="U57" s="74"/>
      <c r="V57" s="74"/>
      <c r="W57" s="74"/>
      <c r="X57" s="74"/>
      <c r="Y57" s="74"/>
      <c r="Z57" s="74"/>
      <c r="AA57" s="74"/>
      <c r="AB57" s="74"/>
      <c r="AC57" s="74"/>
    </row>
    <row r="58" spans="3:29" s="46" customFormat="1" x14ac:dyDescent="0.2">
      <c r="C58" s="47"/>
      <c r="D58" s="47"/>
      <c r="E58" s="55"/>
      <c r="F58" s="74"/>
      <c r="G58" s="74"/>
      <c r="H58" s="74"/>
      <c r="I58" s="74"/>
      <c r="J58" s="74"/>
      <c r="K58" s="74"/>
      <c r="L58" s="74"/>
      <c r="M58" s="74"/>
      <c r="N58" s="74"/>
      <c r="O58" s="74"/>
      <c r="P58" s="74"/>
      <c r="Q58" s="74"/>
      <c r="R58" s="74"/>
      <c r="S58" s="74"/>
      <c r="T58" s="74"/>
      <c r="U58" s="74"/>
      <c r="V58" s="74"/>
      <c r="W58" s="74"/>
      <c r="X58" s="74"/>
      <c r="Y58" s="74"/>
      <c r="Z58" s="74"/>
      <c r="AA58" s="74"/>
      <c r="AB58" s="74"/>
      <c r="AC58" s="74"/>
    </row>
    <row r="59" spans="3:29" s="46" customFormat="1" x14ac:dyDescent="0.2">
      <c r="C59" s="47"/>
      <c r="D59" s="47"/>
      <c r="E59" s="55"/>
      <c r="F59" s="74"/>
      <c r="G59" s="74"/>
      <c r="H59" s="74"/>
      <c r="I59" s="74"/>
      <c r="J59" s="74"/>
      <c r="K59" s="74"/>
      <c r="L59" s="74"/>
      <c r="M59" s="74"/>
      <c r="N59" s="74"/>
      <c r="O59" s="74"/>
      <c r="P59" s="74"/>
      <c r="Q59" s="74"/>
      <c r="R59" s="74"/>
      <c r="S59" s="74"/>
      <c r="T59" s="74"/>
      <c r="U59" s="74"/>
      <c r="V59" s="74"/>
      <c r="W59" s="74"/>
      <c r="X59" s="74"/>
      <c r="Y59" s="74"/>
      <c r="Z59" s="74"/>
      <c r="AA59" s="74"/>
      <c r="AB59" s="74"/>
      <c r="AC59" s="74"/>
    </row>
    <row r="60" spans="3:29" s="46" customFormat="1" x14ac:dyDescent="0.2">
      <c r="C60" s="47"/>
      <c r="D60" s="47"/>
      <c r="E60" s="55"/>
      <c r="F60" s="74"/>
      <c r="G60" s="74"/>
      <c r="H60" s="74"/>
      <c r="I60" s="74"/>
      <c r="J60" s="74"/>
      <c r="K60" s="74"/>
      <c r="L60" s="74"/>
      <c r="M60" s="74"/>
      <c r="N60" s="74"/>
      <c r="O60" s="74"/>
      <c r="P60" s="74"/>
      <c r="Q60" s="74"/>
      <c r="R60" s="74"/>
      <c r="S60" s="74"/>
      <c r="T60" s="74"/>
      <c r="U60" s="74"/>
      <c r="V60" s="74"/>
      <c r="W60" s="74"/>
      <c r="X60" s="74"/>
      <c r="Y60" s="74"/>
      <c r="Z60" s="74"/>
      <c r="AA60" s="74"/>
      <c r="AB60" s="74"/>
      <c r="AC60" s="74"/>
    </row>
    <row r="61" spans="3:29" s="46" customFormat="1" x14ac:dyDescent="0.2">
      <c r="C61" s="47"/>
      <c r="D61" s="47"/>
      <c r="E61" s="55"/>
      <c r="F61" s="74"/>
      <c r="G61" s="74"/>
      <c r="H61" s="74"/>
      <c r="I61" s="74"/>
      <c r="J61" s="74"/>
      <c r="K61" s="74"/>
      <c r="L61" s="74"/>
      <c r="M61" s="74"/>
      <c r="N61" s="74"/>
      <c r="O61" s="74"/>
      <c r="P61" s="74"/>
      <c r="Q61" s="74"/>
      <c r="R61" s="74"/>
      <c r="S61" s="74"/>
      <c r="T61" s="74"/>
      <c r="U61" s="74"/>
      <c r="V61" s="74"/>
      <c r="W61" s="74"/>
      <c r="X61" s="74"/>
      <c r="Y61" s="74"/>
      <c r="Z61" s="74"/>
      <c r="AA61" s="74"/>
      <c r="AB61" s="74"/>
      <c r="AC61" s="74"/>
    </row>
    <row r="62" spans="3:29" s="46" customFormat="1" x14ac:dyDescent="0.2">
      <c r="C62" s="47"/>
      <c r="D62" s="47"/>
      <c r="E62" s="55"/>
      <c r="F62" s="74"/>
      <c r="G62" s="74"/>
      <c r="H62" s="74"/>
      <c r="I62" s="74"/>
      <c r="J62" s="74"/>
      <c r="K62" s="74"/>
      <c r="L62" s="74"/>
      <c r="M62" s="74"/>
      <c r="N62" s="74"/>
      <c r="O62" s="74"/>
      <c r="P62" s="74"/>
      <c r="Q62" s="74"/>
      <c r="R62" s="74"/>
      <c r="S62" s="74"/>
      <c r="T62" s="74"/>
      <c r="U62" s="74"/>
      <c r="V62" s="74"/>
      <c r="W62" s="74"/>
      <c r="X62" s="74"/>
      <c r="Y62" s="74"/>
      <c r="Z62" s="74"/>
      <c r="AA62" s="74"/>
      <c r="AB62" s="74"/>
      <c r="AC62" s="74"/>
    </row>
    <row r="63" spans="3:29" s="46" customFormat="1" x14ac:dyDescent="0.2">
      <c r="C63" s="47"/>
      <c r="D63" s="47"/>
      <c r="E63" s="55"/>
      <c r="F63" s="74"/>
      <c r="G63" s="74"/>
      <c r="H63" s="74"/>
      <c r="I63" s="74"/>
      <c r="J63" s="74"/>
      <c r="K63" s="74"/>
      <c r="L63" s="74"/>
      <c r="M63" s="74"/>
      <c r="N63" s="74"/>
      <c r="O63" s="74"/>
      <c r="P63" s="74"/>
      <c r="Q63" s="74"/>
      <c r="R63" s="74"/>
      <c r="S63" s="74"/>
      <c r="T63" s="74"/>
      <c r="U63" s="74"/>
      <c r="V63" s="74"/>
      <c r="W63" s="74"/>
      <c r="X63" s="74"/>
      <c r="Y63" s="74"/>
      <c r="Z63" s="74"/>
      <c r="AA63" s="74"/>
      <c r="AB63" s="74"/>
      <c r="AC63" s="74"/>
    </row>
    <row r="64" spans="3:29" s="46" customFormat="1" x14ac:dyDescent="0.2">
      <c r="C64" s="47"/>
      <c r="D64" s="47"/>
      <c r="E64" s="55"/>
      <c r="F64" s="74"/>
      <c r="G64" s="74"/>
      <c r="H64" s="74"/>
      <c r="I64" s="74"/>
      <c r="J64" s="74"/>
      <c r="K64" s="74"/>
      <c r="L64" s="74"/>
      <c r="M64" s="74"/>
      <c r="N64" s="74"/>
      <c r="O64" s="74"/>
      <c r="P64" s="74"/>
      <c r="Q64" s="74"/>
      <c r="R64" s="74"/>
      <c r="S64" s="74"/>
      <c r="T64" s="74"/>
      <c r="U64" s="74"/>
      <c r="V64" s="74"/>
      <c r="W64" s="74"/>
      <c r="X64" s="74"/>
      <c r="Y64" s="74"/>
      <c r="Z64" s="74"/>
      <c r="AA64" s="74"/>
      <c r="AB64" s="74"/>
      <c r="AC64" s="74"/>
    </row>
    <row r="65" spans="3:29" s="46" customFormat="1" x14ac:dyDescent="0.2">
      <c r="C65" s="47"/>
      <c r="D65" s="47"/>
      <c r="E65" s="55"/>
      <c r="F65" s="74"/>
      <c r="G65" s="74"/>
      <c r="H65" s="74"/>
      <c r="I65" s="74"/>
      <c r="J65" s="74"/>
      <c r="K65" s="74"/>
      <c r="L65" s="74"/>
      <c r="M65" s="74"/>
      <c r="N65" s="74"/>
      <c r="O65" s="74"/>
      <c r="P65" s="74"/>
      <c r="Q65" s="74"/>
      <c r="R65" s="74"/>
      <c r="S65" s="74"/>
      <c r="T65" s="74"/>
      <c r="U65" s="74"/>
      <c r="V65" s="74"/>
      <c r="W65" s="74"/>
      <c r="X65" s="74"/>
      <c r="Y65" s="74"/>
      <c r="Z65" s="74"/>
      <c r="AA65" s="74"/>
      <c r="AB65" s="74"/>
      <c r="AC65" s="74"/>
    </row>
    <row r="66" spans="3:29" s="46" customFormat="1" x14ac:dyDescent="0.2">
      <c r="C66" s="47"/>
      <c r="D66" s="47"/>
      <c r="E66" s="55"/>
      <c r="F66" s="74"/>
      <c r="G66" s="74"/>
      <c r="H66" s="74"/>
      <c r="I66" s="74"/>
      <c r="J66" s="74"/>
      <c r="K66" s="74"/>
      <c r="L66" s="74"/>
      <c r="M66" s="74"/>
      <c r="N66" s="74"/>
      <c r="O66" s="74"/>
      <c r="P66" s="74"/>
      <c r="Q66" s="74"/>
      <c r="R66" s="74"/>
      <c r="S66" s="74"/>
      <c r="T66" s="74"/>
      <c r="U66" s="74"/>
      <c r="V66" s="74"/>
      <c r="W66" s="74"/>
      <c r="X66" s="74"/>
      <c r="Y66" s="74"/>
      <c r="Z66" s="74"/>
      <c r="AA66" s="74"/>
      <c r="AB66" s="74"/>
      <c r="AC66" s="74"/>
    </row>
    <row r="67" spans="3:29" s="46" customFormat="1" x14ac:dyDescent="0.2">
      <c r="C67" s="47"/>
      <c r="D67" s="47"/>
      <c r="E67" s="55"/>
      <c r="F67" s="74"/>
      <c r="G67" s="74"/>
      <c r="H67" s="74"/>
      <c r="I67" s="74"/>
      <c r="J67" s="74"/>
      <c r="K67" s="74"/>
      <c r="L67" s="74"/>
      <c r="M67" s="74"/>
      <c r="N67" s="74"/>
      <c r="O67" s="74"/>
      <c r="P67" s="74"/>
      <c r="Q67" s="74"/>
      <c r="R67" s="74"/>
      <c r="S67" s="74"/>
      <c r="T67" s="74"/>
      <c r="U67" s="74"/>
      <c r="V67" s="74"/>
      <c r="W67" s="74"/>
      <c r="X67" s="74"/>
      <c r="Y67" s="74"/>
      <c r="Z67" s="74"/>
      <c r="AA67" s="74"/>
      <c r="AB67" s="74"/>
      <c r="AC67" s="74"/>
    </row>
    <row r="68" spans="3:29" s="46" customFormat="1" x14ac:dyDescent="0.2">
      <c r="C68" s="47"/>
      <c r="D68" s="47"/>
      <c r="E68" s="55"/>
      <c r="F68" s="74"/>
      <c r="G68" s="74"/>
      <c r="H68" s="74"/>
      <c r="I68" s="74"/>
      <c r="J68" s="74"/>
      <c r="K68" s="74"/>
      <c r="L68" s="74"/>
      <c r="M68" s="74"/>
      <c r="N68" s="74"/>
      <c r="O68" s="74"/>
      <c r="P68" s="74"/>
      <c r="Q68" s="74"/>
      <c r="R68" s="74"/>
      <c r="S68" s="74"/>
      <c r="T68" s="74"/>
      <c r="U68" s="74"/>
      <c r="V68" s="74"/>
      <c r="W68" s="74"/>
      <c r="X68" s="74"/>
      <c r="Y68" s="74"/>
      <c r="Z68" s="74"/>
      <c r="AA68" s="74"/>
      <c r="AB68" s="74"/>
      <c r="AC68" s="74"/>
    </row>
    <row r="69" spans="3:29" s="46" customFormat="1" x14ac:dyDescent="0.2">
      <c r="C69" s="47"/>
      <c r="D69" s="47"/>
      <c r="E69" s="55"/>
      <c r="F69" s="74"/>
      <c r="G69" s="74"/>
      <c r="H69" s="74"/>
      <c r="I69" s="74"/>
      <c r="J69" s="74"/>
      <c r="K69" s="74"/>
      <c r="L69" s="74"/>
      <c r="M69" s="74"/>
      <c r="N69" s="74"/>
      <c r="O69" s="74"/>
      <c r="P69" s="74"/>
      <c r="Q69" s="74"/>
      <c r="R69" s="74"/>
      <c r="S69" s="74"/>
      <c r="T69" s="74"/>
      <c r="U69" s="74"/>
      <c r="V69" s="74"/>
      <c r="W69" s="74"/>
      <c r="X69" s="74"/>
      <c r="Y69" s="74"/>
      <c r="Z69" s="74"/>
      <c r="AA69" s="74"/>
      <c r="AB69" s="74"/>
      <c r="AC69" s="74"/>
    </row>
    <row r="70" spans="3:29" s="46" customFormat="1" x14ac:dyDescent="0.2">
      <c r="C70" s="47"/>
      <c r="D70" s="47"/>
      <c r="E70" s="55"/>
      <c r="F70" s="74"/>
      <c r="G70" s="74"/>
      <c r="H70" s="74"/>
      <c r="I70" s="74"/>
      <c r="J70" s="74"/>
      <c r="K70" s="74"/>
      <c r="L70" s="74"/>
      <c r="M70" s="74"/>
      <c r="N70" s="74"/>
      <c r="O70" s="74"/>
      <c r="P70" s="74"/>
      <c r="Q70" s="74"/>
      <c r="R70" s="74"/>
      <c r="S70" s="74"/>
      <c r="T70" s="74"/>
      <c r="U70" s="74"/>
      <c r="V70" s="74"/>
      <c r="W70" s="74"/>
      <c r="X70" s="74"/>
      <c r="Y70" s="74"/>
      <c r="Z70" s="74"/>
      <c r="AA70" s="74"/>
      <c r="AB70" s="74"/>
      <c r="AC70" s="74"/>
    </row>
    <row r="71" spans="3:29" s="46" customFormat="1" x14ac:dyDescent="0.2">
      <c r="C71" s="47"/>
      <c r="D71" s="47"/>
      <c r="E71" s="55"/>
      <c r="F71" s="74"/>
      <c r="G71" s="74"/>
      <c r="H71" s="74"/>
      <c r="I71" s="74"/>
      <c r="J71" s="74"/>
      <c r="K71" s="74"/>
      <c r="L71" s="74"/>
      <c r="M71" s="74"/>
      <c r="N71" s="74"/>
      <c r="O71" s="74"/>
      <c r="P71" s="74"/>
      <c r="Q71" s="74"/>
      <c r="R71" s="74"/>
      <c r="S71" s="74"/>
      <c r="T71" s="74"/>
      <c r="U71" s="74"/>
      <c r="V71" s="74"/>
      <c r="W71" s="74"/>
      <c r="X71" s="74"/>
      <c r="Y71" s="74"/>
      <c r="Z71" s="74"/>
      <c r="AA71" s="74"/>
      <c r="AB71" s="74"/>
      <c r="AC71" s="74"/>
    </row>
    <row r="72" spans="3:29" s="46" customFormat="1" x14ac:dyDescent="0.2">
      <c r="C72" s="47"/>
      <c r="D72" s="47"/>
      <c r="E72" s="55"/>
      <c r="F72" s="74"/>
      <c r="G72" s="74"/>
      <c r="H72" s="74"/>
      <c r="I72" s="74"/>
      <c r="J72" s="74"/>
      <c r="K72" s="74"/>
      <c r="L72" s="74"/>
      <c r="M72" s="74"/>
      <c r="N72" s="74"/>
      <c r="O72" s="74"/>
      <c r="P72" s="74"/>
      <c r="Q72" s="74"/>
      <c r="R72" s="74"/>
      <c r="S72" s="74"/>
      <c r="T72" s="74"/>
      <c r="U72" s="74"/>
      <c r="V72" s="74"/>
      <c r="W72" s="74"/>
      <c r="X72" s="74"/>
      <c r="Y72" s="74"/>
      <c r="Z72" s="74"/>
      <c r="AA72" s="74"/>
      <c r="AB72" s="74"/>
      <c r="AC72" s="74"/>
    </row>
    <row r="73" spans="3:29" s="46" customFormat="1" x14ac:dyDescent="0.2">
      <c r="C73" s="47"/>
      <c r="D73" s="47"/>
      <c r="E73" s="55"/>
      <c r="F73" s="74"/>
      <c r="G73" s="74"/>
      <c r="H73" s="74"/>
      <c r="I73" s="74"/>
      <c r="J73" s="74"/>
      <c r="K73" s="74"/>
      <c r="L73" s="74"/>
      <c r="M73" s="74"/>
      <c r="N73" s="74"/>
      <c r="O73" s="74"/>
      <c r="P73" s="74"/>
      <c r="Q73" s="74"/>
      <c r="R73" s="74"/>
      <c r="S73" s="74"/>
      <c r="T73" s="74"/>
      <c r="U73" s="74"/>
      <c r="V73" s="74"/>
      <c r="W73" s="74"/>
      <c r="X73" s="74"/>
      <c r="Y73" s="74"/>
      <c r="Z73" s="74"/>
      <c r="AA73" s="74"/>
      <c r="AB73" s="74"/>
      <c r="AC73" s="74"/>
    </row>
    <row r="74" spans="3:29" s="46" customFormat="1" x14ac:dyDescent="0.2">
      <c r="C74" s="47"/>
      <c r="D74" s="47"/>
      <c r="E74" s="55"/>
      <c r="F74" s="74"/>
      <c r="G74" s="74"/>
      <c r="H74" s="74"/>
      <c r="I74" s="74"/>
      <c r="J74" s="74"/>
      <c r="K74" s="74"/>
      <c r="L74" s="74"/>
      <c r="M74" s="74"/>
      <c r="N74" s="74"/>
      <c r="O74" s="74"/>
      <c r="P74" s="74"/>
      <c r="Q74" s="74"/>
      <c r="R74" s="74"/>
      <c r="S74" s="74"/>
      <c r="T74" s="74"/>
      <c r="U74" s="74"/>
      <c r="V74" s="74"/>
      <c r="W74" s="74"/>
      <c r="X74" s="74"/>
      <c r="Y74" s="74"/>
      <c r="Z74" s="74"/>
      <c r="AA74" s="74"/>
      <c r="AB74" s="74"/>
      <c r="AC74" s="74"/>
    </row>
    <row r="75" spans="3:29" s="46" customFormat="1" x14ac:dyDescent="0.2">
      <c r="C75" s="47"/>
      <c r="D75" s="47"/>
      <c r="E75" s="55"/>
      <c r="F75" s="74"/>
      <c r="G75" s="74"/>
      <c r="H75" s="74"/>
      <c r="I75" s="74"/>
      <c r="J75" s="74"/>
      <c r="K75" s="74"/>
      <c r="L75" s="74"/>
      <c r="M75" s="74"/>
      <c r="N75" s="74"/>
      <c r="O75" s="74"/>
      <c r="P75" s="74"/>
      <c r="Q75" s="74"/>
      <c r="R75" s="74"/>
      <c r="S75" s="74"/>
      <c r="T75" s="74"/>
      <c r="U75" s="74"/>
      <c r="V75" s="74"/>
      <c r="W75" s="74"/>
      <c r="X75" s="74"/>
      <c r="Y75" s="74"/>
      <c r="Z75" s="74"/>
      <c r="AA75" s="74"/>
      <c r="AB75" s="74"/>
      <c r="AC75" s="74"/>
    </row>
    <row r="76" spans="3:29" s="46" customFormat="1" x14ac:dyDescent="0.2">
      <c r="C76" s="47"/>
      <c r="D76" s="47"/>
      <c r="E76" s="55"/>
      <c r="F76" s="74"/>
      <c r="G76" s="74"/>
      <c r="H76" s="74"/>
      <c r="I76" s="74"/>
      <c r="J76" s="74"/>
      <c r="K76" s="74"/>
      <c r="L76" s="74"/>
      <c r="M76" s="74"/>
      <c r="N76" s="74"/>
      <c r="O76" s="74"/>
      <c r="P76" s="74"/>
      <c r="Q76" s="74"/>
      <c r="R76" s="74"/>
      <c r="S76" s="74"/>
      <c r="T76" s="74"/>
      <c r="U76" s="74"/>
      <c r="V76" s="74"/>
      <c r="W76" s="74"/>
      <c r="X76" s="74"/>
      <c r="Y76" s="74"/>
      <c r="Z76" s="74"/>
      <c r="AA76" s="74"/>
      <c r="AB76" s="74"/>
      <c r="AC76" s="74"/>
    </row>
    <row r="77" spans="3:29" s="46" customFormat="1" x14ac:dyDescent="0.2">
      <c r="C77" s="47"/>
      <c r="D77" s="47"/>
      <c r="E77" s="55"/>
      <c r="F77" s="74"/>
      <c r="G77" s="74"/>
      <c r="H77" s="74"/>
      <c r="I77" s="74"/>
      <c r="J77" s="74"/>
      <c r="K77" s="74"/>
      <c r="L77" s="74"/>
      <c r="M77" s="74"/>
      <c r="N77" s="74"/>
      <c r="O77" s="74"/>
      <c r="P77" s="74"/>
      <c r="Q77" s="74"/>
      <c r="R77" s="74"/>
      <c r="S77" s="74"/>
      <c r="T77" s="74"/>
      <c r="U77" s="74"/>
      <c r="V77" s="74"/>
      <c r="W77" s="74"/>
      <c r="X77" s="74"/>
      <c r="Y77" s="74"/>
      <c r="Z77" s="74"/>
      <c r="AA77" s="74"/>
      <c r="AB77" s="74"/>
      <c r="AC77" s="74"/>
    </row>
    <row r="78" spans="3:29" s="46" customFormat="1" x14ac:dyDescent="0.2">
      <c r="C78" s="47"/>
      <c r="D78" s="47"/>
      <c r="E78" s="55"/>
      <c r="F78" s="74"/>
      <c r="G78" s="74"/>
      <c r="H78" s="74"/>
      <c r="I78" s="74"/>
      <c r="J78" s="74"/>
      <c r="K78" s="74"/>
      <c r="L78" s="74"/>
      <c r="M78" s="74"/>
      <c r="N78" s="74"/>
      <c r="O78" s="74"/>
      <c r="P78" s="74"/>
      <c r="Q78" s="74"/>
      <c r="R78" s="74"/>
      <c r="S78" s="74"/>
      <c r="T78" s="74"/>
      <c r="U78" s="74"/>
      <c r="V78" s="74"/>
      <c r="W78" s="74"/>
      <c r="X78" s="74"/>
      <c r="Y78" s="74"/>
      <c r="Z78" s="74"/>
      <c r="AA78" s="74"/>
      <c r="AB78" s="74"/>
      <c r="AC78" s="74"/>
    </row>
    <row r="79" spans="3:29" s="46" customFormat="1" x14ac:dyDescent="0.2">
      <c r="C79" s="47"/>
      <c r="D79" s="47"/>
      <c r="E79" s="55"/>
      <c r="F79" s="74"/>
      <c r="G79" s="74"/>
      <c r="H79" s="74"/>
      <c r="I79" s="74"/>
      <c r="J79" s="74"/>
      <c r="K79" s="74"/>
      <c r="L79" s="74"/>
      <c r="M79" s="74"/>
      <c r="N79" s="74"/>
      <c r="O79" s="74"/>
      <c r="P79" s="74"/>
      <c r="Q79" s="74"/>
      <c r="R79" s="74"/>
      <c r="S79" s="74"/>
      <c r="T79" s="74"/>
      <c r="U79" s="74"/>
      <c r="V79" s="74"/>
      <c r="W79" s="74"/>
      <c r="X79" s="74"/>
      <c r="Y79" s="74"/>
      <c r="Z79" s="74"/>
      <c r="AA79" s="74"/>
      <c r="AB79" s="74"/>
      <c r="AC79" s="74"/>
    </row>
    <row r="80" spans="3:29" s="46" customFormat="1" x14ac:dyDescent="0.2">
      <c r="C80" s="47"/>
      <c r="D80" s="47"/>
      <c r="E80" s="55"/>
      <c r="F80" s="74"/>
      <c r="G80" s="74"/>
      <c r="H80" s="74"/>
      <c r="I80" s="74"/>
      <c r="J80" s="74"/>
      <c r="K80" s="74"/>
      <c r="L80" s="74"/>
      <c r="M80" s="74"/>
      <c r="N80" s="74"/>
      <c r="O80" s="74"/>
      <c r="P80" s="74"/>
      <c r="Q80" s="74"/>
      <c r="R80" s="74"/>
      <c r="S80" s="74"/>
      <c r="T80" s="74"/>
      <c r="U80" s="74"/>
      <c r="V80" s="74"/>
      <c r="W80" s="74"/>
      <c r="X80" s="74"/>
      <c r="Y80" s="74"/>
      <c r="Z80" s="74"/>
      <c r="AA80" s="74"/>
      <c r="AB80" s="74"/>
      <c r="AC80" s="74"/>
    </row>
    <row r="81" spans="3:29" s="46" customFormat="1" x14ac:dyDescent="0.2">
      <c r="C81" s="47"/>
      <c r="D81" s="47"/>
      <c r="E81" s="55"/>
      <c r="F81" s="74"/>
      <c r="G81" s="74"/>
      <c r="H81" s="74"/>
      <c r="I81" s="74"/>
      <c r="J81" s="74"/>
      <c r="K81" s="74"/>
      <c r="L81" s="74"/>
      <c r="M81" s="74"/>
      <c r="N81" s="74"/>
      <c r="O81" s="74"/>
      <c r="P81" s="74"/>
      <c r="Q81" s="74"/>
      <c r="R81" s="74"/>
      <c r="S81" s="74"/>
      <c r="T81" s="74"/>
      <c r="U81" s="74"/>
      <c r="V81" s="74"/>
      <c r="W81" s="74"/>
      <c r="X81" s="74"/>
      <c r="Y81" s="74"/>
      <c r="Z81" s="74"/>
      <c r="AA81" s="74"/>
      <c r="AB81" s="74"/>
      <c r="AC81" s="74"/>
    </row>
    <row r="82" spans="3:29" s="46" customFormat="1" x14ac:dyDescent="0.2">
      <c r="C82" s="47"/>
      <c r="D82" s="47"/>
      <c r="E82" s="55"/>
      <c r="F82" s="74"/>
      <c r="G82" s="74"/>
      <c r="H82" s="74"/>
      <c r="I82" s="74"/>
      <c r="J82" s="74"/>
      <c r="K82" s="74"/>
      <c r="L82" s="74"/>
      <c r="M82" s="74"/>
      <c r="N82" s="74"/>
      <c r="O82" s="74"/>
      <c r="P82" s="74"/>
      <c r="Q82" s="74"/>
      <c r="R82" s="74"/>
      <c r="S82" s="74"/>
      <c r="T82" s="74"/>
      <c r="U82" s="74"/>
      <c r="V82" s="74"/>
      <c r="W82" s="74"/>
      <c r="X82" s="74"/>
      <c r="Y82" s="74"/>
      <c r="Z82" s="74"/>
      <c r="AA82" s="74"/>
      <c r="AB82" s="74"/>
      <c r="AC82" s="74"/>
    </row>
    <row r="83" spans="3:29" s="46" customFormat="1" x14ac:dyDescent="0.2">
      <c r="C83" s="47"/>
      <c r="D83" s="47"/>
      <c r="E83" s="55"/>
      <c r="F83" s="74"/>
      <c r="G83" s="74"/>
      <c r="H83" s="74"/>
      <c r="I83" s="74"/>
      <c r="J83" s="74"/>
      <c r="K83" s="74"/>
      <c r="L83" s="74"/>
      <c r="M83" s="74"/>
      <c r="N83" s="74"/>
      <c r="O83" s="74"/>
      <c r="P83" s="74"/>
      <c r="Q83" s="74"/>
      <c r="R83" s="74"/>
      <c r="S83" s="74"/>
      <c r="T83" s="74"/>
      <c r="U83" s="74"/>
      <c r="V83" s="74"/>
      <c r="W83" s="74"/>
      <c r="X83" s="74"/>
      <c r="Y83" s="74"/>
      <c r="Z83" s="74"/>
      <c r="AA83" s="74"/>
      <c r="AB83" s="74"/>
      <c r="AC83" s="74"/>
    </row>
    <row r="84" spans="3:29" s="46" customFormat="1" x14ac:dyDescent="0.2">
      <c r="C84" s="47"/>
      <c r="D84" s="47"/>
      <c r="E84" s="55"/>
      <c r="F84" s="74"/>
      <c r="G84" s="74"/>
      <c r="H84" s="74"/>
      <c r="I84" s="74"/>
      <c r="J84" s="74"/>
      <c r="K84" s="74"/>
      <c r="L84" s="74"/>
      <c r="M84" s="74"/>
      <c r="N84" s="74"/>
      <c r="O84" s="74"/>
      <c r="P84" s="74"/>
      <c r="Q84" s="74"/>
      <c r="R84" s="74"/>
      <c r="S84" s="74"/>
      <c r="T84" s="74"/>
      <c r="U84" s="74"/>
      <c r="V84" s="74"/>
      <c r="W84" s="74"/>
      <c r="X84" s="74"/>
      <c r="Y84" s="74"/>
      <c r="Z84" s="74"/>
      <c r="AA84" s="74"/>
      <c r="AB84" s="74"/>
      <c r="AC84" s="74"/>
    </row>
    <row r="85" spans="3:29" s="46" customFormat="1" x14ac:dyDescent="0.2">
      <c r="C85" s="47"/>
      <c r="D85" s="47"/>
      <c r="E85" s="55"/>
      <c r="F85" s="74"/>
      <c r="G85" s="74"/>
      <c r="H85" s="74"/>
      <c r="I85" s="74"/>
      <c r="J85" s="74"/>
      <c r="K85" s="74"/>
      <c r="L85" s="74"/>
      <c r="M85" s="74"/>
      <c r="N85" s="74"/>
      <c r="O85" s="74"/>
      <c r="P85" s="74"/>
      <c r="Q85" s="74"/>
      <c r="R85" s="74"/>
      <c r="S85" s="74"/>
      <c r="T85" s="74"/>
      <c r="U85" s="74"/>
      <c r="V85" s="74"/>
      <c r="W85" s="74"/>
      <c r="X85" s="74"/>
      <c r="Y85" s="74"/>
      <c r="Z85" s="74"/>
      <c r="AA85" s="74"/>
      <c r="AB85" s="74"/>
      <c r="AC85" s="74"/>
    </row>
    <row r="86" spans="3:29" s="46" customFormat="1" x14ac:dyDescent="0.2">
      <c r="C86" s="47"/>
      <c r="D86" s="47"/>
      <c r="E86" s="55"/>
      <c r="F86" s="74"/>
      <c r="G86" s="74"/>
      <c r="H86" s="74"/>
      <c r="I86" s="74"/>
      <c r="J86" s="74"/>
      <c r="K86" s="74"/>
      <c r="L86" s="74"/>
      <c r="M86" s="74"/>
      <c r="N86" s="74"/>
      <c r="O86" s="74"/>
      <c r="P86" s="74"/>
      <c r="Q86" s="74"/>
      <c r="R86" s="74"/>
      <c r="S86" s="74"/>
      <c r="T86" s="74"/>
      <c r="U86" s="74"/>
      <c r="V86" s="74"/>
      <c r="W86" s="74"/>
      <c r="X86" s="74"/>
      <c r="Y86" s="74"/>
      <c r="Z86" s="74"/>
      <c r="AA86" s="74"/>
      <c r="AB86" s="74"/>
      <c r="AC86" s="74"/>
    </row>
    <row r="87" spans="3:29" s="46" customFormat="1" x14ac:dyDescent="0.2">
      <c r="C87" s="47"/>
      <c r="D87" s="47"/>
      <c r="E87" s="55"/>
      <c r="F87" s="74"/>
      <c r="G87" s="74"/>
      <c r="H87" s="74"/>
      <c r="I87" s="74"/>
      <c r="J87" s="74"/>
      <c r="K87" s="74"/>
      <c r="L87" s="74"/>
      <c r="M87" s="74"/>
      <c r="N87" s="74"/>
      <c r="O87" s="74"/>
      <c r="P87" s="74"/>
      <c r="Q87" s="74"/>
      <c r="R87" s="74"/>
      <c r="S87" s="74"/>
      <c r="T87" s="74"/>
      <c r="U87" s="74"/>
      <c r="V87" s="74"/>
      <c r="W87" s="74"/>
      <c r="X87" s="74"/>
      <c r="Y87" s="74"/>
      <c r="Z87" s="74"/>
      <c r="AA87" s="74"/>
      <c r="AB87" s="74"/>
      <c r="AC87" s="74"/>
    </row>
    <row r="88" spans="3:29" s="46" customFormat="1" x14ac:dyDescent="0.2">
      <c r="C88" s="47"/>
      <c r="D88" s="47"/>
      <c r="E88" s="55"/>
      <c r="F88" s="74"/>
      <c r="G88" s="74"/>
      <c r="H88" s="74"/>
      <c r="I88" s="74"/>
      <c r="J88" s="74"/>
      <c r="K88" s="74"/>
      <c r="L88" s="74"/>
      <c r="M88" s="74"/>
      <c r="N88" s="74"/>
      <c r="O88" s="74"/>
      <c r="P88" s="74"/>
      <c r="Q88" s="74"/>
      <c r="R88" s="74"/>
      <c r="S88" s="74"/>
      <c r="T88" s="74"/>
      <c r="U88" s="74"/>
      <c r="V88" s="74"/>
      <c r="W88" s="74"/>
      <c r="X88" s="74"/>
      <c r="Y88" s="74"/>
      <c r="Z88" s="74"/>
      <c r="AA88" s="74"/>
      <c r="AB88" s="74"/>
      <c r="AC88" s="74"/>
    </row>
    <row r="89" spans="3:29" s="46" customFormat="1" x14ac:dyDescent="0.2">
      <c r="C89" s="47"/>
      <c r="D89" s="47"/>
      <c r="E89" s="55"/>
      <c r="F89" s="74"/>
      <c r="G89" s="74"/>
      <c r="H89" s="74"/>
      <c r="I89" s="74"/>
      <c r="J89" s="74"/>
      <c r="K89" s="74"/>
      <c r="L89" s="74"/>
      <c r="M89" s="74"/>
      <c r="N89" s="74"/>
      <c r="O89" s="74"/>
      <c r="P89" s="74"/>
      <c r="Q89" s="74"/>
      <c r="R89" s="74"/>
      <c r="S89" s="74"/>
      <c r="T89" s="74"/>
      <c r="U89" s="74"/>
      <c r="V89" s="74"/>
      <c r="W89" s="74"/>
      <c r="X89" s="74"/>
      <c r="Y89" s="74"/>
      <c r="Z89" s="74"/>
      <c r="AA89" s="74"/>
      <c r="AB89" s="74"/>
      <c r="AC89" s="74"/>
    </row>
    <row r="90" spans="3:29" s="46" customFormat="1" x14ac:dyDescent="0.2">
      <c r="C90" s="47"/>
      <c r="D90" s="47"/>
      <c r="E90" s="55"/>
      <c r="F90" s="74"/>
      <c r="G90" s="74"/>
      <c r="H90" s="74"/>
      <c r="I90" s="74"/>
      <c r="J90" s="74"/>
      <c r="K90" s="74"/>
      <c r="L90" s="74"/>
      <c r="M90" s="74"/>
      <c r="N90" s="74"/>
      <c r="O90" s="74"/>
      <c r="P90" s="74"/>
      <c r="Q90" s="74"/>
      <c r="R90" s="74"/>
      <c r="S90" s="74"/>
      <c r="T90" s="74"/>
      <c r="U90" s="74"/>
      <c r="V90" s="74"/>
      <c r="W90" s="74"/>
      <c r="X90" s="74"/>
      <c r="Y90" s="74"/>
      <c r="Z90" s="74"/>
      <c r="AA90" s="74"/>
      <c r="AB90" s="74"/>
      <c r="AC90" s="74"/>
    </row>
    <row r="91" spans="3:29" s="46" customFormat="1" x14ac:dyDescent="0.2">
      <c r="C91" s="47"/>
      <c r="D91" s="47"/>
      <c r="E91" s="55"/>
      <c r="F91" s="74"/>
      <c r="G91" s="74"/>
      <c r="H91" s="74"/>
      <c r="I91" s="74"/>
      <c r="J91" s="74"/>
      <c r="K91" s="74"/>
      <c r="L91" s="74"/>
      <c r="M91" s="74"/>
      <c r="N91" s="74"/>
      <c r="O91" s="74"/>
      <c r="P91" s="74"/>
      <c r="Q91" s="74"/>
      <c r="R91" s="74"/>
      <c r="S91" s="74"/>
      <c r="T91" s="74"/>
      <c r="U91" s="74"/>
      <c r="V91" s="74"/>
      <c r="W91" s="74"/>
      <c r="X91" s="74"/>
      <c r="Y91" s="74"/>
      <c r="Z91" s="74"/>
      <c r="AA91" s="74"/>
      <c r="AB91" s="74"/>
      <c r="AC91" s="74"/>
    </row>
    <row r="92" spans="3:29" s="46" customFormat="1" x14ac:dyDescent="0.2">
      <c r="C92" s="47"/>
      <c r="D92" s="47"/>
      <c r="E92" s="55"/>
      <c r="F92" s="74"/>
      <c r="G92" s="74"/>
      <c r="H92" s="74"/>
      <c r="I92" s="74"/>
      <c r="J92" s="74"/>
      <c r="K92" s="74"/>
      <c r="L92" s="74"/>
      <c r="M92" s="74"/>
      <c r="N92" s="74"/>
      <c r="O92" s="74"/>
      <c r="P92" s="74"/>
      <c r="Q92" s="74"/>
      <c r="R92" s="74"/>
      <c r="S92" s="74"/>
      <c r="T92" s="74"/>
      <c r="U92" s="74"/>
      <c r="V92" s="74"/>
      <c r="W92" s="74"/>
      <c r="X92" s="74"/>
      <c r="Y92" s="74"/>
      <c r="Z92" s="74"/>
      <c r="AA92" s="74"/>
      <c r="AB92" s="74"/>
      <c r="AC92" s="74"/>
    </row>
    <row r="93" spans="3:29" s="46" customFormat="1" x14ac:dyDescent="0.2">
      <c r="C93" s="47"/>
      <c r="D93" s="47"/>
      <c r="E93" s="55"/>
      <c r="F93" s="74"/>
      <c r="G93" s="74"/>
      <c r="H93" s="74"/>
      <c r="I93" s="74"/>
      <c r="J93" s="74"/>
      <c r="K93" s="74"/>
      <c r="L93" s="74"/>
      <c r="M93" s="74"/>
      <c r="N93" s="74"/>
      <c r="O93" s="74"/>
      <c r="P93" s="74"/>
      <c r="Q93" s="74"/>
      <c r="R93" s="74"/>
      <c r="S93" s="74"/>
      <c r="T93" s="74"/>
      <c r="U93" s="74"/>
      <c r="V93" s="74"/>
      <c r="W93" s="74"/>
      <c r="X93" s="74"/>
      <c r="Y93" s="74"/>
      <c r="Z93" s="74"/>
      <c r="AA93" s="74"/>
      <c r="AB93" s="74"/>
      <c r="AC93" s="74"/>
    </row>
    <row r="94" spans="3:29" s="46" customFormat="1" x14ac:dyDescent="0.2">
      <c r="C94" s="47"/>
      <c r="D94" s="47"/>
      <c r="E94" s="55"/>
      <c r="F94" s="74"/>
      <c r="G94" s="74"/>
      <c r="H94" s="74"/>
      <c r="I94" s="74"/>
      <c r="J94" s="74"/>
      <c r="K94" s="74"/>
      <c r="L94" s="74"/>
      <c r="M94" s="74"/>
      <c r="N94" s="74"/>
      <c r="O94" s="74"/>
      <c r="P94" s="74"/>
      <c r="Q94" s="74"/>
      <c r="R94" s="74"/>
      <c r="S94" s="74"/>
      <c r="T94" s="74"/>
      <c r="U94" s="74"/>
      <c r="V94" s="74"/>
      <c r="W94" s="74"/>
      <c r="X94" s="74"/>
      <c r="Y94" s="74"/>
      <c r="Z94" s="74"/>
      <c r="AA94" s="74"/>
      <c r="AB94" s="74"/>
      <c r="AC94" s="74"/>
    </row>
    <row r="95" spans="3:29" s="46" customFormat="1" x14ac:dyDescent="0.2">
      <c r="C95" s="47"/>
      <c r="D95" s="47"/>
      <c r="E95" s="55"/>
      <c r="F95" s="74"/>
      <c r="G95" s="74"/>
      <c r="H95" s="74"/>
      <c r="I95" s="74"/>
      <c r="J95" s="74"/>
      <c r="K95" s="74"/>
      <c r="L95" s="74"/>
      <c r="M95" s="74"/>
      <c r="N95" s="74"/>
      <c r="O95" s="74"/>
      <c r="P95" s="74"/>
      <c r="Q95" s="74"/>
      <c r="R95" s="74"/>
      <c r="S95" s="74"/>
      <c r="T95" s="74"/>
      <c r="U95" s="74"/>
      <c r="V95" s="74"/>
      <c r="W95" s="74"/>
      <c r="X95" s="74"/>
      <c r="Y95" s="74"/>
      <c r="Z95" s="74"/>
      <c r="AA95" s="74"/>
      <c r="AB95" s="74"/>
      <c r="AC95" s="74"/>
    </row>
    <row r="96" spans="3:29" s="46" customFormat="1" x14ac:dyDescent="0.2">
      <c r="C96" s="47"/>
      <c r="D96" s="47"/>
      <c r="E96" s="55"/>
      <c r="F96" s="74"/>
      <c r="G96" s="74"/>
      <c r="H96" s="74"/>
      <c r="I96" s="74"/>
      <c r="J96" s="74"/>
      <c r="K96" s="74"/>
      <c r="L96" s="74"/>
      <c r="M96" s="74"/>
      <c r="N96" s="74"/>
      <c r="O96" s="74"/>
      <c r="P96" s="74"/>
      <c r="Q96" s="74"/>
      <c r="R96" s="74"/>
      <c r="S96" s="74"/>
      <c r="T96" s="74"/>
      <c r="U96" s="74"/>
      <c r="V96" s="74"/>
      <c r="W96" s="74"/>
      <c r="X96" s="74"/>
      <c r="Y96" s="74"/>
      <c r="Z96" s="74"/>
      <c r="AA96" s="74"/>
      <c r="AB96" s="74"/>
      <c r="AC96" s="74"/>
    </row>
    <row r="97" spans="3:29" s="46" customFormat="1" x14ac:dyDescent="0.2">
      <c r="C97" s="47"/>
      <c r="D97" s="47"/>
      <c r="E97" s="55"/>
      <c r="F97" s="74"/>
      <c r="G97" s="74"/>
      <c r="H97" s="74"/>
      <c r="I97" s="74"/>
      <c r="J97" s="74"/>
      <c r="K97" s="74"/>
      <c r="L97" s="74"/>
      <c r="M97" s="74"/>
      <c r="N97" s="74"/>
      <c r="O97" s="74"/>
      <c r="P97" s="74"/>
      <c r="Q97" s="74"/>
      <c r="R97" s="74"/>
      <c r="S97" s="74"/>
      <c r="T97" s="74"/>
      <c r="U97" s="74"/>
      <c r="V97" s="74"/>
      <c r="W97" s="74"/>
      <c r="X97" s="74"/>
      <c r="Y97" s="74"/>
      <c r="Z97" s="74"/>
      <c r="AA97" s="74"/>
      <c r="AB97" s="74"/>
      <c r="AC97" s="74"/>
    </row>
    <row r="98" spans="3:29" s="46" customFormat="1" x14ac:dyDescent="0.2">
      <c r="C98" s="47"/>
      <c r="D98" s="47"/>
      <c r="E98" s="55"/>
      <c r="F98" s="74"/>
      <c r="G98" s="74"/>
      <c r="H98" s="74"/>
      <c r="I98" s="74"/>
      <c r="J98" s="74"/>
      <c r="K98" s="74"/>
      <c r="L98" s="74"/>
      <c r="M98" s="74"/>
      <c r="N98" s="74"/>
      <c r="O98" s="74"/>
      <c r="P98" s="74"/>
      <c r="Q98" s="74"/>
      <c r="R98" s="74"/>
      <c r="S98" s="74"/>
      <c r="T98" s="74"/>
      <c r="U98" s="74"/>
      <c r="V98" s="74"/>
      <c r="W98" s="74"/>
      <c r="X98" s="74"/>
      <c r="Y98" s="74"/>
      <c r="Z98" s="74"/>
      <c r="AA98" s="74"/>
      <c r="AB98" s="74"/>
      <c r="AC98" s="74"/>
    </row>
    <row r="99" spans="3:29" s="46" customFormat="1" x14ac:dyDescent="0.2">
      <c r="C99" s="47"/>
      <c r="D99" s="47"/>
      <c r="E99" s="55"/>
      <c r="F99" s="74"/>
      <c r="G99" s="74"/>
      <c r="H99" s="74"/>
      <c r="I99" s="74"/>
      <c r="J99" s="74"/>
      <c r="K99" s="74"/>
      <c r="L99" s="74"/>
      <c r="M99" s="74"/>
      <c r="N99" s="74"/>
      <c r="O99" s="74"/>
      <c r="P99" s="74"/>
      <c r="Q99" s="74"/>
      <c r="R99" s="74"/>
      <c r="S99" s="74"/>
      <c r="T99" s="74"/>
      <c r="U99" s="74"/>
      <c r="V99" s="74"/>
      <c r="W99" s="74"/>
      <c r="X99" s="74"/>
      <c r="Y99" s="74"/>
      <c r="Z99" s="74"/>
      <c r="AA99" s="74"/>
      <c r="AB99" s="74"/>
      <c r="AC99" s="74"/>
    </row>
    <row r="100" spans="3:29" s="46" customFormat="1" x14ac:dyDescent="0.2">
      <c r="C100" s="47"/>
      <c r="D100" s="47"/>
      <c r="E100" s="55"/>
      <c r="F100" s="74"/>
      <c r="G100" s="74"/>
      <c r="H100" s="74"/>
      <c r="I100" s="74"/>
      <c r="J100" s="74"/>
      <c r="K100" s="74"/>
      <c r="L100" s="74"/>
      <c r="M100" s="74"/>
      <c r="N100" s="74"/>
      <c r="O100" s="74"/>
      <c r="P100" s="74"/>
      <c r="Q100" s="74"/>
      <c r="R100" s="74"/>
      <c r="S100" s="74"/>
      <c r="T100" s="74"/>
      <c r="U100" s="74"/>
      <c r="V100" s="74"/>
      <c r="W100" s="74"/>
      <c r="X100" s="74"/>
      <c r="Y100" s="74"/>
      <c r="Z100" s="74"/>
      <c r="AA100" s="74"/>
      <c r="AB100" s="74"/>
      <c r="AC100" s="74"/>
    </row>
    <row r="101" spans="3:29" s="46" customFormat="1" x14ac:dyDescent="0.2">
      <c r="C101" s="47"/>
      <c r="D101" s="47"/>
      <c r="E101" s="55"/>
      <c r="F101" s="74"/>
      <c r="G101" s="74"/>
      <c r="H101" s="74"/>
      <c r="I101" s="74"/>
      <c r="J101" s="74"/>
      <c r="K101" s="74"/>
      <c r="L101" s="74"/>
      <c r="M101" s="74"/>
      <c r="N101" s="74"/>
      <c r="O101" s="74"/>
      <c r="P101" s="74"/>
      <c r="Q101" s="74"/>
      <c r="R101" s="74"/>
      <c r="S101" s="74"/>
      <c r="T101" s="74"/>
      <c r="U101" s="74"/>
      <c r="V101" s="74"/>
      <c r="W101" s="74"/>
      <c r="X101" s="74"/>
      <c r="Y101" s="74"/>
      <c r="Z101" s="74"/>
      <c r="AA101" s="74"/>
      <c r="AB101" s="74"/>
      <c r="AC101" s="74"/>
    </row>
    <row r="102" spans="3:29" s="46" customFormat="1" x14ac:dyDescent="0.2">
      <c r="C102" s="47"/>
      <c r="D102" s="47"/>
      <c r="E102" s="55"/>
      <c r="F102" s="74"/>
      <c r="G102" s="74"/>
      <c r="H102" s="74"/>
      <c r="I102" s="74"/>
      <c r="J102" s="74"/>
      <c r="K102" s="74"/>
      <c r="L102" s="74"/>
      <c r="M102" s="74"/>
      <c r="N102" s="74"/>
      <c r="O102" s="74"/>
      <c r="P102" s="74"/>
      <c r="Q102" s="74"/>
      <c r="R102" s="74"/>
      <c r="S102" s="74"/>
      <c r="T102" s="74"/>
      <c r="U102" s="74"/>
      <c r="V102" s="74"/>
      <c r="W102" s="74"/>
      <c r="X102" s="74"/>
      <c r="Y102" s="74"/>
      <c r="Z102" s="74"/>
      <c r="AA102" s="74"/>
      <c r="AB102" s="74"/>
      <c r="AC102" s="74"/>
    </row>
    <row r="103" spans="3:29" s="46" customFormat="1" x14ac:dyDescent="0.2">
      <c r="C103" s="47"/>
      <c r="D103" s="47"/>
      <c r="E103" s="55"/>
      <c r="F103" s="74"/>
      <c r="G103" s="74"/>
      <c r="H103" s="74"/>
      <c r="I103" s="74"/>
      <c r="J103" s="74"/>
      <c r="K103" s="74"/>
      <c r="L103" s="74"/>
      <c r="M103" s="74"/>
      <c r="N103" s="74"/>
      <c r="O103" s="74"/>
      <c r="P103" s="74"/>
      <c r="Q103" s="74"/>
      <c r="R103" s="74"/>
      <c r="S103" s="74"/>
      <c r="T103" s="74"/>
      <c r="U103" s="74"/>
      <c r="V103" s="74"/>
      <c r="W103" s="74"/>
      <c r="X103" s="74"/>
      <c r="Y103" s="74"/>
      <c r="Z103" s="74"/>
      <c r="AA103" s="74"/>
      <c r="AB103" s="74"/>
      <c r="AC103" s="74"/>
    </row>
    <row r="104" spans="3:29" s="46" customFormat="1" x14ac:dyDescent="0.2">
      <c r="C104" s="47"/>
      <c r="D104" s="47"/>
      <c r="E104" s="55"/>
      <c r="F104" s="74"/>
      <c r="G104" s="74"/>
      <c r="H104" s="74"/>
      <c r="I104" s="74"/>
      <c r="J104" s="74"/>
      <c r="K104" s="74"/>
      <c r="L104" s="74"/>
      <c r="M104" s="74"/>
      <c r="N104" s="74"/>
      <c r="O104" s="74"/>
      <c r="P104" s="74"/>
      <c r="Q104" s="74"/>
      <c r="R104" s="74"/>
      <c r="S104" s="74"/>
      <c r="T104" s="74"/>
      <c r="U104" s="74"/>
      <c r="V104" s="74"/>
      <c r="W104" s="74"/>
      <c r="X104" s="74"/>
      <c r="Y104" s="74"/>
      <c r="Z104" s="74"/>
      <c r="AA104" s="74"/>
      <c r="AB104" s="74"/>
      <c r="AC104" s="74"/>
    </row>
    <row r="105" spans="3:29" s="46" customFormat="1" x14ac:dyDescent="0.2">
      <c r="C105" s="47"/>
      <c r="D105" s="47"/>
      <c r="E105" s="55"/>
      <c r="F105" s="74"/>
      <c r="G105" s="74"/>
      <c r="H105" s="74"/>
      <c r="I105" s="74"/>
      <c r="J105" s="74"/>
      <c r="K105" s="74"/>
      <c r="L105" s="74"/>
      <c r="M105" s="74"/>
      <c r="N105" s="74"/>
      <c r="O105" s="74"/>
      <c r="P105" s="74"/>
      <c r="Q105" s="74"/>
      <c r="R105" s="74"/>
      <c r="S105" s="74"/>
      <c r="T105" s="74"/>
      <c r="U105" s="74"/>
      <c r="V105" s="74"/>
      <c r="W105" s="74"/>
      <c r="X105" s="74"/>
      <c r="Y105" s="74"/>
      <c r="Z105" s="74"/>
      <c r="AA105" s="74"/>
      <c r="AB105" s="74"/>
      <c r="AC105" s="74"/>
    </row>
    <row r="106" spans="3:29" s="46" customFormat="1" x14ac:dyDescent="0.2">
      <c r="C106" s="47"/>
      <c r="D106" s="47"/>
      <c r="E106" s="55"/>
      <c r="F106" s="74"/>
      <c r="G106" s="74"/>
      <c r="H106" s="74"/>
      <c r="I106" s="74"/>
      <c r="J106" s="74"/>
      <c r="K106" s="74"/>
      <c r="L106" s="74"/>
      <c r="M106" s="74"/>
      <c r="N106" s="74"/>
      <c r="O106" s="74"/>
      <c r="P106" s="74"/>
      <c r="Q106" s="74"/>
      <c r="R106" s="74"/>
      <c r="S106" s="74"/>
      <c r="T106" s="74"/>
      <c r="U106" s="74"/>
      <c r="V106" s="74"/>
      <c r="W106" s="74"/>
      <c r="X106" s="74"/>
      <c r="Y106" s="74"/>
      <c r="Z106" s="74"/>
      <c r="AA106" s="74"/>
      <c r="AB106" s="74"/>
      <c r="AC106" s="74"/>
    </row>
    <row r="107" spans="3:29" s="46" customFormat="1" x14ac:dyDescent="0.2">
      <c r="C107" s="47"/>
      <c r="D107" s="47"/>
      <c r="E107" s="55"/>
      <c r="F107" s="74"/>
      <c r="G107" s="74"/>
      <c r="H107" s="74"/>
      <c r="I107" s="74"/>
      <c r="J107" s="74"/>
      <c r="K107" s="74"/>
      <c r="L107" s="74"/>
      <c r="M107" s="74"/>
      <c r="N107" s="74"/>
      <c r="O107" s="74"/>
      <c r="P107" s="74"/>
      <c r="Q107" s="74"/>
      <c r="R107" s="74"/>
      <c r="S107" s="74"/>
      <c r="T107" s="74"/>
      <c r="U107" s="74"/>
      <c r="V107" s="74"/>
      <c r="W107" s="74"/>
      <c r="X107" s="74"/>
      <c r="Y107" s="74"/>
      <c r="Z107" s="74"/>
      <c r="AA107" s="74"/>
      <c r="AB107" s="74"/>
      <c r="AC107" s="74"/>
    </row>
    <row r="108" spans="3:29" s="46" customFormat="1" x14ac:dyDescent="0.2">
      <c r="C108" s="47"/>
      <c r="D108" s="47"/>
      <c r="E108" s="55"/>
      <c r="F108" s="74"/>
      <c r="G108" s="74"/>
      <c r="H108" s="74"/>
      <c r="I108" s="74"/>
      <c r="J108" s="74"/>
      <c r="K108" s="74"/>
      <c r="L108" s="74"/>
      <c r="M108" s="74"/>
      <c r="N108" s="74"/>
      <c r="O108" s="74"/>
      <c r="P108" s="74"/>
      <c r="Q108" s="74"/>
      <c r="R108" s="74"/>
      <c r="S108" s="74"/>
      <c r="T108" s="74"/>
      <c r="U108" s="74"/>
      <c r="V108" s="74"/>
      <c r="W108" s="74"/>
      <c r="X108" s="74"/>
      <c r="Y108" s="74"/>
      <c r="Z108" s="74"/>
      <c r="AA108" s="74"/>
      <c r="AB108" s="74"/>
      <c r="AC108" s="74"/>
    </row>
    <row r="109" spans="3:29" s="46" customFormat="1" x14ac:dyDescent="0.2">
      <c r="C109" s="47"/>
      <c r="D109" s="47"/>
      <c r="E109" s="55"/>
      <c r="F109" s="74"/>
      <c r="G109" s="74"/>
      <c r="H109" s="74"/>
      <c r="I109" s="74"/>
      <c r="J109" s="74"/>
      <c r="K109" s="74"/>
      <c r="L109" s="74"/>
      <c r="M109" s="74"/>
      <c r="N109" s="74"/>
      <c r="O109" s="74"/>
      <c r="P109" s="74"/>
      <c r="Q109" s="74"/>
      <c r="R109" s="74"/>
      <c r="S109" s="74"/>
      <c r="T109" s="74"/>
      <c r="U109" s="74"/>
      <c r="V109" s="74"/>
      <c r="W109" s="74"/>
      <c r="X109" s="74"/>
      <c r="Y109" s="74"/>
      <c r="Z109" s="74"/>
      <c r="AA109" s="74"/>
      <c r="AB109" s="74"/>
      <c r="AC109" s="74"/>
    </row>
    <row r="110" spans="3:29" s="46" customFormat="1" x14ac:dyDescent="0.2">
      <c r="C110" s="47"/>
      <c r="D110" s="47"/>
      <c r="E110" s="55"/>
      <c r="F110" s="74"/>
      <c r="G110" s="74"/>
      <c r="H110" s="74"/>
      <c r="I110" s="74"/>
      <c r="J110" s="74"/>
      <c r="K110" s="74"/>
      <c r="L110" s="74"/>
      <c r="M110" s="74"/>
      <c r="N110" s="74"/>
      <c r="O110" s="74"/>
      <c r="P110" s="74"/>
      <c r="Q110" s="74"/>
      <c r="R110" s="74"/>
      <c r="S110" s="74"/>
      <c r="T110" s="74"/>
      <c r="U110" s="74"/>
      <c r="V110" s="74"/>
      <c r="W110" s="74"/>
      <c r="X110" s="74"/>
      <c r="Y110" s="74"/>
      <c r="Z110" s="74"/>
      <c r="AA110" s="74"/>
      <c r="AB110" s="74"/>
      <c r="AC110" s="74"/>
    </row>
    <row r="111" spans="3:29" s="46" customFormat="1" x14ac:dyDescent="0.2">
      <c r="C111" s="47"/>
      <c r="D111" s="47"/>
      <c r="E111" s="55"/>
      <c r="F111" s="74"/>
      <c r="G111" s="74"/>
      <c r="H111" s="74"/>
      <c r="I111" s="74"/>
      <c r="J111" s="74"/>
      <c r="K111" s="74"/>
      <c r="L111" s="74"/>
      <c r="M111" s="74"/>
      <c r="N111" s="74"/>
      <c r="O111" s="74"/>
      <c r="P111" s="74"/>
      <c r="Q111" s="74"/>
      <c r="R111" s="74"/>
      <c r="S111" s="74"/>
      <c r="T111" s="74"/>
      <c r="U111" s="74"/>
      <c r="V111" s="74"/>
      <c r="W111" s="74"/>
      <c r="X111" s="74"/>
      <c r="Y111" s="74"/>
      <c r="Z111" s="74"/>
      <c r="AA111" s="74"/>
      <c r="AB111" s="74"/>
      <c r="AC111" s="74"/>
    </row>
    <row r="112" spans="3:29" s="46" customFormat="1" x14ac:dyDescent="0.2">
      <c r="C112" s="47"/>
      <c r="D112" s="47"/>
      <c r="E112" s="55"/>
      <c r="F112" s="74"/>
      <c r="G112" s="74"/>
      <c r="H112" s="74"/>
      <c r="I112" s="74"/>
      <c r="J112" s="74"/>
      <c r="K112" s="74"/>
      <c r="L112" s="74"/>
      <c r="M112" s="74"/>
      <c r="N112" s="74"/>
      <c r="O112" s="74"/>
      <c r="P112" s="74"/>
      <c r="Q112" s="74"/>
      <c r="R112" s="74"/>
      <c r="S112" s="74"/>
      <c r="T112" s="74"/>
      <c r="U112" s="74"/>
      <c r="V112" s="74"/>
      <c r="W112" s="74"/>
      <c r="X112" s="74"/>
      <c r="Y112" s="74"/>
      <c r="Z112" s="74"/>
      <c r="AA112" s="74"/>
      <c r="AB112" s="74"/>
      <c r="AC112" s="74"/>
    </row>
    <row r="113" spans="3:29" s="46" customFormat="1" x14ac:dyDescent="0.2">
      <c r="C113" s="47"/>
      <c r="D113" s="47"/>
      <c r="E113" s="55"/>
      <c r="F113" s="74"/>
      <c r="G113" s="74"/>
      <c r="H113" s="74"/>
      <c r="I113" s="74"/>
      <c r="J113" s="74"/>
      <c r="K113" s="74"/>
      <c r="L113" s="74"/>
      <c r="M113" s="74"/>
      <c r="N113" s="74"/>
      <c r="O113" s="74"/>
      <c r="P113" s="74"/>
      <c r="Q113" s="74"/>
      <c r="R113" s="74"/>
      <c r="S113" s="74"/>
      <c r="T113" s="74"/>
      <c r="U113" s="74"/>
      <c r="V113" s="74"/>
      <c r="W113" s="74"/>
      <c r="X113" s="74"/>
      <c r="Y113" s="74"/>
      <c r="Z113" s="74"/>
      <c r="AA113" s="74"/>
      <c r="AB113" s="74"/>
      <c r="AC113" s="74"/>
    </row>
    <row r="114" spans="3:29" s="46" customFormat="1" x14ac:dyDescent="0.2">
      <c r="C114" s="47"/>
      <c r="D114" s="47"/>
      <c r="E114" s="55"/>
      <c r="F114" s="74"/>
      <c r="G114" s="74"/>
      <c r="H114" s="74"/>
      <c r="I114" s="74"/>
      <c r="J114" s="74"/>
      <c r="K114" s="74"/>
      <c r="L114" s="74"/>
      <c r="M114" s="74"/>
      <c r="N114" s="74"/>
      <c r="O114" s="74"/>
      <c r="P114" s="74"/>
      <c r="Q114" s="74"/>
      <c r="R114" s="74"/>
      <c r="S114" s="74"/>
      <c r="T114" s="74"/>
      <c r="U114" s="74"/>
      <c r="V114" s="74"/>
      <c r="W114" s="74"/>
      <c r="X114" s="74"/>
      <c r="Y114" s="74"/>
      <c r="Z114" s="74"/>
      <c r="AA114" s="74"/>
      <c r="AB114" s="74"/>
      <c r="AC114" s="74"/>
    </row>
    <row r="115" spans="3:29" s="46" customFormat="1" x14ac:dyDescent="0.2">
      <c r="C115" s="47"/>
      <c r="D115" s="47"/>
      <c r="E115" s="55"/>
      <c r="F115" s="74"/>
      <c r="G115" s="74"/>
      <c r="H115" s="74"/>
      <c r="I115" s="74"/>
      <c r="J115" s="74"/>
      <c r="K115" s="74"/>
      <c r="L115" s="74"/>
      <c r="M115" s="74"/>
      <c r="N115" s="74"/>
      <c r="O115" s="74"/>
      <c r="P115" s="74"/>
      <c r="Q115" s="74"/>
      <c r="R115" s="74"/>
      <c r="S115" s="74"/>
      <c r="T115" s="74"/>
      <c r="U115" s="74"/>
      <c r="V115" s="74"/>
      <c r="W115" s="74"/>
      <c r="X115" s="74"/>
      <c r="Y115" s="74"/>
      <c r="Z115" s="74"/>
      <c r="AA115" s="74"/>
      <c r="AB115" s="74"/>
      <c r="AC115" s="74"/>
    </row>
    <row r="116" spans="3:29" s="46" customFormat="1" x14ac:dyDescent="0.2">
      <c r="C116" s="47"/>
      <c r="D116" s="47"/>
      <c r="E116" s="55"/>
      <c r="F116" s="74"/>
      <c r="G116" s="74"/>
      <c r="H116" s="74"/>
      <c r="I116" s="74"/>
      <c r="J116" s="74"/>
      <c r="K116" s="74"/>
      <c r="L116" s="74"/>
      <c r="M116" s="74"/>
      <c r="N116" s="74"/>
      <c r="O116" s="74"/>
      <c r="P116" s="74"/>
      <c r="Q116" s="74"/>
      <c r="R116" s="74"/>
      <c r="S116" s="74"/>
      <c r="T116" s="74"/>
      <c r="U116" s="74"/>
      <c r="V116" s="74"/>
      <c r="W116" s="74"/>
      <c r="X116" s="74"/>
      <c r="Y116" s="74"/>
      <c r="Z116" s="74"/>
      <c r="AA116" s="74"/>
      <c r="AB116" s="74"/>
      <c r="AC116" s="74"/>
    </row>
    <row r="117" spans="3:29" s="46" customFormat="1" x14ac:dyDescent="0.2">
      <c r="C117" s="47"/>
      <c r="D117" s="47"/>
      <c r="E117" s="55"/>
      <c r="F117" s="74"/>
      <c r="G117" s="74"/>
      <c r="H117" s="74"/>
      <c r="I117" s="74"/>
      <c r="J117" s="74"/>
      <c r="K117" s="74"/>
      <c r="L117" s="74"/>
      <c r="M117" s="74"/>
      <c r="N117" s="74"/>
      <c r="O117" s="74"/>
      <c r="P117" s="74"/>
      <c r="Q117" s="74"/>
      <c r="R117" s="74"/>
      <c r="S117" s="74"/>
      <c r="T117" s="74"/>
      <c r="U117" s="74"/>
      <c r="V117" s="74"/>
      <c r="W117" s="74"/>
      <c r="X117" s="74"/>
      <c r="Y117" s="74"/>
      <c r="Z117" s="74"/>
      <c r="AA117" s="74"/>
      <c r="AB117" s="74"/>
      <c r="AC117" s="74"/>
    </row>
    <row r="118" spans="3:29" s="46" customFormat="1" x14ac:dyDescent="0.2">
      <c r="C118" s="47"/>
      <c r="D118" s="47"/>
      <c r="E118" s="55"/>
      <c r="F118" s="74"/>
      <c r="G118" s="74"/>
      <c r="H118" s="74"/>
      <c r="I118" s="74"/>
      <c r="J118" s="74"/>
      <c r="K118" s="74"/>
      <c r="L118" s="74"/>
      <c r="M118" s="74"/>
      <c r="N118" s="74"/>
      <c r="O118" s="74"/>
      <c r="P118" s="74"/>
      <c r="Q118" s="74"/>
      <c r="R118" s="74"/>
      <c r="S118" s="74"/>
      <c r="T118" s="74"/>
      <c r="U118" s="74"/>
      <c r="V118" s="74"/>
      <c r="W118" s="74"/>
      <c r="X118" s="74"/>
      <c r="Y118" s="74"/>
      <c r="Z118" s="74"/>
      <c r="AA118" s="74"/>
      <c r="AB118" s="74"/>
      <c r="AC118" s="74"/>
    </row>
    <row r="119" spans="3:29" s="46" customFormat="1" x14ac:dyDescent="0.2">
      <c r="C119" s="47"/>
      <c r="D119" s="47"/>
      <c r="E119" s="55"/>
      <c r="F119" s="74"/>
      <c r="G119" s="74"/>
      <c r="H119" s="74"/>
      <c r="I119" s="74"/>
      <c r="J119" s="74"/>
      <c r="K119" s="74"/>
      <c r="L119" s="74"/>
      <c r="M119" s="74"/>
      <c r="N119" s="74"/>
      <c r="O119" s="74"/>
      <c r="P119" s="74"/>
      <c r="Q119" s="74"/>
      <c r="R119" s="74"/>
      <c r="S119" s="74"/>
      <c r="T119" s="74"/>
      <c r="U119" s="74"/>
      <c r="V119" s="74"/>
      <c r="W119" s="74"/>
      <c r="X119" s="74"/>
      <c r="Y119" s="74"/>
      <c r="Z119" s="74"/>
      <c r="AA119" s="74"/>
      <c r="AB119" s="74"/>
      <c r="AC119" s="74"/>
    </row>
    <row r="120" spans="3:29" s="46" customFormat="1" x14ac:dyDescent="0.2">
      <c r="C120" s="47"/>
      <c r="D120" s="47"/>
      <c r="E120" s="55"/>
      <c r="F120" s="74"/>
      <c r="G120" s="74"/>
      <c r="H120" s="74"/>
      <c r="I120" s="74"/>
      <c r="J120" s="74"/>
      <c r="K120" s="74"/>
      <c r="L120" s="74"/>
      <c r="M120" s="74"/>
      <c r="N120" s="74"/>
      <c r="O120" s="74"/>
      <c r="P120" s="74"/>
      <c r="Q120" s="74"/>
      <c r="R120" s="74"/>
      <c r="S120" s="74"/>
      <c r="T120" s="74"/>
      <c r="U120" s="74"/>
      <c r="V120" s="74"/>
      <c r="W120" s="74"/>
      <c r="X120" s="74"/>
      <c r="Y120" s="74"/>
      <c r="Z120" s="74"/>
      <c r="AA120" s="74"/>
      <c r="AB120" s="74"/>
      <c r="AC120" s="74"/>
    </row>
    <row r="121" spans="3:29" s="46" customFormat="1" x14ac:dyDescent="0.2">
      <c r="C121" s="47"/>
      <c r="D121" s="47"/>
      <c r="E121" s="55"/>
      <c r="F121" s="74"/>
      <c r="G121" s="74"/>
      <c r="H121" s="74"/>
      <c r="I121" s="74"/>
      <c r="J121" s="74"/>
      <c r="K121" s="74"/>
      <c r="L121" s="74"/>
      <c r="M121" s="74"/>
      <c r="N121" s="74"/>
      <c r="O121" s="74"/>
      <c r="P121" s="74"/>
      <c r="Q121" s="74"/>
      <c r="R121" s="74"/>
      <c r="S121" s="74"/>
      <c r="T121" s="74"/>
      <c r="U121" s="74"/>
      <c r="V121" s="74"/>
      <c r="W121" s="74"/>
      <c r="X121" s="74"/>
      <c r="Y121" s="74"/>
      <c r="Z121" s="74"/>
      <c r="AA121" s="74"/>
      <c r="AB121" s="74"/>
      <c r="AC121" s="74"/>
    </row>
    <row r="122" spans="3:29" s="46" customFormat="1" x14ac:dyDescent="0.2">
      <c r="C122" s="47"/>
      <c r="D122" s="47"/>
      <c r="E122" s="55"/>
      <c r="F122" s="74"/>
      <c r="G122" s="74"/>
      <c r="H122" s="74"/>
      <c r="I122" s="74"/>
      <c r="J122" s="74"/>
      <c r="K122" s="74"/>
      <c r="L122" s="74"/>
      <c r="M122" s="74"/>
      <c r="N122" s="74"/>
      <c r="O122" s="74"/>
      <c r="P122" s="74"/>
      <c r="Q122" s="74"/>
      <c r="R122" s="74"/>
      <c r="S122" s="74"/>
      <c r="T122" s="74"/>
      <c r="U122" s="74"/>
      <c r="V122" s="74"/>
      <c r="W122" s="74"/>
      <c r="X122" s="74"/>
      <c r="Y122" s="74"/>
      <c r="Z122" s="74"/>
      <c r="AA122" s="74"/>
      <c r="AB122" s="74"/>
      <c r="AC122" s="74"/>
    </row>
    <row r="123" spans="3:29" s="46" customFormat="1" x14ac:dyDescent="0.2">
      <c r="C123" s="47"/>
      <c r="D123" s="47"/>
      <c r="E123" s="55"/>
      <c r="F123" s="74"/>
      <c r="G123" s="74"/>
      <c r="H123" s="74"/>
      <c r="I123" s="74"/>
      <c r="J123" s="74"/>
      <c r="K123" s="74"/>
      <c r="L123" s="74"/>
      <c r="M123" s="74"/>
      <c r="N123" s="74"/>
      <c r="O123" s="74"/>
      <c r="P123" s="74"/>
      <c r="Q123" s="74"/>
      <c r="R123" s="74"/>
      <c r="S123" s="74"/>
      <c r="T123" s="74"/>
      <c r="U123" s="74"/>
      <c r="V123" s="74"/>
      <c r="W123" s="74"/>
      <c r="X123" s="74"/>
      <c r="Y123" s="74"/>
      <c r="Z123" s="74"/>
      <c r="AA123" s="74"/>
      <c r="AB123" s="74"/>
      <c r="AC123" s="74"/>
    </row>
    <row r="124" spans="3:29" s="46" customFormat="1" x14ac:dyDescent="0.2">
      <c r="C124" s="47"/>
      <c r="D124" s="47"/>
      <c r="E124" s="55"/>
      <c r="F124" s="74"/>
      <c r="G124" s="74"/>
      <c r="H124" s="74"/>
      <c r="I124" s="74"/>
      <c r="J124" s="74"/>
      <c r="K124" s="74"/>
      <c r="L124" s="74"/>
      <c r="M124" s="74"/>
      <c r="N124" s="74"/>
      <c r="O124" s="74"/>
      <c r="P124" s="74"/>
      <c r="Q124" s="74"/>
      <c r="R124" s="74"/>
      <c r="S124" s="74"/>
      <c r="T124" s="74"/>
      <c r="U124" s="74"/>
      <c r="V124" s="74"/>
      <c r="W124" s="74"/>
      <c r="X124" s="74"/>
      <c r="Y124" s="74"/>
      <c r="Z124" s="74"/>
      <c r="AA124" s="74"/>
      <c r="AB124" s="74"/>
      <c r="AC124" s="74"/>
    </row>
    <row r="125" spans="3:29" s="46" customFormat="1" x14ac:dyDescent="0.2">
      <c r="C125" s="47"/>
      <c r="D125" s="47"/>
      <c r="E125" s="55"/>
      <c r="F125" s="74"/>
      <c r="G125" s="74"/>
      <c r="H125" s="74"/>
      <c r="I125" s="74"/>
      <c r="J125" s="74"/>
      <c r="K125" s="74"/>
      <c r="L125" s="74"/>
      <c r="M125" s="74"/>
      <c r="N125" s="74"/>
      <c r="O125" s="74"/>
      <c r="P125" s="74"/>
      <c r="Q125" s="74"/>
      <c r="R125" s="74"/>
      <c r="S125" s="74"/>
      <c r="T125" s="74"/>
      <c r="U125" s="74"/>
      <c r="V125" s="74"/>
      <c r="W125" s="74"/>
      <c r="X125" s="74"/>
      <c r="Y125" s="74"/>
      <c r="Z125" s="74"/>
      <c r="AA125" s="74"/>
      <c r="AB125" s="74"/>
      <c r="AC125" s="74"/>
    </row>
    <row r="126" spans="3:29" s="46" customFormat="1" x14ac:dyDescent="0.2">
      <c r="C126" s="47"/>
      <c r="D126" s="47"/>
      <c r="E126" s="55"/>
      <c r="F126" s="74"/>
      <c r="G126" s="74"/>
      <c r="H126" s="74"/>
      <c r="I126" s="74"/>
      <c r="J126" s="74"/>
      <c r="K126" s="74"/>
      <c r="L126" s="74"/>
      <c r="M126" s="74"/>
      <c r="N126" s="74"/>
      <c r="O126" s="74"/>
      <c r="P126" s="74"/>
      <c r="Q126" s="74"/>
      <c r="R126" s="74"/>
      <c r="S126" s="74"/>
      <c r="T126" s="74"/>
      <c r="U126" s="74"/>
      <c r="V126" s="74"/>
      <c r="W126" s="74"/>
      <c r="X126" s="74"/>
      <c r="Y126" s="74"/>
      <c r="Z126" s="74"/>
      <c r="AA126" s="74"/>
      <c r="AB126" s="74"/>
      <c r="AC126" s="74"/>
    </row>
    <row r="127" spans="3:29" s="46" customFormat="1" x14ac:dyDescent="0.2">
      <c r="C127" s="47"/>
      <c r="D127" s="47"/>
      <c r="E127" s="55"/>
      <c r="F127" s="74"/>
      <c r="G127" s="74"/>
      <c r="H127" s="74"/>
      <c r="I127" s="74"/>
      <c r="J127" s="74"/>
      <c r="K127" s="74"/>
      <c r="L127" s="74"/>
      <c r="M127" s="74"/>
      <c r="N127" s="74"/>
      <c r="O127" s="74"/>
      <c r="P127" s="74"/>
      <c r="Q127" s="74"/>
      <c r="R127" s="74"/>
      <c r="S127" s="74"/>
      <c r="T127" s="74"/>
      <c r="U127" s="74"/>
      <c r="V127" s="74"/>
      <c r="W127" s="74"/>
      <c r="X127" s="74"/>
      <c r="Y127" s="74"/>
      <c r="Z127" s="74"/>
      <c r="AA127" s="74"/>
      <c r="AB127" s="74"/>
      <c r="AC127" s="74"/>
    </row>
    <row r="128" spans="3:29" s="46" customFormat="1" x14ac:dyDescent="0.2">
      <c r="C128" s="47"/>
      <c r="D128" s="47"/>
      <c r="E128" s="55"/>
      <c r="F128" s="74"/>
      <c r="G128" s="74"/>
      <c r="H128" s="74"/>
      <c r="I128" s="74"/>
      <c r="J128" s="74"/>
      <c r="K128" s="74"/>
      <c r="L128" s="74"/>
      <c r="M128" s="74"/>
      <c r="N128" s="74"/>
      <c r="O128" s="74"/>
      <c r="P128" s="74"/>
      <c r="Q128" s="74"/>
      <c r="R128" s="74"/>
      <c r="S128" s="74"/>
      <c r="T128" s="74"/>
      <c r="U128" s="74"/>
      <c r="V128" s="74"/>
      <c r="W128" s="74"/>
      <c r="X128" s="74"/>
      <c r="Y128" s="74"/>
      <c r="Z128" s="74"/>
      <c r="AA128" s="74"/>
      <c r="AB128" s="74"/>
      <c r="AC128" s="74"/>
    </row>
    <row r="129" spans="3:29" s="46" customFormat="1" x14ac:dyDescent="0.2">
      <c r="C129" s="47"/>
      <c r="D129" s="47"/>
      <c r="E129" s="55"/>
      <c r="F129" s="74"/>
      <c r="G129" s="74"/>
      <c r="H129" s="74"/>
      <c r="I129" s="74"/>
      <c r="J129" s="74"/>
      <c r="K129" s="74"/>
      <c r="L129" s="74"/>
      <c r="M129" s="74"/>
      <c r="N129" s="74"/>
      <c r="O129" s="74"/>
      <c r="P129" s="74"/>
      <c r="Q129" s="74"/>
      <c r="R129" s="74"/>
      <c r="S129" s="74"/>
      <c r="T129" s="74"/>
      <c r="U129" s="74"/>
      <c r="V129" s="74"/>
      <c r="W129" s="74"/>
      <c r="X129" s="74"/>
      <c r="Y129" s="74"/>
      <c r="Z129" s="74"/>
      <c r="AA129" s="74"/>
      <c r="AB129" s="74"/>
      <c r="AC129" s="74"/>
    </row>
    <row r="130" spans="3:29" s="46" customFormat="1" x14ac:dyDescent="0.2">
      <c r="C130" s="47"/>
      <c r="D130" s="47"/>
      <c r="E130" s="55"/>
      <c r="F130" s="74"/>
      <c r="G130" s="74"/>
      <c r="H130" s="74"/>
      <c r="I130" s="74"/>
      <c r="J130" s="74"/>
      <c r="K130" s="74"/>
      <c r="L130" s="74"/>
      <c r="M130" s="74"/>
      <c r="N130" s="74"/>
      <c r="O130" s="74"/>
      <c r="P130" s="74"/>
      <c r="Q130" s="74"/>
      <c r="R130" s="74"/>
      <c r="S130" s="74"/>
      <c r="T130" s="74"/>
      <c r="U130" s="74"/>
      <c r="V130" s="74"/>
      <c r="W130" s="74"/>
      <c r="X130" s="74"/>
      <c r="Y130" s="74"/>
      <c r="Z130" s="74"/>
      <c r="AA130" s="74"/>
      <c r="AB130" s="74"/>
      <c r="AC130" s="74"/>
    </row>
    <row r="131" spans="3:29" s="46" customFormat="1" x14ac:dyDescent="0.2">
      <c r="C131" s="47"/>
      <c r="D131" s="47"/>
      <c r="E131" s="55"/>
      <c r="F131" s="74"/>
      <c r="G131" s="74"/>
      <c r="H131" s="74"/>
      <c r="I131" s="74"/>
      <c r="J131" s="74"/>
      <c r="K131" s="74"/>
      <c r="L131" s="74"/>
      <c r="M131" s="74"/>
      <c r="N131" s="74"/>
      <c r="O131" s="74"/>
      <c r="P131" s="74"/>
      <c r="Q131" s="74"/>
      <c r="R131" s="74"/>
      <c r="S131" s="74"/>
      <c r="T131" s="74"/>
      <c r="U131" s="74"/>
      <c r="V131" s="74"/>
      <c r="W131" s="74"/>
      <c r="X131" s="74"/>
      <c r="Y131" s="74"/>
      <c r="Z131" s="74"/>
      <c r="AA131" s="74"/>
      <c r="AB131" s="74"/>
      <c r="AC131" s="74"/>
    </row>
    <row r="132" spans="3:29" s="46" customFormat="1" x14ac:dyDescent="0.2">
      <c r="C132" s="47"/>
      <c r="D132" s="47"/>
      <c r="E132" s="55"/>
      <c r="F132" s="74"/>
      <c r="G132" s="74"/>
      <c r="H132" s="74"/>
      <c r="I132" s="74"/>
      <c r="J132" s="74"/>
      <c r="K132" s="74"/>
      <c r="L132" s="74"/>
      <c r="M132" s="74"/>
      <c r="N132" s="74"/>
      <c r="O132" s="74"/>
      <c r="P132" s="74"/>
      <c r="Q132" s="74"/>
      <c r="R132" s="74"/>
      <c r="S132" s="74"/>
      <c r="T132" s="74"/>
      <c r="U132" s="74"/>
      <c r="V132" s="74"/>
      <c r="W132" s="74"/>
      <c r="X132" s="74"/>
      <c r="Y132" s="74"/>
      <c r="Z132" s="74"/>
      <c r="AA132" s="74"/>
      <c r="AB132" s="74"/>
      <c r="AC132" s="74"/>
    </row>
    <row r="133" spans="3:29" s="46" customFormat="1" x14ac:dyDescent="0.2">
      <c r="C133" s="47"/>
      <c r="D133" s="47"/>
      <c r="E133" s="55"/>
      <c r="F133" s="74"/>
      <c r="G133" s="74"/>
      <c r="H133" s="74"/>
      <c r="I133" s="74"/>
      <c r="J133" s="74"/>
      <c r="K133" s="74"/>
      <c r="L133" s="74"/>
      <c r="M133" s="74"/>
      <c r="N133" s="74"/>
      <c r="O133" s="74"/>
      <c r="P133" s="74"/>
      <c r="Q133" s="74"/>
      <c r="R133" s="74"/>
      <c r="S133" s="74"/>
      <c r="T133" s="74"/>
      <c r="U133" s="74"/>
      <c r="V133" s="74"/>
      <c r="W133" s="74"/>
      <c r="X133" s="74"/>
      <c r="Y133" s="74"/>
      <c r="Z133" s="74"/>
      <c r="AA133" s="74"/>
      <c r="AB133" s="74"/>
      <c r="AC133" s="74"/>
    </row>
    <row r="134" spans="3:29" s="46" customFormat="1" x14ac:dyDescent="0.2">
      <c r="C134" s="47"/>
      <c r="D134" s="47"/>
      <c r="E134" s="55"/>
      <c r="F134" s="74"/>
      <c r="G134" s="74"/>
      <c r="H134" s="74"/>
      <c r="I134" s="74"/>
      <c r="J134" s="74"/>
      <c r="K134" s="74"/>
      <c r="L134" s="74"/>
      <c r="M134" s="74"/>
      <c r="N134" s="74"/>
      <c r="O134" s="74"/>
      <c r="P134" s="74"/>
      <c r="Q134" s="74"/>
      <c r="R134" s="74"/>
      <c r="S134" s="74"/>
      <c r="T134" s="74"/>
      <c r="U134" s="74"/>
      <c r="V134" s="74"/>
      <c r="W134" s="74"/>
      <c r="X134" s="74"/>
      <c r="Y134" s="74"/>
      <c r="Z134" s="74"/>
      <c r="AA134" s="74"/>
      <c r="AB134" s="74"/>
      <c r="AC134" s="74"/>
    </row>
    <row r="135" spans="3:29" s="46" customFormat="1" x14ac:dyDescent="0.2">
      <c r="C135" s="47"/>
      <c r="D135" s="47"/>
      <c r="E135" s="55"/>
      <c r="F135" s="74"/>
      <c r="G135" s="74"/>
      <c r="H135" s="74"/>
      <c r="I135" s="74"/>
      <c r="J135" s="74"/>
      <c r="K135" s="74"/>
      <c r="L135" s="74"/>
      <c r="M135" s="74"/>
      <c r="N135" s="74"/>
      <c r="O135" s="74"/>
      <c r="P135" s="74"/>
      <c r="Q135" s="74"/>
      <c r="R135" s="74"/>
      <c r="S135" s="74"/>
      <c r="T135" s="74"/>
      <c r="U135" s="74"/>
      <c r="V135" s="74"/>
      <c r="W135" s="74"/>
      <c r="X135" s="74"/>
      <c r="Y135" s="74"/>
      <c r="Z135" s="74"/>
      <c r="AA135" s="74"/>
      <c r="AB135" s="74"/>
      <c r="AC135" s="74"/>
    </row>
    <row r="136" spans="3:29" s="46" customFormat="1" x14ac:dyDescent="0.2">
      <c r="C136" s="47"/>
      <c r="D136" s="47"/>
      <c r="E136" s="55"/>
      <c r="F136" s="74"/>
      <c r="G136" s="74"/>
      <c r="H136" s="74"/>
      <c r="I136" s="74"/>
      <c r="J136" s="74"/>
      <c r="K136" s="74"/>
      <c r="L136" s="74"/>
      <c r="M136" s="74"/>
      <c r="N136" s="74"/>
      <c r="O136" s="74"/>
      <c r="P136" s="74"/>
      <c r="Q136" s="74"/>
      <c r="R136" s="74"/>
      <c r="S136" s="74"/>
      <c r="T136" s="74"/>
      <c r="U136" s="74"/>
      <c r="V136" s="74"/>
      <c r="W136" s="74"/>
      <c r="X136" s="74"/>
      <c r="Y136" s="74"/>
      <c r="Z136" s="74"/>
      <c r="AA136" s="74"/>
      <c r="AB136" s="74"/>
      <c r="AC136" s="74"/>
    </row>
    <row r="137" spans="3:29" s="46" customFormat="1" x14ac:dyDescent="0.2">
      <c r="C137" s="47"/>
      <c r="D137" s="47"/>
      <c r="E137" s="55"/>
      <c r="F137" s="74"/>
      <c r="G137" s="74"/>
      <c r="H137" s="74"/>
      <c r="I137" s="74"/>
      <c r="J137" s="74"/>
      <c r="K137" s="74"/>
      <c r="L137" s="74"/>
      <c r="M137" s="74"/>
      <c r="N137" s="74"/>
      <c r="O137" s="74"/>
      <c r="P137" s="74"/>
      <c r="Q137" s="74"/>
      <c r="R137" s="74"/>
      <c r="S137" s="74"/>
      <c r="T137" s="74"/>
      <c r="U137" s="74"/>
      <c r="V137" s="74"/>
      <c r="W137" s="74"/>
      <c r="X137" s="74"/>
      <c r="Y137" s="74"/>
      <c r="Z137" s="74"/>
      <c r="AA137" s="74"/>
      <c r="AB137" s="74"/>
      <c r="AC137" s="74"/>
    </row>
    <row r="138" spans="3:29" s="46" customFormat="1" x14ac:dyDescent="0.2">
      <c r="C138" s="47"/>
      <c r="D138" s="47"/>
      <c r="E138" s="55"/>
      <c r="F138" s="74"/>
      <c r="G138" s="74"/>
      <c r="H138" s="74"/>
      <c r="I138" s="74"/>
      <c r="J138" s="74"/>
      <c r="K138" s="74"/>
      <c r="L138" s="74"/>
      <c r="M138" s="74"/>
      <c r="N138" s="74"/>
      <c r="O138" s="74"/>
      <c r="P138" s="74"/>
      <c r="Q138" s="74"/>
      <c r="R138" s="74"/>
      <c r="S138" s="74"/>
      <c r="T138" s="74"/>
      <c r="U138" s="74"/>
      <c r="V138" s="74"/>
      <c r="W138" s="74"/>
      <c r="X138" s="74"/>
      <c r="Y138" s="74"/>
      <c r="Z138" s="74"/>
      <c r="AA138" s="74"/>
      <c r="AB138" s="74"/>
      <c r="AC138" s="74"/>
    </row>
    <row r="139" spans="3:29" s="46" customFormat="1" x14ac:dyDescent="0.2">
      <c r="C139" s="47"/>
      <c r="D139" s="47"/>
      <c r="E139" s="55"/>
      <c r="F139" s="74"/>
      <c r="G139" s="74"/>
      <c r="H139" s="74"/>
      <c r="I139" s="74"/>
      <c r="J139" s="74"/>
      <c r="K139" s="74"/>
      <c r="L139" s="74"/>
      <c r="M139" s="74"/>
      <c r="N139" s="74"/>
      <c r="O139" s="74"/>
      <c r="P139" s="74"/>
      <c r="Q139" s="74"/>
      <c r="R139" s="74"/>
      <c r="S139" s="74"/>
      <c r="T139" s="74"/>
      <c r="U139" s="74"/>
      <c r="V139" s="74"/>
      <c r="W139" s="74"/>
      <c r="X139" s="74"/>
      <c r="Y139" s="74"/>
      <c r="Z139" s="74"/>
      <c r="AA139" s="74"/>
      <c r="AB139" s="74"/>
      <c r="AC139" s="74"/>
    </row>
    <row r="140" spans="3:29" s="46" customFormat="1" x14ac:dyDescent="0.2">
      <c r="C140" s="47"/>
      <c r="D140" s="47"/>
      <c r="E140" s="55"/>
      <c r="F140" s="74"/>
      <c r="G140" s="74"/>
      <c r="H140" s="74"/>
      <c r="I140" s="74"/>
      <c r="J140" s="74"/>
      <c r="K140" s="74"/>
      <c r="L140" s="74"/>
      <c r="M140" s="74"/>
      <c r="N140" s="74"/>
      <c r="O140" s="74"/>
      <c r="P140" s="74"/>
      <c r="Q140" s="74"/>
      <c r="R140" s="74"/>
      <c r="S140" s="74"/>
      <c r="T140" s="74"/>
      <c r="U140" s="74"/>
      <c r="V140" s="74"/>
      <c r="W140" s="74"/>
      <c r="X140" s="74"/>
      <c r="Y140" s="74"/>
      <c r="Z140" s="74"/>
      <c r="AA140" s="74"/>
      <c r="AB140" s="74"/>
      <c r="AC140" s="74"/>
    </row>
    <row r="141" spans="3:29" s="46" customFormat="1" x14ac:dyDescent="0.2">
      <c r="C141" s="47"/>
      <c r="D141" s="47"/>
      <c r="E141" s="55"/>
      <c r="F141" s="74"/>
      <c r="G141" s="74"/>
      <c r="H141" s="74"/>
      <c r="I141" s="74"/>
      <c r="J141" s="74"/>
      <c r="K141" s="74"/>
      <c r="L141" s="74"/>
      <c r="M141" s="74"/>
      <c r="N141" s="74"/>
      <c r="O141" s="74"/>
      <c r="P141" s="74"/>
      <c r="Q141" s="74"/>
      <c r="R141" s="74"/>
      <c r="S141" s="74"/>
      <c r="T141" s="74"/>
      <c r="U141" s="74"/>
      <c r="V141" s="74"/>
      <c r="W141" s="74"/>
      <c r="X141" s="74"/>
      <c r="Y141" s="74"/>
      <c r="Z141" s="74"/>
      <c r="AA141" s="74"/>
      <c r="AB141" s="74"/>
      <c r="AC141" s="74"/>
    </row>
    <row r="142" spans="3:29" s="46" customFormat="1" x14ac:dyDescent="0.2">
      <c r="C142" s="47"/>
      <c r="D142" s="47"/>
      <c r="E142" s="55"/>
      <c r="F142" s="74"/>
      <c r="G142" s="74"/>
      <c r="H142" s="74"/>
      <c r="I142" s="74"/>
      <c r="J142" s="74"/>
      <c r="K142" s="74"/>
      <c r="L142" s="74"/>
      <c r="M142" s="74"/>
      <c r="N142" s="74"/>
      <c r="O142" s="74"/>
      <c r="P142" s="74"/>
      <c r="Q142" s="74"/>
      <c r="R142" s="74"/>
      <c r="S142" s="74"/>
      <c r="T142" s="74"/>
      <c r="U142" s="74"/>
      <c r="V142" s="74"/>
      <c r="W142" s="74"/>
      <c r="X142" s="74"/>
      <c r="Y142" s="74"/>
      <c r="Z142" s="74"/>
      <c r="AA142" s="74"/>
      <c r="AB142" s="74"/>
      <c r="AC142" s="74"/>
    </row>
    <row r="143" spans="3:29" s="46" customFormat="1" x14ac:dyDescent="0.2">
      <c r="C143" s="47"/>
      <c r="D143" s="47"/>
      <c r="E143" s="55"/>
      <c r="F143" s="74"/>
      <c r="G143" s="74"/>
      <c r="H143" s="74"/>
      <c r="I143" s="74"/>
      <c r="J143" s="74"/>
      <c r="K143" s="74"/>
      <c r="L143" s="74"/>
      <c r="M143" s="74"/>
      <c r="N143" s="74"/>
      <c r="O143" s="74"/>
      <c r="P143" s="74"/>
      <c r="Q143" s="74"/>
      <c r="R143" s="74"/>
      <c r="S143" s="74"/>
      <c r="T143" s="74"/>
      <c r="U143" s="74"/>
      <c r="V143" s="74"/>
      <c r="W143" s="74"/>
      <c r="X143" s="74"/>
      <c r="Y143" s="74"/>
      <c r="Z143" s="74"/>
      <c r="AA143" s="74"/>
      <c r="AB143" s="74"/>
      <c r="AC143" s="74"/>
    </row>
    <row r="144" spans="3:29" s="46" customFormat="1" x14ac:dyDescent="0.2">
      <c r="C144" s="47"/>
      <c r="D144" s="47"/>
      <c r="E144" s="55"/>
      <c r="F144" s="74"/>
      <c r="G144" s="74"/>
      <c r="H144" s="74"/>
      <c r="I144" s="74"/>
      <c r="J144" s="74"/>
      <c r="K144" s="74"/>
      <c r="L144" s="74"/>
      <c r="M144" s="74"/>
      <c r="N144" s="74"/>
      <c r="O144" s="74"/>
      <c r="P144" s="74"/>
      <c r="Q144" s="74"/>
      <c r="R144" s="74"/>
      <c r="S144" s="74"/>
      <c r="T144" s="74"/>
      <c r="U144" s="74"/>
      <c r="V144" s="74"/>
      <c r="W144" s="74"/>
      <c r="X144" s="74"/>
      <c r="Y144" s="74"/>
      <c r="Z144" s="74"/>
      <c r="AA144" s="74"/>
      <c r="AB144" s="74"/>
      <c r="AC144" s="74"/>
    </row>
    <row r="145" spans="3:29" s="46" customFormat="1" x14ac:dyDescent="0.2">
      <c r="C145" s="47"/>
      <c r="D145" s="47"/>
      <c r="E145" s="55"/>
      <c r="F145" s="74"/>
      <c r="G145" s="74"/>
      <c r="H145" s="74"/>
      <c r="I145" s="74"/>
      <c r="J145" s="74"/>
      <c r="K145" s="74"/>
      <c r="L145" s="74"/>
      <c r="M145" s="74"/>
      <c r="N145" s="74"/>
      <c r="O145" s="74"/>
      <c r="P145" s="74"/>
      <c r="Q145" s="74"/>
      <c r="R145" s="74"/>
      <c r="S145" s="74"/>
      <c r="T145" s="74"/>
      <c r="U145" s="74"/>
      <c r="V145" s="74"/>
      <c r="W145" s="74"/>
      <c r="X145" s="74"/>
      <c r="Y145" s="74"/>
      <c r="Z145" s="74"/>
      <c r="AA145" s="74"/>
      <c r="AB145" s="74"/>
      <c r="AC145" s="74"/>
    </row>
    <row r="146" spans="3:29" s="46" customFormat="1" x14ac:dyDescent="0.2">
      <c r="C146" s="47"/>
      <c r="D146" s="47"/>
      <c r="E146" s="55"/>
      <c r="F146" s="74"/>
      <c r="G146" s="74"/>
      <c r="H146" s="74"/>
      <c r="I146" s="74"/>
      <c r="J146" s="74"/>
      <c r="K146" s="74"/>
      <c r="L146" s="74"/>
      <c r="M146" s="74"/>
      <c r="N146" s="74"/>
      <c r="O146" s="74"/>
      <c r="P146" s="74"/>
      <c r="Q146" s="74"/>
      <c r="R146" s="74"/>
      <c r="S146" s="74"/>
      <c r="T146" s="74"/>
      <c r="U146" s="74"/>
      <c r="V146" s="74"/>
      <c r="W146" s="74"/>
      <c r="X146" s="74"/>
      <c r="Y146" s="74"/>
      <c r="Z146" s="74"/>
      <c r="AA146" s="74"/>
      <c r="AB146" s="74"/>
      <c r="AC146" s="74"/>
    </row>
    <row r="147" spans="3:29" s="46" customFormat="1" x14ac:dyDescent="0.2">
      <c r="C147" s="47"/>
      <c r="D147" s="47"/>
      <c r="E147" s="55"/>
      <c r="F147" s="74"/>
      <c r="G147" s="74"/>
      <c r="H147" s="74"/>
      <c r="I147" s="74"/>
      <c r="J147" s="74"/>
      <c r="K147" s="74"/>
      <c r="L147" s="74"/>
      <c r="M147" s="74"/>
      <c r="N147" s="74"/>
      <c r="O147" s="74"/>
      <c r="P147" s="74"/>
      <c r="Q147" s="74"/>
      <c r="R147" s="74"/>
      <c r="S147" s="74"/>
      <c r="T147" s="74"/>
      <c r="U147" s="74"/>
      <c r="V147" s="74"/>
      <c r="W147" s="74"/>
      <c r="X147" s="74"/>
      <c r="Y147" s="74"/>
      <c r="Z147" s="74"/>
      <c r="AA147" s="74"/>
      <c r="AB147" s="74"/>
      <c r="AC147" s="74"/>
    </row>
    <row r="148" spans="3:29" s="46" customFormat="1" x14ac:dyDescent="0.2">
      <c r="C148" s="47"/>
      <c r="D148" s="47"/>
      <c r="E148" s="55"/>
      <c r="F148" s="74"/>
      <c r="G148" s="74"/>
      <c r="H148" s="74"/>
      <c r="I148" s="74"/>
      <c r="J148" s="74"/>
      <c r="K148" s="74"/>
      <c r="L148" s="74"/>
      <c r="M148" s="74"/>
      <c r="N148" s="74"/>
      <c r="O148" s="74"/>
      <c r="P148" s="74"/>
      <c r="Q148" s="74"/>
      <c r="R148" s="74"/>
      <c r="S148" s="74"/>
      <c r="T148" s="74"/>
      <c r="U148" s="74"/>
      <c r="V148" s="74"/>
      <c r="W148" s="74"/>
      <c r="X148" s="74"/>
      <c r="Y148" s="74"/>
      <c r="Z148" s="74"/>
      <c r="AA148" s="74"/>
      <c r="AB148" s="74"/>
      <c r="AC148" s="74"/>
    </row>
    <row r="149" spans="3:29" s="46" customFormat="1" x14ac:dyDescent="0.2">
      <c r="C149" s="47"/>
      <c r="D149" s="47"/>
      <c r="E149" s="55"/>
      <c r="F149" s="74"/>
      <c r="G149" s="74"/>
      <c r="H149" s="74"/>
      <c r="I149" s="74"/>
      <c r="J149" s="74"/>
      <c r="K149" s="74"/>
      <c r="L149" s="74"/>
      <c r="M149" s="74"/>
      <c r="N149" s="74"/>
      <c r="O149" s="74"/>
      <c r="P149" s="74"/>
      <c r="Q149" s="74"/>
      <c r="R149" s="74"/>
      <c r="S149" s="74"/>
      <c r="T149" s="74"/>
      <c r="U149" s="74"/>
      <c r="V149" s="74"/>
      <c r="W149" s="74"/>
      <c r="X149" s="74"/>
      <c r="Y149" s="74"/>
      <c r="Z149" s="74"/>
      <c r="AA149" s="74"/>
      <c r="AB149" s="74"/>
      <c r="AC149" s="74"/>
    </row>
    <row r="150" spans="3:29" s="46" customFormat="1" x14ac:dyDescent="0.2">
      <c r="C150" s="47"/>
      <c r="D150" s="47"/>
      <c r="E150" s="55"/>
      <c r="F150" s="74"/>
      <c r="G150" s="74"/>
      <c r="H150" s="74"/>
      <c r="I150" s="74"/>
      <c r="J150" s="74"/>
      <c r="K150" s="74"/>
      <c r="L150" s="74"/>
      <c r="M150" s="74"/>
      <c r="N150" s="74"/>
      <c r="O150" s="74"/>
      <c r="P150" s="74"/>
      <c r="Q150" s="74"/>
      <c r="R150" s="74"/>
      <c r="S150" s="74"/>
      <c r="T150" s="74"/>
      <c r="U150" s="74"/>
      <c r="V150" s="74"/>
      <c r="W150" s="74"/>
      <c r="X150" s="74"/>
      <c r="Y150" s="74"/>
      <c r="Z150" s="74"/>
      <c r="AA150" s="74"/>
      <c r="AB150" s="74"/>
      <c r="AC150" s="74"/>
    </row>
    <row r="151" spans="3:29" s="46" customFormat="1" x14ac:dyDescent="0.2">
      <c r="C151" s="47"/>
      <c r="D151" s="47"/>
      <c r="E151" s="55"/>
      <c r="F151" s="74"/>
      <c r="G151" s="74"/>
      <c r="H151" s="74"/>
      <c r="I151" s="74"/>
      <c r="J151" s="74"/>
      <c r="K151" s="74"/>
      <c r="L151" s="74"/>
      <c r="M151" s="74"/>
      <c r="N151" s="74"/>
      <c r="O151" s="74"/>
      <c r="P151" s="74"/>
      <c r="Q151" s="74"/>
      <c r="R151" s="74"/>
      <c r="S151" s="74"/>
      <c r="T151" s="74"/>
      <c r="U151" s="74"/>
      <c r="V151" s="74"/>
      <c r="W151" s="74"/>
      <c r="X151" s="74"/>
      <c r="Y151" s="74"/>
      <c r="Z151" s="74"/>
      <c r="AA151" s="74"/>
      <c r="AB151" s="74"/>
      <c r="AC151" s="74"/>
    </row>
    <row r="152" spans="3:29" s="46" customFormat="1" x14ac:dyDescent="0.2">
      <c r="C152" s="47"/>
      <c r="D152" s="47"/>
      <c r="E152" s="55"/>
      <c r="F152" s="74"/>
      <c r="G152" s="74"/>
      <c r="H152" s="74"/>
      <c r="I152" s="74"/>
      <c r="J152" s="74"/>
      <c r="K152" s="74"/>
      <c r="L152" s="74"/>
      <c r="M152" s="74"/>
      <c r="N152" s="74"/>
      <c r="O152" s="74"/>
      <c r="P152" s="74"/>
      <c r="Q152" s="74"/>
      <c r="R152" s="74"/>
      <c r="S152" s="74"/>
      <c r="T152" s="74"/>
      <c r="U152" s="74"/>
      <c r="V152" s="74"/>
      <c r="W152" s="74"/>
      <c r="X152" s="74"/>
      <c r="Y152" s="74"/>
      <c r="Z152" s="74"/>
      <c r="AA152" s="74"/>
      <c r="AB152" s="74"/>
      <c r="AC152" s="74"/>
    </row>
    <row r="153" spans="3:29" s="46" customFormat="1" x14ac:dyDescent="0.2">
      <c r="C153" s="47"/>
      <c r="D153" s="47"/>
      <c r="E153" s="55"/>
      <c r="F153" s="74"/>
      <c r="G153" s="74"/>
      <c r="H153" s="74"/>
      <c r="I153" s="74"/>
      <c r="J153" s="74"/>
      <c r="K153" s="74"/>
      <c r="L153" s="74"/>
      <c r="M153" s="74"/>
      <c r="N153" s="74"/>
      <c r="O153" s="74"/>
      <c r="P153" s="74"/>
      <c r="Q153" s="74"/>
      <c r="R153" s="74"/>
      <c r="S153" s="74"/>
      <c r="T153" s="74"/>
      <c r="U153" s="74"/>
      <c r="V153" s="74"/>
      <c r="W153" s="74"/>
      <c r="X153" s="74"/>
      <c r="Y153" s="74"/>
      <c r="Z153" s="74"/>
      <c r="AA153" s="74"/>
      <c r="AB153" s="74"/>
      <c r="AC153" s="74"/>
    </row>
    <row r="154" spans="3:29" s="46" customFormat="1" x14ac:dyDescent="0.2">
      <c r="C154" s="47"/>
      <c r="D154" s="47"/>
      <c r="E154" s="55"/>
      <c r="F154" s="74"/>
      <c r="G154" s="74"/>
      <c r="H154" s="74"/>
      <c r="I154" s="74"/>
      <c r="J154" s="74"/>
      <c r="K154" s="74"/>
      <c r="L154" s="74"/>
      <c r="M154" s="74"/>
      <c r="N154" s="74"/>
      <c r="O154" s="74"/>
      <c r="P154" s="74"/>
      <c r="Q154" s="74"/>
      <c r="R154" s="74"/>
      <c r="S154" s="74"/>
      <c r="T154" s="74"/>
      <c r="U154" s="74"/>
      <c r="V154" s="74"/>
      <c r="W154" s="74"/>
      <c r="X154" s="74"/>
      <c r="Y154" s="74"/>
      <c r="Z154" s="74"/>
      <c r="AA154" s="74"/>
      <c r="AB154" s="74"/>
      <c r="AC154" s="74"/>
    </row>
    <row r="155" spans="3:29" s="46" customFormat="1" x14ac:dyDescent="0.2">
      <c r="C155" s="47"/>
      <c r="D155" s="47"/>
      <c r="E155" s="55"/>
      <c r="F155" s="74"/>
      <c r="G155" s="74"/>
      <c r="H155" s="74"/>
      <c r="I155" s="74"/>
      <c r="J155" s="74"/>
      <c r="K155" s="74"/>
      <c r="L155" s="74"/>
      <c r="M155" s="74"/>
      <c r="N155" s="74"/>
      <c r="O155" s="74"/>
      <c r="P155" s="74"/>
      <c r="Q155" s="74"/>
      <c r="R155" s="74"/>
      <c r="S155" s="74"/>
      <c r="T155" s="74"/>
      <c r="U155" s="74"/>
      <c r="V155" s="74"/>
      <c r="W155" s="74"/>
      <c r="X155" s="74"/>
      <c r="Y155" s="74"/>
      <c r="Z155" s="74"/>
      <c r="AA155" s="74"/>
      <c r="AB155" s="74"/>
      <c r="AC155" s="74"/>
    </row>
    <row r="156" spans="3:29" s="46" customFormat="1" x14ac:dyDescent="0.2">
      <c r="C156" s="47"/>
      <c r="D156" s="47"/>
      <c r="E156" s="55"/>
      <c r="F156" s="74"/>
      <c r="G156" s="74"/>
      <c r="H156" s="74"/>
      <c r="I156" s="74"/>
      <c r="J156" s="74"/>
      <c r="K156" s="74"/>
      <c r="L156" s="74"/>
      <c r="M156" s="74"/>
      <c r="N156" s="74"/>
      <c r="O156" s="74"/>
      <c r="P156" s="74"/>
      <c r="Q156" s="74"/>
      <c r="R156" s="74"/>
      <c r="S156" s="74"/>
      <c r="T156" s="74"/>
      <c r="U156" s="74"/>
      <c r="V156" s="74"/>
      <c r="W156" s="74"/>
      <c r="X156" s="74"/>
      <c r="Y156" s="74"/>
      <c r="Z156" s="74"/>
      <c r="AA156" s="74"/>
      <c r="AB156" s="74"/>
      <c r="AC156" s="74"/>
    </row>
    <row r="157" spans="3:29" s="46" customFormat="1" x14ac:dyDescent="0.2">
      <c r="C157" s="47"/>
      <c r="D157" s="47"/>
      <c r="E157" s="55"/>
      <c r="F157" s="74"/>
      <c r="G157" s="74"/>
      <c r="H157" s="74"/>
      <c r="I157" s="74"/>
      <c r="J157" s="74"/>
      <c r="K157" s="74"/>
      <c r="L157" s="74"/>
      <c r="M157" s="74"/>
      <c r="N157" s="74"/>
      <c r="O157" s="74"/>
      <c r="P157" s="74"/>
      <c r="Q157" s="74"/>
      <c r="R157" s="74"/>
      <c r="S157" s="74"/>
      <c r="T157" s="74"/>
      <c r="U157" s="74"/>
      <c r="V157" s="74"/>
      <c r="W157" s="74"/>
      <c r="X157" s="74"/>
      <c r="Y157" s="74"/>
      <c r="Z157" s="74"/>
      <c r="AA157" s="74"/>
      <c r="AB157" s="74"/>
      <c r="AC157" s="74"/>
    </row>
    <row r="158" spans="3:29" s="46" customFormat="1" x14ac:dyDescent="0.2">
      <c r="C158" s="47"/>
      <c r="D158" s="47"/>
      <c r="E158" s="55"/>
      <c r="F158" s="74"/>
      <c r="G158" s="74"/>
      <c r="H158" s="74"/>
      <c r="I158" s="74"/>
      <c r="J158" s="74"/>
      <c r="K158" s="74"/>
      <c r="L158" s="74"/>
      <c r="M158" s="74"/>
      <c r="N158" s="74"/>
      <c r="O158" s="74"/>
      <c r="P158" s="74"/>
      <c r="Q158" s="74"/>
      <c r="R158" s="74"/>
      <c r="S158" s="74"/>
      <c r="T158" s="74"/>
      <c r="U158" s="74"/>
      <c r="V158" s="74"/>
      <c r="W158" s="74"/>
      <c r="X158" s="74"/>
      <c r="Y158" s="74"/>
      <c r="Z158" s="74"/>
      <c r="AA158" s="74"/>
      <c r="AB158" s="74"/>
      <c r="AC158" s="74"/>
    </row>
    <row r="159" spans="3:29" s="46" customFormat="1" x14ac:dyDescent="0.2">
      <c r="C159" s="47"/>
      <c r="D159" s="47"/>
      <c r="E159" s="55"/>
      <c r="F159" s="74"/>
      <c r="G159" s="74"/>
      <c r="H159" s="74"/>
      <c r="I159" s="74"/>
      <c r="J159" s="74"/>
      <c r="K159" s="74"/>
      <c r="L159" s="74"/>
      <c r="M159" s="74"/>
      <c r="N159" s="74"/>
      <c r="O159" s="74"/>
      <c r="P159" s="74"/>
      <c r="Q159" s="74"/>
      <c r="R159" s="74"/>
      <c r="S159" s="74"/>
      <c r="T159" s="74"/>
      <c r="U159" s="74"/>
      <c r="V159" s="74"/>
      <c r="W159" s="74"/>
      <c r="X159" s="74"/>
      <c r="Y159" s="74"/>
      <c r="Z159" s="74"/>
      <c r="AA159" s="74"/>
      <c r="AB159" s="74"/>
      <c r="AC159" s="74"/>
    </row>
    <row r="160" spans="3:29" s="46" customFormat="1" x14ac:dyDescent="0.2">
      <c r="C160" s="47"/>
      <c r="D160" s="47"/>
      <c r="E160" s="55"/>
      <c r="F160" s="74"/>
      <c r="G160" s="74"/>
      <c r="H160" s="74"/>
      <c r="I160" s="74"/>
      <c r="J160" s="74"/>
      <c r="K160" s="74"/>
      <c r="L160" s="74"/>
      <c r="M160" s="74"/>
      <c r="N160" s="74"/>
      <c r="O160" s="74"/>
      <c r="P160" s="74"/>
      <c r="Q160" s="74"/>
      <c r="R160" s="74"/>
      <c r="S160" s="74"/>
      <c r="T160" s="74"/>
      <c r="U160" s="74"/>
      <c r="V160" s="74"/>
      <c r="W160" s="74"/>
      <c r="X160" s="74"/>
      <c r="Y160" s="74"/>
      <c r="Z160" s="74"/>
      <c r="AA160" s="74"/>
      <c r="AB160" s="74"/>
      <c r="AC160" s="74"/>
    </row>
    <row r="161" spans="3:29" s="46" customFormat="1" x14ac:dyDescent="0.2">
      <c r="C161" s="47"/>
      <c r="D161" s="47"/>
      <c r="E161" s="55"/>
      <c r="F161" s="74"/>
      <c r="G161" s="74"/>
      <c r="H161" s="74"/>
      <c r="I161" s="74"/>
      <c r="J161" s="74"/>
      <c r="K161" s="74"/>
      <c r="L161" s="74"/>
      <c r="M161" s="74"/>
      <c r="N161" s="74"/>
      <c r="O161" s="74"/>
      <c r="P161" s="74"/>
      <c r="Q161" s="74"/>
      <c r="R161" s="74"/>
      <c r="S161" s="74"/>
      <c r="T161" s="74"/>
      <c r="U161" s="74"/>
      <c r="V161" s="74"/>
      <c r="W161" s="74"/>
      <c r="X161" s="74"/>
      <c r="Y161" s="74"/>
      <c r="Z161" s="74"/>
      <c r="AA161" s="74"/>
      <c r="AB161" s="74"/>
      <c r="AC161" s="74"/>
    </row>
    <row r="162" spans="3:29" s="46" customFormat="1" x14ac:dyDescent="0.2">
      <c r="C162" s="47"/>
      <c r="D162" s="47"/>
      <c r="E162" s="55"/>
      <c r="F162" s="74"/>
      <c r="G162" s="74"/>
      <c r="H162" s="74"/>
      <c r="I162" s="74"/>
      <c r="J162" s="74"/>
      <c r="K162" s="74"/>
      <c r="L162" s="74"/>
      <c r="M162" s="74"/>
      <c r="N162" s="74"/>
      <c r="O162" s="74"/>
      <c r="P162" s="74"/>
      <c r="Q162" s="74"/>
      <c r="R162" s="74"/>
      <c r="S162" s="74"/>
      <c r="T162" s="74"/>
      <c r="U162" s="74"/>
      <c r="V162" s="74"/>
      <c r="W162" s="74"/>
      <c r="X162" s="74"/>
      <c r="Y162" s="74"/>
      <c r="Z162" s="74"/>
      <c r="AA162" s="74"/>
      <c r="AB162" s="74"/>
      <c r="AC162" s="74"/>
    </row>
    <row r="163" spans="3:29" s="46" customFormat="1" x14ac:dyDescent="0.2">
      <c r="C163" s="47"/>
      <c r="D163" s="47"/>
      <c r="E163" s="55"/>
      <c r="F163" s="74"/>
      <c r="G163" s="74"/>
      <c r="H163" s="74"/>
      <c r="I163" s="74"/>
      <c r="J163" s="74"/>
      <c r="K163" s="74"/>
      <c r="L163" s="74"/>
      <c r="M163" s="74"/>
      <c r="N163" s="74"/>
      <c r="O163" s="74"/>
      <c r="P163" s="74"/>
      <c r="Q163" s="74"/>
      <c r="R163" s="74"/>
      <c r="S163" s="74"/>
      <c r="T163" s="74"/>
      <c r="U163" s="74"/>
      <c r="V163" s="74"/>
      <c r="W163" s="74"/>
      <c r="X163" s="74"/>
      <c r="Y163" s="74"/>
      <c r="Z163" s="74"/>
      <c r="AA163" s="74"/>
      <c r="AB163" s="74"/>
      <c r="AC163" s="74"/>
    </row>
    <row r="164" spans="3:29" s="46" customFormat="1" x14ac:dyDescent="0.2">
      <c r="C164" s="47"/>
      <c r="D164" s="47"/>
      <c r="E164" s="55"/>
      <c r="F164" s="74"/>
      <c r="G164" s="74"/>
      <c r="H164" s="74"/>
      <c r="I164" s="74"/>
      <c r="J164" s="74"/>
      <c r="K164" s="74"/>
      <c r="L164" s="74"/>
      <c r="M164" s="74"/>
      <c r="N164" s="74"/>
      <c r="O164" s="74"/>
      <c r="P164" s="74"/>
      <c r="Q164" s="74"/>
      <c r="R164" s="74"/>
      <c r="S164" s="74"/>
      <c r="T164" s="74"/>
      <c r="U164" s="74"/>
      <c r="V164" s="74"/>
      <c r="W164" s="74"/>
      <c r="X164" s="74"/>
      <c r="Y164" s="74"/>
      <c r="Z164" s="74"/>
      <c r="AA164" s="74"/>
      <c r="AB164" s="74"/>
      <c r="AC164" s="74"/>
    </row>
    <row r="165" spans="3:29" s="46" customFormat="1" x14ac:dyDescent="0.2">
      <c r="C165" s="47"/>
      <c r="D165" s="47"/>
      <c r="E165" s="55"/>
      <c r="F165" s="74"/>
      <c r="G165" s="74"/>
      <c r="H165" s="74"/>
      <c r="I165" s="74"/>
      <c r="J165" s="74"/>
      <c r="K165" s="74"/>
      <c r="L165" s="74"/>
      <c r="M165" s="74"/>
      <c r="N165" s="74"/>
      <c r="O165" s="74"/>
      <c r="P165" s="74"/>
      <c r="Q165" s="74"/>
      <c r="R165" s="74"/>
      <c r="S165" s="74"/>
      <c r="T165" s="74"/>
      <c r="U165" s="74"/>
      <c r="V165" s="74"/>
      <c r="W165" s="74"/>
      <c r="X165" s="74"/>
      <c r="Y165" s="74"/>
      <c r="Z165" s="74"/>
      <c r="AA165" s="74"/>
      <c r="AB165" s="74"/>
      <c r="AC165" s="74"/>
    </row>
    <row r="166" spans="3:29" s="46" customFormat="1" x14ac:dyDescent="0.2">
      <c r="C166" s="47"/>
      <c r="D166" s="47"/>
      <c r="E166" s="55"/>
      <c r="F166" s="74"/>
      <c r="G166" s="74"/>
      <c r="H166" s="74"/>
      <c r="I166" s="74"/>
      <c r="J166" s="74"/>
      <c r="K166" s="74"/>
      <c r="L166" s="74"/>
      <c r="M166" s="74"/>
      <c r="N166" s="74"/>
      <c r="O166" s="74"/>
      <c r="P166" s="74"/>
      <c r="Q166" s="74"/>
      <c r="R166" s="74"/>
      <c r="S166" s="74"/>
      <c r="T166" s="74"/>
      <c r="U166" s="74"/>
      <c r="V166" s="74"/>
      <c r="W166" s="74"/>
      <c r="X166" s="74"/>
      <c r="Y166" s="74"/>
      <c r="Z166" s="74"/>
      <c r="AA166" s="74"/>
      <c r="AB166" s="74"/>
      <c r="AC166" s="74"/>
    </row>
    <row r="167" spans="3:29" s="46" customFormat="1" x14ac:dyDescent="0.2">
      <c r="C167" s="47"/>
      <c r="D167" s="47"/>
      <c r="E167" s="55"/>
      <c r="F167" s="74"/>
      <c r="G167" s="74"/>
      <c r="H167" s="74"/>
      <c r="I167" s="74"/>
      <c r="J167" s="74"/>
      <c r="K167" s="74"/>
      <c r="L167" s="74"/>
      <c r="M167" s="74"/>
      <c r="N167" s="74"/>
      <c r="O167" s="74"/>
      <c r="P167" s="74"/>
      <c r="Q167" s="74"/>
      <c r="R167" s="74"/>
      <c r="S167" s="74"/>
      <c r="T167" s="74"/>
      <c r="U167" s="74"/>
      <c r="V167" s="74"/>
      <c r="W167" s="74"/>
      <c r="X167" s="74"/>
      <c r="Y167" s="74"/>
      <c r="Z167" s="74"/>
      <c r="AA167" s="74"/>
      <c r="AB167" s="74"/>
      <c r="AC167" s="74"/>
    </row>
    <row r="168" spans="3:29" s="46" customFormat="1" x14ac:dyDescent="0.2">
      <c r="C168" s="47"/>
      <c r="D168" s="47"/>
      <c r="E168" s="55"/>
      <c r="F168" s="74"/>
      <c r="G168" s="74"/>
      <c r="H168" s="74"/>
      <c r="I168" s="74"/>
      <c r="J168" s="74"/>
      <c r="K168" s="74"/>
      <c r="L168" s="74"/>
      <c r="M168" s="74"/>
      <c r="N168" s="74"/>
      <c r="O168" s="74"/>
      <c r="P168" s="74"/>
      <c r="Q168" s="74"/>
      <c r="R168" s="74"/>
      <c r="S168" s="74"/>
      <c r="T168" s="74"/>
      <c r="U168" s="74"/>
      <c r="V168" s="74"/>
      <c r="W168" s="74"/>
      <c r="X168" s="74"/>
      <c r="Y168" s="74"/>
      <c r="Z168" s="74"/>
      <c r="AA168" s="74"/>
      <c r="AB168" s="74"/>
      <c r="AC168" s="74"/>
    </row>
    <row r="169" spans="3:29" s="46" customFormat="1" x14ac:dyDescent="0.2">
      <c r="C169" s="47"/>
      <c r="D169" s="47"/>
      <c r="E169" s="55"/>
      <c r="F169" s="74"/>
      <c r="G169" s="74"/>
      <c r="H169" s="74"/>
      <c r="I169" s="74"/>
      <c r="J169" s="74"/>
      <c r="K169" s="74"/>
      <c r="L169" s="74"/>
      <c r="M169" s="74"/>
      <c r="N169" s="74"/>
      <c r="O169" s="74"/>
      <c r="P169" s="74"/>
      <c r="Q169" s="74"/>
      <c r="R169" s="74"/>
      <c r="S169" s="74"/>
      <c r="T169" s="74"/>
      <c r="U169" s="74"/>
      <c r="V169" s="74"/>
      <c r="W169" s="74"/>
      <c r="X169" s="74"/>
      <c r="Y169" s="74"/>
      <c r="Z169" s="74"/>
      <c r="AA169" s="74"/>
      <c r="AB169" s="74"/>
      <c r="AC169" s="74"/>
    </row>
    <row r="170" spans="3:29" s="46" customFormat="1" x14ac:dyDescent="0.2">
      <c r="C170" s="47"/>
      <c r="D170" s="47"/>
      <c r="E170" s="55"/>
      <c r="F170" s="74"/>
      <c r="G170" s="74"/>
      <c r="H170" s="74"/>
      <c r="I170" s="74"/>
      <c r="J170" s="74"/>
      <c r="K170" s="74"/>
      <c r="L170" s="74"/>
      <c r="M170" s="74"/>
      <c r="N170" s="74"/>
      <c r="O170" s="74"/>
      <c r="P170" s="74"/>
      <c r="Q170" s="74"/>
      <c r="R170" s="74"/>
      <c r="S170" s="74"/>
      <c r="T170" s="74"/>
      <c r="U170" s="74"/>
      <c r="V170" s="74"/>
      <c r="W170" s="74"/>
      <c r="X170" s="74"/>
      <c r="Y170" s="74"/>
      <c r="Z170" s="74"/>
      <c r="AA170" s="74"/>
      <c r="AB170" s="74"/>
      <c r="AC170" s="74"/>
    </row>
    <row r="171" spans="3:29" s="46" customFormat="1" x14ac:dyDescent="0.2">
      <c r="C171" s="47"/>
      <c r="D171" s="47"/>
      <c r="E171" s="55"/>
      <c r="F171" s="74"/>
      <c r="G171" s="74"/>
      <c r="H171" s="74"/>
      <c r="I171" s="74"/>
      <c r="J171" s="74"/>
      <c r="K171" s="74"/>
      <c r="L171" s="74"/>
      <c r="M171" s="74"/>
      <c r="N171" s="74"/>
      <c r="O171" s="74"/>
      <c r="P171" s="74"/>
      <c r="Q171" s="74"/>
      <c r="R171" s="74"/>
      <c r="S171" s="74"/>
      <c r="T171" s="74"/>
      <c r="U171" s="74"/>
      <c r="V171" s="74"/>
      <c r="W171" s="74"/>
      <c r="X171" s="74"/>
      <c r="Y171" s="74"/>
      <c r="Z171" s="74"/>
      <c r="AA171" s="74"/>
      <c r="AB171" s="74"/>
      <c r="AC171" s="74"/>
    </row>
    <row r="172" spans="3:29" s="46" customFormat="1" x14ac:dyDescent="0.2">
      <c r="C172" s="47"/>
      <c r="D172" s="47"/>
      <c r="E172" s="55"/>
      <c r="F172" s="74"/>
      <c r="G172" s="74"/>
      <c r="H172" s="74"/>
      <c r="I172" s="74"/>
      <c r="J172" s="74"/>
      <c r="K172" s="74"/>
      <c r="L172" s="74"/>
      <c r="M172" s="74"/>
      <c r="N172" s="74"/>
      <c r="O172" s="74"/>
      <c r="P172" s="74"/>
      <c r="Q172" s="74"/>
      <c r="R172" s="74"/>
      <c r="S172" s="74"/>
      <c r="T172" s="74"/>
      <c r="U172" s="74"/>
      <c r="V172" s="74"/>
      <c r="W172" s="74"/>
      <c r="X172" s="74"/>
      <c r="Y172" s="74"/>
      <c r="Z172" s="74"/>
      <c r="AA172" s="74"/>
      <c r="AB172" s="74"/>
      <c r="AC172" s="74"/>
    </row>
    <row r="173" spans="3:29" s="46" customFormat="1" x14ac:dyDescent="0.2">
      <c r="C173" s="47"/>
      <c r="D173" s="47"/>
      <c r="E173" s="55"/>
      <c r="F173" s="74"/>
      <c r="G173" s="74"/>
      <c r="H173" s="74"/>
      <c r="I173" s="74"/>
      <c r="J173" s="74"/>
      <c r="K173" s="74"/>
      <c r="L173" s="74"/>
      <c r="M173" s="74"/>
      <c r="N173" s="74"/>
      <c r="O173" s="74"/>
      <c r="P173" s="74"/>
      <c r="Q173" s="74"/>
      <c r="R173" s="74"/>
      <c r="S173" s="74"/>
      <c r="T173" s="74"/>
      <c r="U173" s="74"/>
      <c r="V173" s="74"/>
      <c r="W173" s="74"/>
      <c r="X173" s="74"/>
      <c r="Y173" s="74"/>
      <c r="Z173" s="74"/>
      <c r="AA173" s="74"/>
      <c r="AB173" s="74"/>
      <c r="AC173" s="74"/>
    </row>
    <row r="174" spans="3:29" s="46" customFormat="1" x14ac:dyDescent="0.2">
      <c r="C174" s="47"/>
      <c r="D174" s="47"/>
      <c r="E174" s="55"/>
      <c r="F174" s="74"/>
      <c r="G174" s="74"/>
      <c r="H174" s="74"/>
      <c r="I174" s="74"/>
      <c r="J174" s="74"/>
      <c r="K174" s="74"/>
      <c r="L174" s="74"/>
      <c r="M174" s="74"/>
      <c r="N174" s="74"/>
      <c r="O174" s="74"/>
      <c r="P174" s="74"/>
      <c r="Q174" s="74"/>
      <c r="R174" s="74"/>
      <c r="S174" s="74"/>
      <c r="T174" s="74"/>
      <c r="U174" s="74"/>
      <c r="V174" s="74"/>
      <c r="W174" s="74"/>
      <c r="X174" s="74"/>
      <c r="Y174" s="74"/>
      <c r="Z174" s="74"/>
      <c r="AA174" s="74"/>
      <c r="AB174" s="74"/>
      <c r="AC174" s="74"/>
    </row>
    <row r="175" spans="3:29" s="46" customFormat="1" x14ac:dyDescent="0.2">
      <c r="C175" s="47"/>
      <c r="D175" s="47"/>
      <c r="E175" s="55"/>
      <c r="F175" s="74"/>
      <c r="G175" s="74"/>
      <c r="H175" s="74"/>
      <c r="I175" s="74"/>
      <c r="J175" s="74"/>
      <c r="K175" s="74"/>
      <c r="L175" s="74"/>
      <c r="M175" s="74"/>
      <c r="N175" s="74"/>
      <c r="O175" s="74"/>
      <c r="P175" s="74"/>
      <c r="Q175" s="74"/>
      <c r="R175" s="74"/>
      <c r="S175" s="74"/>
      <c r="T175" s="74"/>
      <c r="U175" s="74"/>
      <c r="V175" s="74"/>
      <c r="W175" s="74"/>
      <c r="X175" s="74"/>
      <c r="Y175" s="74"/>
      <c r="Z175" s="74"/>
      <c r="AA175" s="74"/>
      <c r="AB175" s="74"/>
      <c r="AC175" s="74"/>
    </row>
    <row r="176" spans="3:29" s="46" customFormat="1" x14ac:dyDescent="0.2">
      <c r="C176" s="47"/>
      <c r="D176" s="47"/>
      <c r="E176" s="55"/>
      <c r="F176" s="74"/>
      <c r="G176" s="74"/>
      <c r="H176" s="74"/>
      <c r="I176" s="74"/>
      <c r="J176" s="74"/>
      <c r="K176" s="74"/>
      <c r="L176" s="74"/>
      <c r="M176" s="74"/>
      <c r="N176" s="74"/>
      <c r="O176" s="74"/>
      <c r="P176" s="74"/>
      <c r="Q176" s="74"/>
      <c r="R176" s="74"/>
      <c r="S176" s="74"/>
      <c r="T176" s="74"/>
      <c r="U176" s="74"/>
      <c r="V176" s="74"/>
      <c r="W176" s="74"/>
      <c r="X176" s="74"/>
      <c r="Y176" s="74"/>
      <c r="Z176" s="74"/>
      <c r="AA176" s="74"/>
      <c r="AB176" s="74"/>
      <c r="AC176" s="74"/>
    </row>
    <row r="177" spans="3:29" s="46" customFormat="1" x14ac:dyDescent="0.2">
      <c r="C177" s="47"/>
      <c r="D177" s="47"/>
      <c r="E177" s="55"/>
      <c r="F177" s="74"/>
      <c r="G177" s="74"/>
      <c r="H177" s="74"/>
      <c r="I177" s="74"/>
      <c r="J177" s="74"/>
      <c r="K177" s="74"/>
      <c r="L177" s="74"/>
      <c r="M177" s="74"/>
      <c r="N177" s="74"/>
      <c r="O177" s="74"/>
      <c r="P177" s="74"/>
      <c r="Q177" s="74"/>
      <c r="R177" s="74"/>
      <c r="S177" s="74"/>
      <c r="T177" s="74"/>
      <c r="U177" s="74"/>
      <c r="V177" s="74"/>
      <c r="W177" s="74"/>
      <c r="X177" s="74"/>
      <c r="Y177" s="74"/>
      <c r="Z177" s="74"/>
      <c r="AA177" s="74"/>
      <c r="AB177" s="74"/>
      <c r="AC177" s="74"/>
    </row>
    <row r="178" spans="3:29" s="46" customFormat="1" x14ac:dyDescent="0.2">
      <c r="C178" s="47"/>
      <c r="D178" s="47"/>
      <c r="E178" s="55"/>
      <c r="F178" s="74"/>
      <c r="G178" s="74"/>
      <c r="H178" s="74"/>
      <c r="I178" s="74"/>
      <c r="J178" s="74"/>
      <c r="K178" s="74"/>
      <c r="L178" s="74"/>
      <c r="M178" s="74"/>
      <c r="N178" s="74"/>
      <c r="O178" s="74"/>
      <c r="P178" s="74"/>
      <c r="Q178" s="74"/>
      <c r="R178" s="74"/>
      <c r="S178" s="74"/>
      <c r="T178" s="74"/>
      <c r="U178" s="74"/>
      <c r="V178" s="74"/>
      <c r="W178" s="74"/>
      <c r="X178" s="74"/>
      <c r="Y178" s="74"/>
      <c r="Z178" s="74"/>
      <c r="AA178" s="74"/>
      <c r="AB178" s="74"/>
      <c r="AC178" s="74"/>
    </row>
    <row r="179" spans="3:29" s="46" customFormat="1" x14ac:dyDescent="0.2">
      <c r="C179" s="47"/>
      <c r="D179" s="47"/>
      <c r="E179" s="55"/>
      <c r="F179" s="74"/>
      <c r="G179" s="74"/>
      <c r="H179" s="74"/>
      <c r="I179" s="74"/>
      <c r="J179" s="74"/>
      <c r="K179" s="74"/>
      <c r="L179" s="74"/>
      <c r="M179" s="74"/>
      <c r="N179" s="74"/>
      <c r="O179" s="74"/>
      <c r="P179" s="74"/>
      <c r="Q179" s="74"/>
      <c r="R179" s="74"/>
      <c r="S179" s="74"/>
      <c r="T179" s="74"/>
      <c r="U179" s="74"/>
      <c r="V179" s="74"/>
      <c r="W179" s="74"/>
      <c r="X179" s="74"/>
      <c r="Y179" s="74"/>
      <c r="Z179" s="74"/>
      <c r="AA179" s="74"/>
      <c r="AB179" s="74"/>
      <c r="AC179" s="74"/>
    </row>
    <row r="180" spans="3:29" s="46" customFormat="1" x14ac:dyDescent="0.2">
      <c r="C180" s="47"/>
      <c r="D180" s="47"/>
      <c r="E180" s="55"/>
      <c r="F180" s="74"/>
      <c r="G180" s="74"/>
      <c r="H180" s="74"/>
      <c r="I180" s="74"/>
      <c r="J180" s="74"/>
      <c r="K180" s="74"/>
      <c r="L180" s="74"/>
      <c r="M180" s="74"/>
      <c r="N180" s="74"/>
      <c r="O180" s="74"/>
      <c r="P180" s="74"/>
      <c r="Q180" s="74"/>
      <c r="R180" s="74"/>
      <c r="S180" s="74"/>
      <c r="T180" s="74"/>
      <c r="U180" s="74"/>
      <c r="V180" s="74"/>
      <c r="W180" s="74"/>
      <c r="X180" s="74"/>
      <c r="Y180" s="74"/>
      <c r="Z180" s="74"/>
      <c r="AA180" s="74"/>
      <c r="AB180" s="74"/>
      <c r="AC180" s="74"/>
    </row>
    <row r="181" spans="3:29" s="46" customFormat="1" x14ac:dyDescent="0.2">
      <c r="C181" s="47"/>
      <c r="D181" s="47"/>
      <c r="E181" s="55"/>
      <c r="F181" s="74"/>
      <c r="G181" s="74"/>
      <c r="H181" s="74"/>
      <c r="I181" s="74"/>
      <c r="J181" s="74"/>
      <c r="K181" s="74"/>
      <c r="L181" s="74"/>
      <c r="M181" s="74"/>
      <c r="N181" s="74"/>
      <c r="O181" s="74"/>
      <c r="P181" s="74"/>
      <c r="Q181" s="74"/>
      <c r="R181" s="74"/>
      <c r="S181" s="74"/>
      <c r="T181" s="74"/>
      <c r="U181" s="74"/>
      <c r="V181" s="74"/>
      <c r="W181" s="74"/>
      <c r="X181" s="74"/>
      <c r="Y181" s="74"/>
      <c r="Z181" s="74"/>
      <c r="AA181" s="74"/>
      <c r="AB181" s="74"/>
      <c r="AC181" s="74"/>
    </row>
    <row r="182" spans="3:29" s="46" customFormat="1" x14ac:dyDescent="0.2">
      <c r="C182" s="47"/>
      <c r="D182" s="47"/>
      <c r="E182" s="55"/>
      <c r="F182" s="74"/>
      <c r="G182" s="74"/>
      <c r="H182" s="74"/>
      <c r="I182" s="74"/>
      <c r="J182" s="74"/>
      <c r="K182" s="74"/>
      <c r="L182" s="74"/>
      <c r="M182" s="74"/>
      <c r="N182" s="74"/>
      <c r="O182" s="74"/>
      <c r="P182" s="74"/>
      <c r="Q182" s="74"/>
      <c r="R182" s="74"/>
      <c r="S182" s="74"/>
      <c r="T182" s="74"/>
      <c r="U182" s="74"/>
      <c r="V182" s="74"/>
      <c r="W182" s="74"/>
      <c r="X182" s="74"/>
      <c r="Y182" s="74"/>
      <c r="Z182" s="74"/>
      <c r="AA182" s="74"/>
      <c r="AB182" s="74"/>
      <c r="AC182" s="74"/>
    </row>
    <row r="183" spans="3:29" s="46" customFormat="1" x14ac:dyDescent="0.2">
      <c r="C183" s="47"/>
      <c r="D183" s="47"/>
      <c r="E183" s="55"/>
      <c r="F183" s="74"/>
      <c r="G183" s="74"/>
      <c r="H183" s="74"/>
      <c r="I183" s="74"/>
      <c r="J183" s="74"/>
      <c r="K183" s="74"/>
      <c r="L183" s="74"/>
      <c r="M183" s="74"/>
      <c r="N183" s="74"/>
      <c r="O183" s="74"/>
      <c r="P183" s="74"/>
      <c r="Q183" s="74"/>
      <c r="R183" s="74"/>
      <c r="S183" s="74"/>
      <c r="T183" s="74"/>
      <c r="U183" s="74"/>
      <c r="V183" s="74"/>
      <c r="W183" s="74"/>
      <c r="X183" s="74"/>
      <c r="Y183" s="74"/>
      <c r="Z183" s="74"/>
      <c r="AA183" s="74"/>
      <c r="AB183" s="74"/>
      <c r="AC183" s="74"/>
    </row>
    <row r="184" spans="3:29" s="46" customFormat="1" x14ac:dyDescent="0.2">
      <c r="C184" s="47"/>
      <c r="D184" s="47"/>
      <c r="E184" s="55"/>
      <c r="F184" s="74"/>
      <c r="G184" s="74"/>
      <c r="H184" s="74"/>
      <c r="I184" s="74"/>
      <c r="J184" s="74"/>
      <c r="K184" s="74"/>
      <c r="L184" s="74"/>
      <c r="M184" s="74"/>
      <c r="N184" s="74"/>
      <c r="O184" s="74"/>
      <c r="P184" s="74"/>
      <c r="Q184" s="74"/>
      <c r="R184" s="74"/>
      <c r="S184" s="74"/>
      <c r="T184" s="74"/>
      <c r="U184" s="74"/>
      <c r="V184" s="74"/>
      <c r="W184" s="74"/>
      <c r="X184" s="74"/>
      <c r="Y184" s="74"/>
      <c r="Z184" s="74"/>
      <c r="AA184" s="74"/>
      <c r="AB184" s="74"/>
      <c r="AC184" s="74"/>
    </row>
    <row r="185" spans="3:29" s="46" customFormat="1" x14ac:dyDescent="0.2">
      <c r="C185" s="47"/>
      <c r="D185" s="47"/>
      <c r="E185" s="55"/>
      <c r="F185" s="74"/>
      <c r="G185" s="74"/>
      <c r="H185" s="74"/>
      <c r="I185" s="74"/>
      <c r="J185" s="74"/>
      <c r="K185" s="74"/>
      <c r="L185" s="74"/>
      <c r="M185" s="74"/>
      <c r="N185" s="74"/>
      <c r="O185" s="74"/>
      <c r="P185" s="74"/>
      <c r="Q185" s="74"/>
      <c r="R185" s="74"/>
      <c r="S185" s="74"/>
      <c r="T185" s="74"/>
      <c r="U185" s="74"/>
      <c r="V185" s="74"/>
      <c r="W185" s="74"/>
      <c r="X185" s="74"/>
      <c r="Y185" s="74"/>
      <c r="Z185" s="74"/>
      <c r="AA185" s="74"/>
      <c r="AB185" s="74"/>
      <c r="AC185" s="74"/>
    </row>
    <row r="186" spans="3:29" s="46" customFormat="1" x14ac:dyDescent="0.2">
      <c r="C186" s="47"/>
      <c r="D186" s="47"/>
      <c r="E186" s="55"/>
      <c r="F186" s="74"/>
      <c r="G186" s="74"/>
      <c r="H186" s="74"/>
      <c r="I186" s="74"/>
      <c r="J186" s="74"/>
      <c r="K186" s="74"/>
      <c r="L186" s="74"/>
      <c r="M186" s="74"/>
      <c r="N186" s="74"/>
      <c r="O186" s="74"/>
      <c r="P186" s="74"/>
      <c r="Q186" s="74"/>
      <c r="R186" s="74"/>
      <c r="S186" s="74"/>
      <c r="T186" s="74"/>
      <c r="U186" s="74"/>
      <c r="V186" s="74"/>
      <c r="W186" s="74"/>
      <c r="X186" s="74"/>
      <c r="Y186" s="74"/>
      <c r="Z186" s="74"/>
      <c r="AA186" s="74"/>
      <c r="AB186" s="74"/>
      <c r="AC186" s="74"/>
    </row>
    <row r="187" spans="3:29" s="46" customFormat="1" x14ac:dyDescent="0.2">
      <c r="C187" s="47"/>
      <c r="D187" s="47"/>
      <c r="E187" s="55"/>
      <c r="F187" s="74"/>
      <c r="G187" s="74"/>
      <c r="H187" s="74"/>
      <c r="I187" s="74"/>
      <c r="J187" s="74"/>
      <c r="K187" s="74"/>
      <c r="L187" s="74"/>
      <c r="M187" s="74"/>
      <c r="N187" s="74"/>
      <c r="O187" s="74"/>
      <c r="P187" s="74"/>
      <c r="Q187" s="74"/>
      <c r="R187" s="74"/>
      <c r="S187" s="74"/>
      <c r="T187" s="74"/>
      <c r="U187" s="74"/>
      <c r="V187" s="74"/>
      <c r="W187" s="74"/>
      <c r="X187" s="74"/>
      <c r="Y187" s="74"/>
      <c r="Z187" s="74"/>
      <c r="AA187" s="74"/>
      <c r="AB187" s="74"/>
      <c r="AC187" s="74"/>
    </row>
    <row r="188" spans="3:29" s="46" customFormat="1" x14ac:dyDescent="0.2">
      <c r="C188" s="47"/>
      <c r="D188" s="47"/>
      <c r="E188" s="55"/>
      <c r="F188" s="74"/>
      <c r="G188" s="74"/>
      <c r="H188" s="74"/>
      <c r="I188" s="74"/>
      <c r="J188" s="74"/>
      <c r="K188" s="74"/>
      <c r="L188" s="74"/>
      <c r="M188" s="74"/>
      <c r="N188" s="74"/>
      <c r="O188" s="74"/>
      <c r="P188" s="74"/>
      <c r="Q188" s="74"/>
      <c r="R188" s="74"/>
      <c r="S188" s="74"/>
      <c r="T188" s="74"/>
      <c r="U188" s="74"/>
      <c r="V188" s="74"/>
      <c r="W188" s="74"/>
      <c r="X188" s="74"/>
      <c r="Y188" s="74"/>
      <c r="Z188" s="74"/>
      <c r="AA188" s="74"/>
      <c r="AB188" s="74"/>
      <c r="AC188" s="74"/>
    </row>
    <row r="189" spans="3:29" s="46" customFormat="1" x14ac:dyDescent="0.2">
      <c r="C189" s="47"/>
      <c r="D189" s="47"/>
      <c r="E189" s="55"/>
      <c r="F189" s="74"/>
      <c r="G189" s="74"/>
      <c r="H189" s="74"/>
      <c r="I189" s="74"/>
      <c r="J189" s="74"/>
      <c r="K189" s="74"/>
      <c r="L189" s="74"/>
      <c r="M189" s="74"/>
      <c r="N189" s="74"/>
      <c r="O189" s="74"/>
      <c r="P189" s="74"/>
      <c r="Q189" s="74"/>
      <c r="R189" s="74"/>
      <c r="S189" s="74"/>
      <c r="T189" s="74"/>
      <c r="U189" s="74"/>
      <c r="V189" s="74"/>
      <c r="W189" s="74"/>
      <c r="X189" s="74"/>
      <c r="Y189" s="74"/>
      <c r="Z189" s="74"/>
      <c r="AA189" s="74"/>
      <c r="AB189" s="74"/>
      <c r="AC189" s="74"/>
    </row>
    <row r="190" spans="3:29" s="46" customFormat="1" x14ac:dyDescent="0.2">
      <c r="C190" s="47"/>
      <c r="D190" s="47"/>
      <c r="E190" s="55"/>
      <c r="F190" s="74"/>
      <c r="G190" s="74"/>
      <c r="H190" s="74"/>
      <c r="I190" s="74"/>
      <c r="J190" s="74"/>
      <c r="K190" s="74"/>
      <c r="L190" s="74"/>
      <c r="M190" s="74"/>
      <c r="N190" s="74"/>
      <c r="O190" s="74"/>
      <c r="P190" s="74"/>
      <c r="Q190" s="74"/>
      <c r="R190" s="74"/>
      <c r="S190" s="74"/>
      <c r="T190" s="74"/>
      <c r="U190" s="74"/>
      <c r="V190" s="74"/>
      <c r="W190" s="74"/>
      <c r="X190" s="74"/>
      <c r="Y190" s="74"/>
      <c r="Z190" s="74"/>
      <c r="AA190" s="74"/>
      <c r="AB190" s="74"/>
      <c r="AC190" s="74"/>
    </row>
    <row r="191" spans="3:29" s="46" customFormat="1" x14ac:dyDescent="0.2">
      <c r="C191" s="47"/>
      <c r="D191" s="47"/>
      <c r="E191" s="55"/>
      <c r="F191" s="74"/>
      <c r="G191" s="74"/>
      <c r="H191" s="74"/>
      <c r="I191" s="74"/>
      <c r="J191" s="74"/>
      <c r="K191" s="74"/>
      <c r="L191" s="74"/>
      <c r="M191" s="74"/>
      <c r="N191" s="74"/>
      <c r="O191" s="74"/>
      <c r="P191" s="74"/>
      <c r="Q191" s="74"/>
      <c r="R191" s="74"/>
      <c r="S191" s="74"/>
      <c r="T191" s="74"/>
      <c r="U191" s="74"/>
      <c r="V191" s="74"/>
      <c r="W191" s="74"/>
      <c r="X191" s="74"/>
      <c r="Y191" s="74"/>
      <c r="Z191" s="74"/>
      <c r="AA191" s="74"/>
      <c r="AB191" s="74"/>
      <c r="AC191" s="74"/>
    </row>
    <row r="192" spans="3:29" s="46" customFormat="1" x14ac:dyDescent="0.2">
      <c r="C192" s="47"/>
      <c r="D192" s="47"/>
      <c r="E192" s="55"/>
      <c r="F192" s="74"/>
      <c r="G192" s="74"/>
      <c r="H192" s="74"/>
      <c r="I192" s="74"/>
      <c r="J192" s="74"/>
      <c r="K192" s="74"/>
      <c r="L192" s="74"/>
      <c r="M192" s="74"/>
      <c r="N192" s="74"/>
      <c r="O192" s="74"/>
      <c r="P192" s="74"/>
      <c r="Q192" s="74"/>
      <c r="R192" s="74"/>
      <c r="S192" s="74"/>
      <c r="T192" s="74"/>
      <c r="U192" s="74"/>
      <c r="V192" s="74"/>
      <c r="W192" s="74"/>
      <c r="X192" s="74"/>
      <c r="Y192" s="74"/>
      <c r="Z192" s="74"/>
      <c r="AA192" s="74"/>
      <c r="AB192" s="74"/>
      <c r="AC192" s="74"/>
    </row>
    <row r="193" spans="3:29" s="46" customFormat="1" x14ac:dyDescent="0.2">
      <c r="C193" s="47"/>
      <c r="D193" s="47"/>
      <c r="E193" s="55"/>
      <c r="F193" s="74"/>
      <c r="G193" s="74"/>
      <c r="H193" s="74"/>
      <c r="I193" s="74"/>
      <c r="J193" s="74"/>
      <c r="K193" s="74"/>
      <c r="L193" s="74"/>
      <c r="M193" s="74"/>
      <c r="N193" s="74"/>
      <c r="O193" s="74"/>
      <c r="P193" s="74"/>
      <c r="Q193" s="74"/>
      <c r="R193" s="74"/>
      <c r="S193" s="74"/>
      <c r="T193" s="74"/>
      <c r="U193" s="74"/>
      <c r="V193" s="74"/>
      <c r="W193" s="74"/>
      <c r="X193" s="74"/>
      <c r="Y193" s="74"/>
      <c r="Z193" s="74"/>
      <c r="AA193" s="74"/>
      <c r="AB193" s="74"/>
      <c r="AC193" s="74"/>
    </row>
  </sheetData>
  <autoFilter ref="A4:E24">
    <filterColumn colId="0" showButton="0"/>
  </autoFilter>
  <mergeCells count="11">
    <mergeCell ref="A25:B25"/>
    <mergeCell ref="A4:B4"/>
    <mergeCell ref="A11:B11"/>
    <mergeCell ref="A1:E1"/>
    <mergeCell ref="A2:E2"/>
    <mergeCell ref="A8:B8"/>
    <mergeCell ref="A10:B10"/>
    <mergeCell ref="A16:B16"/>
    <mergeCell ref="A19:B19"/>
    <mergeCell ref="A22:B22"/>
    <mergeCell ref="A23:B23"/>
  </mergeCells>
  <pageMargins left="0.7" right="0.7" top="0.75" bottom="0.75" header="0.3" footer="0.3"/>
  <pageSetup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EJECUCION BMT  CONCEJO</vt:lpstr>
      <vt:lpstr>EJECUCION TOTAL</vt:lpstr>
      <vt:lpstr>FUNCIONAMIENTO</vt:lpstr>
      <vt:lpstr>RESERVAS</vt:lpstr>
      <vt:lpstr>'EJECUCION BMT  CONCEJO'!Área_de_impresión</vt:lpstr>
      <vt:lpstr>'EJECUCION TOTAL'!Área_de_impresión</vt:lpstr>
      <vt:lpstr>RESERVAS!Área_de_impresión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Julieth Rojas Betancour</dc:creator>
  <cp:lastModifiedBy>Angelica Maria Sanchez Poveda</cp:lastModifiedBy>
  <cp:lastPrinted>2019-11-26T17:27:15Z</cp:lastPrinted>
  <dcterms:created xsi:type="dcterms:W3CDTF">2015-10-06T19:48:57Z</dcterms:created>
  <dcterms:modified xsi:type="dcterms:W3CDTF">2020-08-05T15:48:13Z</dcterms:modified>
</cp:coreProperties>
</file>