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RESUPUESTAL\EJECUCION PPTAL - 2021\JULIO\"/>
    </mc:Choice>
  </mc:AlternateContent>
  <bookViews>
    <workbookView xWindow="0" yWindow="0" windowWidth="20490" windowHeight="7095" tabRatio="891" firstSheet="1" activeTab="1"/>
  </bookViews>
  <sheets>
    <sheet name="EJECUCION BMT  CONCEJO" sheetId="11" state="hidden" r:id="rId1"/>
    <sheet name="EJECUCION TOTAL" sheetId="62" r:id="rId2"/>
    <sheet name="EJECUCION TOTAL + SUSPENSION" sheetId="77" r:id="rId3"/>
    <sheet name="RESUMEN FUNCIONAMIENTO " sheetId="82" r:id="rId4"/>
    <sheet name="RESUMEN RESERVAS" sheetId="83" r:id="rId5"/>
  </sheets>
  <definedNames>
    <definedName name="_xlnm._FilterDatabase" localSheetId="0" hidden="1">'EJECUCION BMT  CONCEJO'!$B$5:$E$20</definedName>
    <definedName name="_xlnm._FilterDatabase" localSheetId="1" hidden="1">'EJECUCION TOTAL'!$A$5:$L$50</definedName>
    <definedName name="_xlnm._FilterDatabase" localSheetId="2" hidden="1">'EJECUCION TOTAL + SUSPENSION'!$A$5:$N$50</definedName>
    <definedName name="_xlnm._FilterDatabase" localSheetId="4" hidden="1">'RESUMEN RESERVAS'!$A$4:$E$41</definedName>
    <definedName name="a" localSheetId="2">#REF!</definedName>
    <definedName name="a">#REF!</definedName>
    <definedName name="_xlnm.Print_Area" localSheetId="0">'EJECUCION BMT  CONCEJO'!$B$1:$D$24</definedName>
    <definedName name="_xlnm.Print_Area" localSheetId="1">'EJECUCION TOTAL'!$A$1:$L$50</definedName>
    <definedName name="_xlnm.Print_Area" localSheetId="2">'EJECUCION TOTAL + SUSPENSION'!$A$1:$N$50</definedName>
    <definedName name="_xlnm.Print_Area" localSheetId="4">'RESUMEN RESERVAS'!$A$1:$E$43</definedName>
    <definedName name="MODALIDAD_DE_SELECCION" localSheetId="2">#REF!</definedName>
    <definedName name="MODALIDAD_DE_SELECCION">#REF!</definedName>
    <definedName name="QQQQ" localSheetId="2">#REF!</definedName>
    <definedName name="QQQQ">#REF!</definedName>
  </definedNames>
  <calcPr calcId="162913"/>
</workbook>
</file>

<file path=xl/calcChain.xml><?xml version="1.0" encoding="utf-8"?>
<calcChain xmlns="http://schemas.openxmlformats.org/spreadsheetml/2006/main">
  <c r="K27" i="62" l="1"/>
  <c r="F14" i="77" l="1"/>
  <c r="L9" i="77" l="1"/>
  <c r="L8" i="77"/>
  <c r="J9" i="77"/>
  <c r="J8" i="77"/>
  <c r="H9" i="77"/>
  <c r="E9" i="77"/>
  <c r="E8" i="77"/>
  <c r="C14" i="83" l="1"/>
  <c r="D14" i="83"/>
  <c r="E43" i="62" l="1"/>
  <c r="E40" i="62"/>
  <c r="E36" i="62"/>
  <c r="E33" i="62"/>
  <c r="E29" i="62"/>
  <c r="E28" i="62"/>
  <c r="E21" i="62"/>
  <c r="E26" i="62" s="1"/>
  <c r="E15" i="62"/>
  <c r="E18" i="62" s="1"/>
  <c r="E10" i="62"/>
  <c r="E7" i="62"/>
  <c r="E7" i="77" s="1"/>
  <c r="J43" i="62"/>
  <c r="J40" i="62"/>
  <c r="J36" i="62"/>
  <c r="J33" i="62"/>
  <c r="J29" i="62"/>
  <c r="J28" i="62"/>
  <c r="J21" i="62"/>
  <c r="J26" i="62" s="1"/>
  <c r="J15" i="62"/>
  <c r="J18" i="62" s="1"/>
  <c r="J10" i="62"/>
  <c r="J7" i="62"/>
  <c r="H43" i="62"/>
  <c r="H40" i="62"/>
  <c r="H36" i="62"/>
  <c r="H33" i="62"/>
  <c r="H29" i="62"/>
  <c r="H28" i="62"/>
  <c r="H21" i="62"/>
  <c r="H26" i="62" s="1"/>
  <c r="H15" i="62"/>
  <c r="H18" i="62" s="1"/>
  <c r="H10" i="62"/>
  <c r="H7" i="62"/>
  <c r="F43" i="62"/>
  <c r="F40" i="62"/>
  <c r="F36" i="62"/>
  <c r="F33" i="62"/>
  <c r="F29" i="62"/>
  <c r="F28" i="62"/>
  <c r="F21" i="62"/>
  <c r="F26" i="62" s="1"/>
  <c r="F15" i="62"/>
  <c r="F18" i="62" s="1"/>
  <c r="F10" i="62"/>
  <c r="F7" i="62"/>
  <c r="E48" i="62" l="1"/>
  <c r="E14" i="62"/>
  <c r="E19" i="62" s="1"/>
  <c r="J48" i="62"/>
  <c r="H48" i="62"/>
  <c r="F48" i="62"/>
  <c r="E39" i="62"/>
  <c r="J39" i="62"/>
  <c r="H39" i="62"/>
  <c r="F39" i="62"/>
  <c r="J14" i="62"/>
  <c r="J19" i="62" s="1"/>
  <c r="L7" i="77"/>
  <c r="H14" i="62"/>
  <c r="H19" i="62" s="1"/>
  <c r="J7" i="77"/>
  <c r="F14" i="62"/>
  <c r="F19" i="62" s="1"/>
  <c r="H7" i="77"/>
  <c r="H8" i="77"/>
  <c r="E49" i="62" l="1"/>
  <c r="E50" i="62"/>
  <c r="H49" i="62"/>
  <c r="J49" i="62"/>
  <c r="F49" i="62"/>
  <c r="I6" i="62"/>
  <c r="G8" i="62" l="1"/>
  <c r="I8" i="77" s="1"/>
  <c r="G6" i="62"/>
  <c r="D39" i="83" l="1"/>
  <c r="C39" i="83"/>
  <c r="E38" i="83"/>
  <c r="E37" i="83"/>
  <c r="E36" i="83"/>
  <c r="E35" i="83"/>
  <c r="E34" i="83"/>
  <c r="D33" i="83"/>
  <c r="C33" i="83"/>
  <c r="E32" i="83"/>
  <c r="E31" i="83"/>
  <c r="E30" i="83"/>
  <c r="E29" i="83"/>
  <c r="E28" i="83"/>
  <c r="E27" i="83"/>
  <c r="D26" i="83"/>
  <c r="C26" i="83"/>
  <c r="E25" i="83"/>
  <c r="E24" i="83"/>
  <c r="D23" i="83"/>
  <c r="C23" i="83"/>
  <c r="E22" i="83"/>
  <c r="E21" i="83"/>
  <c r="E20" i="83"/>
  <c r="E19" i="83"/>
  <c r="E18" i="83"/>
  <c r="E17" i="83"/>
  <c r="E16" i="83"/>
  <c r="E13" i="83"/>
  <c r="E12" i="83"/>
  <c r="E11" i="83"/>
  <c r="E10" i="83"/>
  <c r="E9" i="83"/>
  <c r="E8" i="83"/>
  <c r="D7" i="83"/>
  <c r="C7" i="83"/>
  <c r="E6" i="83"/>
  <c r="E5" i="83"/>
  <c r="G10" i="82"/>
  <c r="E10" i="82"/>
  <c r="C10" i="82"/>
  <c r="B10" i="82"/>
  <c r="I9" i="82"/>
  <c r="H9" i="82"/>
  <c r="F9" i="82"/>
  <c r="D9" i="82"/>
  <c r="I8" i="82"/>
  <c r="H8" i="82"/>
  <c r="F8" i="82"/>
  <c r="D8" i="82"/>
  <c r="I7" i="82"/>
  <c r="H7" i="82"/>
  <c r="F7" i="82"/>
  <c r="D7" i="82"/>
  <c r="I6" i="82"/>
  <c r="H6" i="82"/>
  <c r="F6" i="82"/>
  <c r="D6" i="82"/>
  <c r="E26" i="83" l="1"/>
  <c r="E33" i="83"/>
  <c r="D15" i="83"/>
  <c r="E7" i="83"/>
  <c r="C15" i="83"/>
  <c r="C40" i="83"/>
  <c r="D40" i="83"/>
  <c r="E23" i="83"/>
  <c r="E14" i="83"/>
  <c r="I10" i="82"/>
  <c r="D10" i="82"/>
  <c r="F10" i="82"/>
  <c r="H10" i="82"/>
  <c r="E39" i="83"/>
  <c r="E15" i="83" l="1"/>
  <c r="D42" i="83"/>
  <c r="E40" i="83"/>
  <c r="C42" i="83"/>
  <c r="E42" i="83" l="1"/>
  <c r="L47" i="62"/>
  <c r="K47" i="62"/>
  <c r="I47" i="62"/>
  <c r="G47" i="62"/>
  <c r="L46" i="62"/>
  <c r="K46" i="62"/>
  <c r="I46" i="62"/>
  <c r="G46" i="62"/>
  <c r="L45" i="62"/>
  <c r="K45" i="62"/>
  <c r="I45" i="62"/>
  <c r="G45" i="62"/>
  <c r="L44" i="62"/>
  <c r="K44" i="62"/>
  <c r="I44" i="62"/>
  <c r="G44" i="62"/>
  <c r="L42" i="62"/>
  <c r="K42" i="62"/>
  <c r="I42" i="62"/>
  <c r="G42" i="62"/>
  <c r="L41" i="62"/>
  <c r="K41" i="62"/>
  <c r="I41" i="62"/>
  <c r="G41" i="62"/>
  <c r="L38" i="62"/>
  <c r="K38" i="62"/>
  <c r="I38" i="62"/>
  <c r="G38" i="62"/>
  <c r="L37" i="62"/>
  <c r="K37" i="62"/>
  <c r="I37" i="62"/>
  <c r="G37" i="62"/>
  <c r="G36" i="62"/>
  <c r="L35" i="62"/>
  <c r="K35" i="62"/>
  <c r="I35" i="62"/>
  <c r="G35" i="62"/>
  <c r="L34" i="62"/>
  <c r="K34" i="62"/>
  <c r="I34" i="62"/>
  <c r="G34" i="62"/>
  <c r="L32" i="62"/>
  <c r="K32" i="62"/>
  <c r="I32" i="62"/>
  <c r="G32" i="62"/>
  <c r="L31" i="62"/>
  <c r="K31" i="62"/>
  <c r="I31" i="62"/>
  <c r="G31" i="62"/>
  <c r="L30" i="62"/>
  <c r="K30" i="62"/>
  <c r="I30" i="62"/>
  <c r="G30" i="62"/>
  <c r="G28" i="62"/>
  <c r="L27" i="62"/>
  <c r="I27" i="62"/>
  <c r="G27" i="62"/>
  <c r="L25" i="62"/>
  <c r="K25" i="62"/>
  <c r="I25" i="62"/>
  <c r="G25" i="62"/>
  <c r="L24" i="62"/>
  <c r="K24" i="62"/>
  <c r="I24" i="62"/>
  <c r="G24" i="62"/>
  <c r="L23" i="62"/>
  <c r="K23" i="62"/>
  <c r="I23" i="62"/>
  <c r="G23" i="62"/>
  <c r="L22" i="62"/>
  <c r="K22" i="62"/>
  <c r="I22" i="62"/>
  <c r="G22" i="62"/>
  <c r="L20" i="62"/>
  <c r="K20" i="62"/>
  <c r="I20" i="62"/>
  <c r="G20" i="62"/>
  <c r="L17" i="62"/>
  <c r="K17" i="62"/>
  <c r="I17" i="62"/>
  <c r="G17" i="62"/>
  <c r="L16" i="62"/>
  <c r="K16" i="62"/>
  <c r="I16" i="62"/>
  <c r="G16" i="62"/>
  <c r="L13" i="62"/>
  <c r="K13" i="62"/>
  <c r="I13" i="62"/>
  <c r="G13" i="62"/>
  <c r="L12" i="62"/>
  <c r="K12" i="62"/>
  <c r="I12" i="62"/>
  <c r="G12" i="62"/>
  <c r="L11" i="62"/>
  <c r="K11" i="62"/>
  <c r="I11" i="62"/>
  <c r="G11" i="62"/>
  <c r="L9" i="62"/>
  <c r="N9" i="77" s="1"/>
  <c r="K9" i="62"/>
  <c r="M9" i="77" s="1"/>
  <c r="I9" i="62"/>
  <c r="K9" i="77" s="1"/>
  <c r="G9" i="62"/>
  <c r="I9" i="77" s="1"/>
  <c r="L8" i="62"/>
  <c r="N8" i="77" s="1"/>
  <c r="K8" i="62"/>
  <c r="M8" i="77" s="1"/>
  <c r="I8" i="62"/>
  <c r="K8" i="77" s="1"/>
  <c r="L7" i="62"/>
  <c r="N7" i="77" s="1"/>
  <c r="L6" i="62"/>
  <c r="K6" i="62"/>
  <c r="G43" i="62" l="1"/>
  <c r="L40" i="62"/>
  <c r="L36" i="62"/>
  <c r="L15" i="62"/>
  <c r="K10" i="62"/>
  <c r="G33" i="62"/>
  <c r="G21" i="62"/>
  <c r="I21" i="62"/>
  <c r="K36" i="62"/>
  <c r="K7" i="62"/>
  <c r="M7" i="77" s="1"/>
  <c r="L43" i="62"/>
  <c r="K43" i="62"/>
  <c r="I43" i="62"/>
  <c r="K40" i="62"/>
  <c r="I40" i="62"/>
  <c r="I36" i="62"/>
  <c r="K33" i="62"/>
  <c r="L33" i="62"/>
  <c r="I33" i="62"/>
  <c r="I29" i="62"/>
  <c r="G29" i="62"/>
  <c r="L28" i="62"/>
  <c r="I28" i="62"/>
  <c r="K28" i="62"/>
  <c r="K21" i="62"/>
  <c r="L21" i="62"/>
  <c r="I15" i="62"/>
  <c r="G15" i="62"/>
  <c r="K15" i="62"/>
  <c r="L10" i="62"/>
  <c r="G10" i="62"/>
  <c r="I10" i="62"/>
  <c r="G18" i="62"/>
  <c r="I18" i="62"/>
  <c r="G7" i="62"/>
  <c r="K29" i="62"/>
  <c r="G40" i="62"/>
  <c r="L29" i="62"/>
  <c r="I7" i="62"/>
  <c r="K7" i="77" s="1"/>
  <c r="L47" i="77"/>
  <c r="N47" i="77" s="1"/>
  <c r="J47" i="77"/>
  <c r="H47" i="77"/>
  <c r="E47" i="77"/>
  <c r="G47" i="77" s="1"/>
  <c r="L39" i="62" l="1"/>
  <c r="G39" i="62"/>
  <c r="I26" i="62"/>
  <c r="G26" i="62"/>
  <c r="I14" i="62"/>
  <c r="I19" i="62"/>
  <c r="L18" i="62"/>
  <c r="K18" i="62"/>
  <c r="G19" i="62"/>
  <c r="L26" i="62"/>
  <c r="K26" i="62"/>
  <c r="L14" i="62"/>
  <c r="K14" i="62"/>
  <c r="G14" i="62"/>
  <c r="I39" i="62"/>
  <c r="K39" i="62"/>
  <c r="I47" i="77"/>
  <c r="K47" i="77"/>
  <c r="M47" i="77"/>
  <c r="L19" i="62" l="1"/>
  <c r="K19" i="62"/>
  <c r="L11" i="77" l="1"/>
  <c r="L12" i="77"/>
  <c r="L13" i="77"/>
  <c r="L16" i="77"/>
  <c r="L17" i="77"/>
  <c r="L20" i="77"/>
  <c r="L22" i="77"/>
  <c r="L23" i="77"/>
  <c r="L24" i="77"/>
  <c r="L25" i="77"/>
  <c r="L27" i="77"/>
  <c r="L30" i="77"/>
  <c r="L31" i="77"/>
  <c r="L32" i="77"/>
  <c r="L34" i="77"/>
  <c r="L35" i="77"/>
  <c r="L37" i="77"/>
  <c r="L38" i="77"/>
  <c r="L41" i="77"/>
  <c r="L42" i="77"/>
  <c r="L44" i="77"/>
  <c r="L45" i="77"/>
  <c r="L46" i="77"/>
  <c r="L6" i="77"/>
  <c r="J11" i="77"/>
  <c r="J12" i="77"/>
  <c r="J13" i="77"/>
  <c r="J16" i="77"/>
  <c r="J17" i="77"/>
  <c r="J20" i="77"/>
  <c r="J22" i="77"/>
  <c r="J23" i="77"/>
  <c r="J24" i="77"/>
  <c r="J25" i="77"/>
  <c r="J27" i="77"/>
  <c r="J30" i="77"/>
  <c r="J31" i="77"/>
  <c r="J32" i="77"/>
  <c r="J34" i="77"/>
  <c r="J35" i="77"/>
  <c r="J37" i="77"/>
  <c r="J38" i="77"/>
  <c r="J41" i="77"/>
  <c r="J42" i="77"/>
  <c r="J44" i="77"/>
  <c r="J45" i="77"/>
  <c r="J46" i="77"/>
  <c r="J6" i="77"/>
  <c r="H11" i="77"/>
  <c r="H12" i="77"/>
  <c r="H13" i="77"/>
  <c r="H16" i="77"/>
  <c r="H17" i="77"/>
  <c r="H20" i="77"/>
  <c r="H22" i="77"/>
  <c r="H23" i="77"/>
  <c r="H24" i="77"/>
  <c r="H25" i="77"/>
  <c r="H27" i="77"/>
  <c r="H30" i="77"/>
  <c r="H31" i="77"/>
  <c r="H32" i="77"/>
  <c r="H34" i="77"/>
  <c r="H35" i="77"/>
  <c r="H37" i="77"/>
  <c r="H38" i="77"/>
  <c r="H41" i="77"/>
  <c r="H42" i="77"/>
  <c r="H44" i="77"/>
  <c r="H45" i="77"/>
  <c r="H46" i="77"/>
  <c r="H6" i="77"/>
  <c r="E11" i="77"/>
  <c r="E12" i="77"/>
  <c r="E13" i="77"/>
  <c r="E16" i="77"/>
  <c r="E17" i="77"/>
  <c r="E20" i="77"/>
  <c r="E22" i="77"/>
  <c r="E23" i="77"/>
  <c r="E24" i="77"/>
  <c r="E25" i="77"/>
  <c r="E27" i="77"/>
  <c r="E30" i="77"/>
  <c r="E31" i="77"/>
  <c r="E32" i="77"/>
  <c r="E34" i="77"/>
  <c r="E35" i="77"/>
  <c r="E37" i="77"/>
  <c r="E38" i="77"/>
  <c r="E41" i="77"/>
  <c r="E42" i="77"/>
  <c r="E44" i="77"/>
  <c r="E45" i="77"/>
  <c r="E46" i="77"/>
  <c r="E6" i="77"/>
  <c r="J43" i="77" l="1"/>
  <c r="L36" i="77"/>
  <c r="J36" i="77"/>
  <c r="L33" i="77"/>
  <c r="J33" i="77"/>
  <c r="J29" i="77"/>
  <c r="H29" i="77"/>
  <c r="L28" i="77"/>
  <c r="J28" i="77"/>
  <c r="H28" i="77"/>
  <c r="L21" i="77"/>
  <c r="J21" i="77"/>
  <c r="N46" i="77"/>
  <c r="G46" i="77"/>
  <c r="K46" i="77" s="1"/>
  <c r="N45" i="77"/>
  <c r="G45" i="77"/>
  <c r="M45" i="77" s="1"/>
  <c r="N44" i="77"/>
  <c r="G44" i="77"/>
  <c r="M44" i="77" s="1"/>
  <c r="F43" i="77"/>
  <c r="N42" i="77"/>
  <c r="G42" i="77"/>
  <c r="M42" i="77" s="1"/>
  <c r="N41" i="77"/>
  <c r="G41" i="77"/>
  <c r="M41" i="77" s="1"/>
  <c r="F40" i="77"/>
  <c r="F48" i="77" s="1"/>
  <c r="N38" i="77"/>
  <c r="G38" i="77"/>
  <c r="I38" i="77" s="1"/>
  <c r="N37" i="77"/>
  <c r="G37" i="77"/>
  <c r="M37" i="77" s="1"/>
  <c r="F36" i="77"/>
  <c r="N35" i="77"/>
  <c r="G35" i="77"/>
  <c r="K35" i="77" s="1"/>
  <c r="N34" i="77"/>
  <c r="G34" i="77"/>
  <c r="K34" i="77" s="1"/>
  <c r="F33" i="77"/>
  <c r="N32" i="77"/>
  <c r="G32" i="77"/>
  <c r="I32" i="77" s="1"/>
  <c r="N31" i="77"/>
  <c r="G31" i="77"/>
  <c r="M31" i="77" s="1"/>
  <c r="N30" i="77"/>
  <c r="G30" i="77"/>
  <c r="M30" i="77" s="1"/>
  <c r="F29" i="77"/>
  <c r="F28" i="77"/>
  <c r="N27" i="77"/>
  <c r="G27" i="77"/>
  <c r="M27" i="77" s="1"/>
  <c r="N25" i="77"/>
  <c r="G25" i="77"/>
  <c r="M25" i="77" s="1"/>
  <c r="N24" i="77"/>
  <c r="G24" i="77"/>
  <c r="K24" i="77" s="1"/>
  <c r="N23" i="77"/>
  <c r="G23" i="77"/>
  <c r="K23" i="77" s="1"/>
  <c r="N22" i="77"/>
  <c r="G22" i="77"/>
  <c r="K22" i="77" s="1"/>
  <c r="F21" i="77"/>
  <c r="F26" i="77" s="1"/>
  <c r="N20" i="77"/>
  <c r="G20" i="77"/>
  <c r="I20" i="77" s="1"/>
  <c r="N17" i="77"/>
  <c r="G17" i="77"/>
  <c r="K17" i="77" s="1"/>
  <c r="N16" i="77"/>
  <c r="G16" i="77"/>
  <c r="M16" i="77" s="1"/>
  <c r="F15" i="77"/>
  <c r="F18" i="77" s="1"/>
  <c r="N13" i="77"/>
  <c r="G13" i="77"/>
  <c r="M13" i="77" s="1"/>
  <c r="N12" i="77"/>
  <c r="G12" i="77"/>
  <c r="K12" i="77" s="1"/>
  <c r="N11" i="77"/>
  <c r="G11" i="77"/>
  <c r="K11" i="77" s="1"/>
  <c r="G7" i="77"/>
  <c r="I7" i="77" s="1"/>
  <c r="N6" i="77"/>
  <c r="G6" i="77"/>
  <c r="M6" i="77" s="1"/>
  <c r="J48" i="77" l="1"/>
  <c r="L40" i="77"/>
  <c r="L48" i="77"/>
  <c r="L10" i="77"/>
  <c r="L14" i="77"/>
  <c r="F39" i="77"/>
  <c r="I30" i="77"/>
  <c r="N21" i="77"/>
  <c r="N36" i="77"/>
  <c r="F19" i="77"/>
  <c r="N33" i="77"/>
  <c r="E40" i="77"/>
  <c r="G40" i="77" s="1"/>
  <c r="H40" i="77"/>
  <c r="J40" i="77"/>
  <c r="L43" i="77"/>
  <c r="N43" i="77" s="1"/>
  <c r="E43" i="77"/>
  <c r="G43" i="77" s="1"/>
  <c r="K43" i="77" s="1"/>
  <c r="H43" i="77"/>
  <c r="E36" i="77"/>
  <c r="G36" i="77" s="1"/>
  <c r="H36" i="77"/>
  <c r="H33" i="77"/>
  <c r="E39" i="77"/>
  <c r="E33" i="77"/>
  <c r="G33" i="77" s="1"/>
  <c r="K33" i="77" s="1"/>
  <c r="L29" i="77"/>
  <c r="N29" i="77" s="1"/>
  <c r="E29" i="77"/>
  <c r="G29" i="77" s="1"/>
  <c r="K29" i="77" s="1"/>
  <c r="E28" i="77"/>
  <c r="G28" i="77" s="1"/>
  <c r="M28" i="77" s="1"/>
  <c r="J26" i="77"/>
  <c r="H26" i="77"/>
  <c r="H21" i="77"/>
  <c r="E26" i="77"/>
  <c r="G26" i="77" s="1"/>
  <c r="E21" i="77"/>
  <c r="G21" i="77" s="1"/>
  <c r="L18" i="77"/>
  <c r="L15" i="77"/>
  <c r="J18" i="77"/>
  <c r="J15" i="77"/>
  <c r="H18" i="77"/>
  <c r="H15" i="77"/>
  <c r="E15" i="77"/>
  <c r="G15" i="77" s="1"/>
  <c r="J14" i="77"/>
  <c r="J10" i="77"/>
  <c r="H10" i="77"/>
  <c r="E10" i="77"/>
  <c r="G10" i="77" s="1"/>
  <c r="M32" i="77"/>
  <c r="M35" i="77"/>
  <c r="M24" i="77"/>
  <c r="K32" i="77"/>
  <c r="I24" i="77"/>
  <c r="I42" i="77"/>
  <c r="K44" i="77"/>
  <c r="K20" i="77"/>
  <c r="K13" i="77"/>
  <c r="M20" i="77"/>
  <c r="M22" i="77"/>
  <c r="K27" i="77"/>
  <c r="K38" i="77"/>
  <c r="I13" i="77"/>
  <c r="M11" i="77"/>
  <c r="M38" i="77"/>
  <c r="I41" i="77"/>
  <c r="K41" i="77"/>
  <c r="M23" i="77"/>
  <c r="I25" i="77"/>
  <c r="M34" i="77"/>
  <c r="M46" i="77"/>
  <c r="M12" i="77"/>
  <c r="M17" i="77"/>
  <c r="E48" i="77"/>
  <c r="H14" i="77"/>
  <c r="L26" i="77"/>
  <c r="L39" i="77"/>
  <c r="I16" i="77"/>
  <c r="N28" i="77"/>
  <c r="I45" i="77"/>
  <c r="K16" i="77"/>
  <c r="I31" i="77"/>
  <c r="I37" i="77"/>
  <c r="K45" i="77"/>
  <c r="K6" i="77"/>
  <c r="I12" i="77"/>
  <c r="I23" i="77"/>
  <c r="K31" i="77"/>
  <c r="I35" i="77"/>
  <c r="K37" i="77"/>
  <c r="I6" i="77"/>
  <c r="I27" i="77"/>
  <c r="I44" i="77"/>
  <c r="I11" i="77"/>
  <c r="I17" i="77"/>
  <c r="I22" i="77"/>
  <c r="K25" i="77"/>
  <c r="K30" i="77"/>
  <c r="I34" i="77"/>
  <c r="K42" i="77"/>
  <c r="I46" i="77"/>
  <c r="N40" i="77" l="1"/>
  <c r="M40" i="77"/>
  <c r="N10" i="77"/>
  <c r="I29" i="77"/>
  <c r="F49" i="77"/>
  <c r="F50" i="77" s="1"/>
  <c r="K28" i="77"/>
  <c r="G48" i="77"/>
  <c r="K48" i="77" s="1"/>
  <c r="I15" i="77"/>
  <c r="G39" i="77"/>
  <c r="M39" i="77" s="1"/>
  <c r="I40" i="77"/>
  <c r="K15" i="77"/>
  <c r="M15" i="77"/>
  <c r="J19" i="77"/>
  <c r="K10" i="77"/>
  <c r="L19" i="77"/>
  <c r="I28" i="77"/>
  <c r="I33" i="77"/>
  <c r="K40" i="77"/>
  <c r="M29" i="77"/>
  <c r="N15" i="77"/>
  <c r="N26" i="77"/>
  <c r="K26" i="77"/>
  <c r="I21" i="77"/>
  <c r="M33" i="77"/>
  <c r="K36" i="77"/>
  <c r="I36" i="77"/>
  <c r="M43" i="77"/>
  <c r="L48" i="62"/>
  <c r="I48" i="62"/>
  <c r="G48" i="62"/>
  <c r="H48" i="77"/>
  <c r="K48" i="62"/>
  <c r="I43" i="77"/>
  <c r="M36" i="77"/>
  <c r="J39" i="77"/>
  <c r="H39" i="77"/>
  <c r="E49" i="77"/>
  <c r="K21" i="77"/>
  <c r="M21" i="77"/>
  <c r="E18" i="77"/>
  <c r="G18" i="77" s="1"/>
  <c r="I18" i="77" s="1"/>
  <c r="I10" i="77"/>
  <c r="M10" i="77"/>
  <c r="E14" i="77"/>
  <c r="G14" i="77" s="1"/>
  <c r="I14" i="77" s="1"/>
  <c r="M26" i="77"/>
  <c r="H19" i="77"/>
  <c r="L49" i="77"/>
  <c r="N14" i="77"/>
  <c r="I26" i="77"/>
  <c r="N48" i="77"/>
  <c r="N18" i="77"/>
  <c r="I48" i="77" l="1"/>
  <c r="I39" i="77"/>
  <c r="M48" i="77"/>
  <c r="G49" i="77"/>
  <c r="M49" i="77" s="1"/>
  <c r="K39" i="77"/>
  <c r="N39" i="77"/>
  <c r="M14" i="77"/>
  <c r="M18" i="77"/>
  <c r="K18" i="77"/>
  <c r="K14" i="77"/>
  <c r="I49" i="62"/>
  <c r="J49" i="77"/>
  <c r="N49" i="77" s="1"/>
  <c r="G49" i="62"/>
  <c r="H49" i="77"/>
  <c r="E19" i="77"/>
  <c r="K49" i="62"/>
  <c r="L49" i="62"/>
  <c r="J50" i="62"/>
  <c r="L50" i="77" s="1"/>
  <c r="H50" i="62"/>
  <c r="F50" i="62"/>
  <c r="N19" i="77"/>
  <c r="I49" i="77" l="1"/>
  <c r="K49" i="77"/>
  <c r="I50" i="62"/>
  <c r="J50" i="77"/>
  <c r="G50" i="62"/>
  <c r="H50" i="77"/>
  <c r="E50" i="77"/>
  <c r="G50" i="77" s="1"/>
  <c r="M50" i="77" s="1"/>
  <c r="G19" i="77"/>
  <c r="K50" i="62"/>
  <c r="L50" i="62"/>
  <c r="I50" i="77" l="1"/>
  <c r="K50" i="77"/>
  <c r="N50" i="77"/>
  <c r="I19" i="77"/>
  <c r="M19" i="77"/>
  <c r="K19" i="77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<sst xmlns="http://schemas.openxmlformats.org/spreadsheetml/2006/main" count="274" uniqueCount="86">
  <si>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</si>
  <si>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</si>
  <si>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</si>
  <si>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</si>
  <si>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</si>
  <si>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</si>
  <si>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</si>
  <si>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</si>
  <si>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</si>
  <si>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</si>
  <si>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</si>
  <si>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</si>
  <si>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</si>
  <si>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</si>
  <si>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</si>
  <si>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</si>
  <si>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</si>
  <si>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</si>
  <si>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</si>
  <si>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</si>
  <si>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</si>
  <si>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</si>
  <si>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</si>
  <si>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</si>
  <si>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</si>
  <si>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</si>
  <si>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</si>
  <si>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</si>
  <si>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</si>
  <si>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</si>
  <si>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</si>
  <si>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</si>
  <si>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</si>
  <si>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</si>
  <si>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</si>
  <si>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</si>
  <si>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</si>
  <si>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</si>
  <si>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</si>
  <si>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</si>
  <si>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</si>
  <si>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</si>
  <si>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</si>
  <si>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</si>
  <si>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</si>
  <si>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</si>
  <si>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 xml:space="preserve">TRANSFERENCIAS CORRIENTES DE FUNCIONAMIENTO
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</si>
  <si>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</si>
  <si>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</si>
  <si>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</si>
  <si>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</si>
  <si>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</si>
  <si>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Tránsito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</si>
  <si>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</si>
  <si>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</si>
  <si>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</si>
  <si>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</si>
  <si>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</si>
  <si>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</si>
  <si>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</si>
  <si>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</si>
  <si>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</si>
  <si>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</si>
  <si>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</si>
  <si>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</si>
  <si>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</si>
  <si>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</si>
  <si>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</si>
  <si>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</si>
  <si>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</si>
  <si>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</si>
  <si>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</si>
  <si>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</si>
  <si>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</si>
  <si>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</si>
  <si>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</si>
  <si>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</si>
  <si>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 xml:space="preserve">ADQUISICIÓN DE BIENES Y SERVICIOS 
</t>
  </si>
  <si>
    <t>SECRETARÍA DISTRITAL DE MOVILIDAD</t>
  </si>
  <si>
    <t>PRESUPUESTO  ASIGNADO
2021</t>
  </si>
  <si>
    <t>RESERVAS 2021</t>
  </si>
  <si>
    <t>SUSPENSION PREVENTIVA</t>
  </si>
  <si>
    <t>PRESUPUESTO  ASIGNADO
2021 CON SUSPENSION PREVENTIVA</t>
  </si>
  <si>
    <t xml:space="preserve"> Consolidación del Centro de Orientación a Víctimas</t>
  </si>
  <si>
    <t>EJECUCION PRESUPUESTAL  -31 DE JULIO DE 2021</t>
  </si>
  <si>
    <t>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</si>
</sst>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_(* #,##0.00_);_(* \(#,##0.00\);_(* &quot;-&quot;??_);_(@_)"/>
    <numFmt numFmtId="169" formatCode="#,##0,,"/>
    <numFmt numFmtId="170" formatCode="#,###,,"/>
    <numFmt numFmtId="171" formatCode="_(* #,##0_);_(* \(#,##0\);_(* &quot;-&quot;??_);_(@_)"/>
    <numFmt numFmtId="172" formatCode="_(&quot;$&quot;\ * #,##0.00_);_(&quot;$&quot;\ * \(#,##0.00\);_(&quot;$&quot;\ * &quot;-&quot;??_);_(@_)"/>
    <numFmt numFmtId="173" formatCode="[$-240A]d&quot; de &quot;mmmm&quot; de &quot;yyyy;@"/>
    <numFmt numFmtId="174" formatCode="_-&quot;$&quot;* #,##0_-;\-&quot;$&quot;* #,##0_-;_-&quot;$&quot;* &quot;-&quot;_-;_-@_-"/>
    <numFmt numFmtId="175" formatCode="_ &quot;$&quot;\ * #,##0.00_ ;_ &quot;$&quot;\ * \-#,##0.00_ ;_ &quot;$&quot;\ * &quot;-&quot;??_ ;_ @_ "/>
    <numFmt numFmtId="176" formatCode="&quot; &quot;[$€-240A]#,##0.00&quot; &quot;;&quot; &quot;[$€-240A]&quot;(&quot;#,##0.00&quot;)&quot;;&quot; &quot;[$€-240A]&quot;-&quot;00&quot; &quot;;&quot; &quot;@&quot; &quot;"/>
    <numFmt numFmtId="177" formatCode="_-* #,##0.00\ _p_t_a_-;\-* #,##0.00\ _p_t_a_-;_-* &quot;-&quot;??\ _p_t_a_-;_-@_-"/>
    <numFmt numFmtId="178" formatCode="&quot; &quot;#,##0.00&quot; &quot;;&quot; (&quot;#,##0.00&quot;)&quot;;&quot; -&quot;00&quot; &quot;;&quot; &quot;@&quot; &quot;"/>
    <numFmt numFmtId="179" formatCode="_(&quot;$&quot;\ * #,##0_);_(&quot;$&quot;\ * \(#,##0\);_(&quot;$&quot;\ * &quot;-&quot;_);_(@_)"/>
    <numFmt numFmtId="180" formatCode="_-* #,##0\ &quot;pta&quot;_-;\-* #,##0\ &quot;pta&quot;_-;_-* &quot;-&quot;\ &quot;pta&quot;_-;_-@_-"/>
    <numFmt numFmtId="181" formatCode="&quot; &quot;&quot;$&quot;&quot; &quot;#,##0.00&quot; &quot;;&quot; &quot;&quot;$&quot;&quot; (&quot;#,##0.00&quot;)&quot;;&quot; &quot;&quot;$&quot;&quot; -&quot;00&quot; &quot;;&quot; &quot;@&quot; &quot;"/>
    <numFmt numFmtId="182" formatCode="_-* #,##0.00\ &quot;pta&quot;_-;\-* #,##0.00\ &quot;pta&quot;_-;_-* &quot;-&quot;??\ &quot;pta&quot;_-;_-@_-"/>
    <numFmt numFmtId="183" formatCode="_-&quot;$&quot;* #,##0.00_-;\-&quot;$&quot;* #,##0.00_-;_-&quot;$&quot;* &quot;-&quot;??_-;_-@_-"/>
    <numFmt numFmtId="184" formatCode="0.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FFFFFF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1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2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165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43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43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44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0" fontId="19" fillId="0" borderId="0"/>
    <xf numFmtId="17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3" applyNumberFormat="0" applyFill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8" fillId="0" borderId="0" applyNumberFormat="0" applyFill="0" applyBorder="0" applyAlignment="0" applyProtection="0"/>
    <xf numFmtId="0" fontId="49" fillId="35" borderId="0" applyNumberFormat="0" applyBorder="0" applyAlignment="0" applyProtection="0"/>
    <xf numFmtId="0" fontId="50" fillId="36" borderId="0" applyNumberFormat="0" applyBorder="0" applyAlignment="0" applyProtection="0"/>
    <xf numFmtId="0" fontId="51" fillId="37" borderId="0" applyNumberFormat="0" applyBorder="0" applyAlignment="0" applyProtection="0"/>
    <xf numFmtId="0" fontId="52" fillId="38" borderId="66" applyNumberFormat="0" applyAlignment="0" applyProtection="0"/>
    <xf numFmtId="0" fontId="53" fillId="39" borderId="67" applyNumberFormat="0" applyAlignment="0" applyProtection="0"/>
    <xf numFmtId="0" fontId="54" fillId="39" borderId="66" applyNumberFormat="0" applyAlignment="0" applyProtection="0"/>
    <xf numFmtId="0" fontId="55" fillId="0" borderId="68" applyNumberFormat="0" applyFill="0" applyAlignment="0" applyProtection="0"/>
    <xf numFmtId="0" fontId="56" fillId="40" borderId="69" applyNumberFormat="0" applyAlignment="0" applyProtection="0"/>
    <xf numFmtId="0" fontId="43" fillId="0" borderId="0" applyNumberFormat="0" applyFill="0" applyBorder="0" applyAlignment="0" applyProtection="0"/>
    <xf numFmtId="0" fontId="1" fillId="41" borderId="70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1" applyNumberFormat="0" applyFill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0" fontId="58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8" fillId="65" borderId="0" applyNumberFormat="0" applyBorder="0" applyAlignment="0" applyProtection="0"/>
    <xf numFmtId="165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0" xfId="4" applyFont="1" applyAlignment="1">
      <alignment horizontal="center"/>
    </xf>
    <xf numFmtId="165" fontId="4" fillId="2" borderId="1" xfId="4" applyFont="1" applyFill="1" applyBorder="1" applyAlignment="1">
      <alignment horizontal="center" vertical="center" wrapText="1"/>
    </xf>
    <xf numFmtId="165" fontId="2" fillId="0" borderId="1" xfId="4" applyFont="1" applyFill="1" applyBorder="1" applyAlignment="1">
      <alignment horizontal="center" vertical="center" wrapText="1"/>
    </xf>
    <xf numFmtId="165" fontId="4" fillId="4" borderId="1" xfId="4" applyFont="1" applyFill="1" applyBorder="1" applyAlignment="1">
      <alignment horizontal="center" vertical="center"/>
    </xf>
    <xf numFmtId="165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5" fontId="2" fillId="0" borderId="0" xfId="0" applyNumberFormat="1" applyFont="1" applyFill="1"/>
    <xf numFmtId="0" fontId="7" fillId="0" borderId="0" xfId="0" applyFont="1"/>
    <xf numFmtId="0" fontId="6" fillId="0" borderId="0" xfId="0" applyFont="1"/>
    <xf numFmtId="165" fontId="6" fillId="0" borderId="0" xfId="4" applyFont="1"/>
    <xf numFmtId="0" fontId="4" fillId="0" borderId="6" xfId="0" applyFont="1" applyFill="1" applyBorder="1" applyAlignment="1">
      <alignment horizontal="center" vertical="center" wrapText="1"/>
    </xf>
    <xf numFmtId="165" fontId="4" fillId="0" borderId="6" xfId="4" applyFont="1" applyFill="1" applyBorder="1" applyAlignment="1">
      <alignment horizontal="center" vertical="center"/>
    </xf>
    <xf numFmtId="0" fontId="2" fillId="0" borderId="0" xfId="0" applyFont="1" applyFill="1" applyBorder="1"/>
    <xf numFmtId="165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5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165" fontId="15" fillId="3" borderId="0" xfId="4" applyFont="1" applyFill="1"/>
    <xf numFmtId="165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4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10" fontId="8" fillId="3" borderId="1" xfId="2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10" fontId="9" fillId="30" borderId="1" xfId="2" applyNumberFormat="1" applyFont="1" applyFill="1" applyBorder="1" applyAlignment="1">
      <alignment horizontal="center" vertical="center"/>
    </xf>
    <xf numFmtId="165" fontId="9" fillId="30" borderId="1" xfId="4" applyFont="1" applyFill="1" applyBorder="1" applyAlignment="1">
      <alignment horizontal="center" vertical="center" wrapText="1"/>
    </xf>
    <xf numFmtId="165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165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165" fontId="3" fillId="3" borderId="1" xfId="4" applyFont="1" applyFill="1" applyBorder="1" applyAlignment="1">
      <alignment horizontal="center" vertical="center" wrapText="1"/>
    </xf>
    <xf numFmtId="165" fontId="40" fillId="3" borderId="0" xfId="0" applyNumberFormat="1" applyFont="1" applyFill="1"/>
    <xf numFmtId="171" fontId="40" fillId="3" borderId="0" xfId="0" applyNumberFormat="1" applyFont="1" applyFill="1"/>
    <xf numFmtId="171" fontId="41" fillId="3" borderId="0" xfId="0" applyNumberFormat="1" applyFont="1" applyFill="1"/>
    <xf numFmtId="165" fontId="9" fillId="30" borderId="1" xfId="4" applyFont="1" applyFill="1" applyBorder="1" applyAlignment="1">
      <alignment vertical="center"/>
    </xf>
    <xf numFmtId="165" fontId="9" fillId="5" borderId="57" xfId="4" applyFont="1" applyFill="1" applyBorder="1" applyAlignment="1">
      <alignment horizontal="center" vertical="center" wrapText="1"/>
    </xf>
    <xf numFmtId="170" fontId="9" fillId="5" borderId="58" xfId="1" applyNumberFormat="1" applyFont="1" applyFill="1" applyBorder="1" applyAlignment="1">
      <alignment horizontal="center" vertical="center" wrapText="1"/>
    </xf>
    <xf numFmtId="165" fontId="9" fillId="5" borderId="58" xfId="4" applyFont="1" applyFill="1" applyBorder="1" applyAlignment="1">
      <alignment horizontal="center" vertical="center" wrapText="1"/>
    </xf>
    <xf numFmtId="170" fontId="9" fillId="5" borderId="59" xfId="1" applyNumberFormat="1" applyFont="1" applyFill="1" applyBorder="1" applyAlignment="1">
      <alignment horizontal="center" vertical="center" wrapText="1"/>
    </xf>
    <xf numFmtId="165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0" fontId="9" fillId="30" borderId="1" xfId="0" applyFont="1" applyFill="1" applyBorder="1" applyAlignment="1">
      <alignment horizontal="center" vertical="center"/>
    </xf>
    <xf numFmtId="0" fontId="8" fillId="31" borderId="3" xfId="0" applyFont="1" applyFill="1" applyBorder="1" applyAlignment="1">
      <alignment horizontal="center" vertical="center"/>
    </xf>
    <xf numFmtId="0" fontId="8" fillId="31" borderId="54" xfId="0" applyFont="1" applyFill="1" applyBorder="1" applyAlignment="1">
      <alignment horizontal="center" vertical="center"/>
    </xf>
    <xf numFmtId="165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horizontal="center" vertical="center" wrapText="1"/>
    </xf>
    <xf numFmtId="165" fontId="8" fillId="3" borderId="1" xfId="4" applyFont="1" applyFill="1" applyBorder="1" applyAlignment="1">
      <alignment vertical="center"/>
    </xf>
    <xf numFmtId="0" fontId="8" fillId="3" borderId="5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165" fontId="9" fillId="7" borderId="62" xfId="4" applyFont="1" applyFill="1" applyBorder="1" applyAlignment="1">
      <alignment horizontal="center" vertical="center" wrapText="1"/>
    </xf>
    <xf numFmtId="165" fontId="9" fillId="5" borderId="62" xfId="4" applyFont="1" applyFill="1" applyBorder="1" applyAlignment="1">
      <alignment horizontal="center" vertical="center" wrapText="1"/>
    </xf>
    <xf numFmtId="165" fontId="9" fillId="6" borderId="1" xfId="4" applyFont="1" applyFill="1" applyBorder="1" applyAlignment="1">
      <alignment horizontal="center" vertical="center" wrapText="1"/>
    </xf>
    <xf numFmtId="165" fontId="4" fillId="5" borderId="1" xfId="4" applyFont="1" applyFill="1" applyBorder="1" applyAlignment="1">
      <alignment horizontal="center" vertical="center" wrapText="1"/>
    </xf>
    <xf numFmtId="170" fontId="4" fillId="5" borderId="1" xfId="1" applyNumberFormat="1" applyFont="1" applyFill="1" applyBorder="1" applyAlignment="1">
      <alignment horizontal="center" vertical="center" wrapText="1"/>
    </xf>
    <xf numFmtId="169" fontId="4" fillId="5" borderId="1" xfId="1" applyNumberFormat="1" applyFont="1" applyFill="1" applyBorder="1" applyAlignment="1">
      <alignment horizontal="center" vertical="center" wrapText="1"/>
    </xf>
    <xf numFmtId="170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6" fillId="6" borderId="54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0" fontId="6" fillId="3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0" fontId="7" fillId="33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/>
    </xf>
    <xf numFmtId="165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0" fontId="6" fillId="30" borderId="1" xfId="2" applyNumberFormat="1" applyFont="1" applyFill="1" applyBorder="1" applyAlignment="1">
      <alignment horizontal="center" vertical="center"/>
    </xf>
    <xf numFmtId="10" fontId="7" fillId="3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1" fontId="9" fillId="33" borderId="1" xfId="1" applyNumberFormat="1" applyFont="1" applyFill="1" applyBorder="1" applyAlignment="1">
      <alignment horizontal="center" vertical="center"/>
    </xf>
    <xf numFmtId="165" fontId="9" fillId="33" borderId="1" xfId="4" applyFont="1" applyFill="1" applyBorder="1" applyAlignment="1">
      <alignment horizontal="center" vertical="center"/>
    </xf>
    <xf numFmtId="165" fontId="9" fillId="34" borderId="1" xfId="4" applyFont="1" applyFill="1" applyBorder="1" applyAlignment="1">
      <alignment horizontal="center" vertical="center"/>
    </xf>
    <xf numFmtId="171" fontId="9" fillId="33" borderId="3" xfId="1" applyNumberFormat="1" applyFont="1" applyFill="1" applyBorder="1" applyAlignment="1">
      <alignment vertical="center"/>
    </xf>
    <xf numFmtId="165" fontId="6" fillId="5" borderId="57" xfId="4" applyFont="1" applyFill="1" applyBorder="1" applyAlignment="1">
      <alignment horizontal="center" vertical="center" wrapText="1"/>
    </xf>
    <xf numFmtId="170" fontId="6" fillId="5" borderId="58" xfId="1" applyNumberFormat="1" applyFont="1" applyFill="1" applyBorder="1" applyAlignment="1">
      <alignment horizontal="center" vertical="center" wrapText="1"/>
    </xf>
    <xf numFmtId="165" fontId="6" fillId="5" borderId="58" xfId="4" applyFont="1" applyFill="1" applyBorder="1" applyAlignment="1">
      <alignment horizontal="center" vertical="center" wrapText="1"/>
    </xf>
    <xf numFmtId="170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10" fontId="6" fillId="66" borderId="1" xfId="2" applyNumberFormat="1" applyFont="1" applyFill="1" applyBorder="1" applyAlignment="1">
      <alignment horizontal="center" vertical="center"/>
    </xf>
    <xf numFmtId="10" fontId="7" fillId="0" borderId="3" xfId="2" applyNumberFormat="1" applyFont="1" applyFill="1" applyBorder="1" applyAlignment="1">
      <alignment horizontal="center" vertical="center"/>
    </xf>
    <xf numFmtId="10" fontId="7" fillId="0" borderId="6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8" fillId="0" borderId="3" xfId="4" applyFont="1" applyFill="1" applyBorder="1" applyAlignment="1">
      <alignment horizontal="center" vertical="center" wrapText="1"/>
    </xf>
    <xf numFmtId="165" fontId="8" fillId="0" borderId="54" xfId="4" applyFont="1" applyFill="1" applyBorder="1" applyAlignment="1">
      <alignment horizontal="center" vertical="center" wrapText="1"/>
    </xf>
    <xf numFmtId="165" fontId="8" fillId="0" borderId="3" xfId="4" applyFont="1" applyFill="1" applyBorder="1" applyAlignment="1">
      <alignment vertical="center"/>
    </xf>
    <xf numFmtId="165" fontId="8" fillId="0" borderId="54" xfId="4" applyFont="1" applyFill="1" applyBorder="1" applyAlignment="1">
      <alignment vertical="center"/>
    </xf>
    <xf numFmtId="171" fontId="7" fillId="0" borderId="1" xfId="1" applyNumberFormat="1" applyFont="1" applyFill="1" applyBorder="1" applyAlignment="1">
      <alignment horizontal="center" vertical="center"/>
    </xf>
    <xf numFmtId="171" fontId="7" fillId="0" borderId="1" xfId="1" applyNumberFormat="1" applyFont="1" applyFill="1" applyBorder="1" applyAlignment="1">
      <alignment vertical="center"/>
    </xf>
    <xf numFmtId="171" fontId="7" fillId="0" borderId="3" xfId="1" applyNumberFormat="1" applyFont="1" applyFill="1" applyBorder="1" applyAlignment="1">
      <alignment vertical="center"/>
    </xf>
    <xf numFmtId="165" fontId="7" fillId="0" borderId="1" xfId="4" applyFont="1" applyFill="1" applyBorder="1" applyAlignment="1">
      <alignment horizontal="center" vertical="center"/>
    </xf>
    <xf numFmtId="165" fontId="9" fillId="0" borderId="1" xfId="4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165" fontId="8" fillId="0" borderId="1" xfId="4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/>
    </xf>
    <xf numFmtId="10" fontId="8" fillId="0" borderId="61" xfId="2" applyNumberFormat="1" applyFont="1" applyFill="1" applyBorder="1" applyAlignment="1">
      <alignment horizontal="center" vertical="center"/>
    </xf>
    <xf numFmtId="10" fontId="8" fillId="0" borderId="54" xfId="2" applyNumberFormat="1" applyFont="1" applyFill="1" applyBorder="1" applyAlignment="1">
      <alignment horizontal="center" vertical="center"/>
    </xf>
    <xf numFmtId="10" fontId="8" fillId="0" borderId="60" xfId="2" applyNumberFormat="1" applyFont="1" applyFill="1" applyBorder="1" applyAlignment="1">
      <alignment horizontal="center" vertical="center"/>
    </xf>
    <xf numFmtId="184" fontId="9" fillId="0" borderId="1" xfId="2" applyNumberFormat="1" applyFont="1" applyFill="1" applyBorder="1" applyAlignment="1">
      <alignment horizontal="center" vertical="center"/>
    </xf>
    <xf numFmtId="165" fontId="9" fillId="3" borderId="0" xfId="0" applyNumberFormat="1" applyFont="1" applyFill="1"/>
    <xf numFmtId="3" fontId="59" fillId="0" borderId="0" xfId="0" applyNumberFormat="1" applyFont="1"/>
    <xf numFmtId="171" fontId="8" fillId="3" borderId="0" xfId="1" applyNumberFormat="1" applyFont="1" applyFill="1"/>
    <xf numFmtId="171" fontId="8" fillId="3" borderId="0" xfId="0" applyNumberFormat="1" applyFont="1" applyFill="1"/>
    <xf numFmtId="10" fontId="8" fillId="3" borderId="0" xfId="2" applyNumberFormat="1" applyFont="1" applyFill="1"/>
    <xf numFmtId="0" fontId="6" fillId="66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165" fontId="9" fillId="6" borderId="4" xfId="4" applyFont="1" applyFill="1" applyBorder="1" applyAlignment="1">
      <alignment horizontal="center" vertical="center"/>
    </xf>
    <xf numFmtId="165" fontId="9" fillId="6" borderId="53" xfId="4" applyFont="1" applyFill="1" applyBorder="1" applyAlignment="1">
      <alignment horizontal="center" vertical="center"/>
    </xf>
    <xf numFmtId="165" fontId="9" fillId="6" borderId="5" xfId="4" applyFont="1" applyFill="1" applyBorder="1" applyAlignment="1">
      <alignment horizontal="center" vertical="center"/>
    </xf>
    <xf numFmtId="0" fontId="6" fillId="6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165" fontId="6" fillId="5" borderId="55" xfId="4" applyFont="1" applyFill="1" applyBorder="1" applyAlignment="1">
      <alignment horizontal="center" vertical="center" wrapText="1"/>
    </xf>
    <xf numFmtId="165" fontId="6" fillId="5" borderId="56" xfId="4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48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54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165" fontId="9" fillId="5" borderId="55" xfId="4" applyFont="1" applyFill="1" applyBorder="1" applyAlignment="1">
      <alignment horizontal="center" vertical="center" wrapText="1"/>
    </xf>
    <xf numFmtId="165" fontId="9" fillId="5" borderId="56" xfId="4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5" fontId="9" fillId="6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  <xf numFmtId="165" fontId="9" fillId="33" borderId="1" xfId="4" applyFont="1" applyFill="1" applyBorder="1" applyAlignment="1">
      <alignment horizontal="center" vertical="center" wrapText="1"/>
    </xf>
    <xf numFmtId="165" fontId="9" fillId="66" borderId="1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65" fontId="9" fillId="67" borderId="1" xfId="4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165" fontId="9" fillId="67" borderId="1" xfId="4" applyFont="1" applyFill="1" applyBorder="1" applyAlignment="1">
      <alignment horizontal="center" vertical="center"/>
    </xf>
    <xf numFmtId="165" fontId="9" fillId="67" borderId="1" xfId="4" applyFont="1" applyFill="1" applyBorder="1" applyAlignment="1">
      <alignment vertical="center"/>
    </xf>
    <xf numFmtId="0" fontId="9" fillId="66" borderId="1" xfId="0" applyFont="1" applyFill="1" applyBorder="1" applyAlignment="1">
      <alignment horizontal="center" vertical="center" wrapText="1"/>
    </xf>
    <xf numFmtId="0" fontId="9" fillId="66" borderId="1" xfId="0" applyFont="1" applyFill="1" applyBorder="1" applyAlignment="1">
      <alignment horizontal="center" vertical="center" wrapText="1"/>
    </xf>
    <xf numFmtId="165" fontId="9" fillId="66" borderId="1" xfId="4" applyFont="1" applyFill="1" applyBorder="1" applyAlignment="1">
      <alignment horizontal="center" vertical="center" wrapText="1"/>
    </xf>
    <xf numFmtId="10" fontId="9" fillId="66" borderId="1" xfId="2" applyNumberFormat="1" applyFont="1" applyFill="1" applyBorder="1" applyAlignment="1">
      <alignment horizontal="center" vertical="center"/>
    </xf>
    <xf numFmtId="165" fontId="9" fillId="66" borderId="1" xfId="4" applyFont="1" applyFill="1" applyBorder="1" applyAlignment="1">
      <alignment vertical="center"/>
    </xf>
    <xf numFmtId="0" fontId="9" fillId="33" borderId="1" xfId="0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</cellXfs>
  <cellStyles count="2514">
    <cellStyle name="20% - Énfasis1" xfId="2490" builtinId="30" customBuiltin="1"/>
    <cellStyle name="20% - Énfasis1 2" xfId="23"/>
    <cellStyle name="20% - Énfasis1 2 2" xfId="24"/>
    <cellStyle name="20% - Énfasis1 2 3" xfId="25"/>
    <cellStyle name="20% - Énfasis1 2 4" xfId="26"/>
    <cellStyle name="20% - Énfasis1 3" xfId="27"/>
    <cellStyle name="20% - Énfasis1 3 2" xfId="28"/>
    <cellStyle name="20% - Énfasis1 3 3" xfId="29"/>
    <cellStyle name="20% - Énfasis1 3 4" xfId="30"/>
    <cellStyle name="20% - Énfasis2" xfId="2494" builtinId="34" customBuiltin="1"/>
    <cellStyle name="20% - Énfasis2 2" xfId="31"/>
    <cellStyle name="20% - Énfasis2 2 2" xfId="32"/>
    <cellStyle name="20% - Énfasis2 2 3" xfId="33"/>
    <cellStyle name="20% - Énfasis2 2 4" xfId="34"/>
    <cellStyle name="20% - Énfasis2 3" xfId="35"/>
    <cellStyle name="20% - Énfasis2 3 2" xfId="36"/>
    <cellStyle name="20% - Énfasis2 3 3" xfId="37"/>
    <cellStyle name="20% - Énfasis2 3 4" xfId="38"/>
    <cellStyle name="20% - Énfasis3" xfId="2498" builtinId="38" customBuiltin="1"/>
    <cellStyle name="20% - Énfasis3 2" xfId="39"/>
    <cellStyle name="20% - Énfasis3 2 2" xfId="40"/>
    <cellStyle name="20% - Énfasis3 2 3" xfId="41"/>
    <cellStyle name="20% - Énfasis3 2 4" xfId="42"/>
    <cellStyle name="20% - Énfasis3 3" xfId="43"/>
    <cellStyle name="20% - Énfasis3 3 2" xfId="44"/>
    <cellStyle name="20% - Énfasis3 3 3" xfId="45"/>
    <cellStyle name="20% - Énfasis3 3 4" xfId="46"/>
    <cellStyle name="20% - Énfasis4" xfId="2502" builtinId="42" customBuiltin="1"/>
    <cellStyle name="20% - Énfasis4 2" xfId="47"/>
    <cellStyle name="20% - Énfasis4 2 2" xfId="48"/>
    <cellStyle name="20% - Énfasis4 2 3" xfId="49"/>
    <cellStyle name="20% - Énfasis4 2 4" xfId="50"/>
    <cellStyle name="20% - Énfasis4 3" xfId="51"/>
    <cellStyle name="20% - Énfasis4 3 2" xfId="52"/>
    <cellStyle name="20% - Énfasis4 3 3" xfId="53"/>
    <cellStyle name="20% - Énfasis4 3 4" xfId="54"/>
    <cellStyle name="20% - Énfasis5" xfId="2506" builtinId="46" customBuiltin="1"/>
    <cellStyle name="20% - Énfasis5 2" xfId="55"/>
    <cellStyle name="20% - Énfasis5 2 2" xfId="56"/>
    <cellStyle name="20% - Énfasis5 2 3" xfId="57"/>
    <cellStyle name="20% - Énfasis5 2 4" xfId="58"/>
    <cellStyle name="20% - Énfasis5 3" xfId="59"/>
    <cellStyle name="20% - Énfasis5 3 2" xfId="60"/>
    <cellStyle name="20% - Énfasis5 3 3" xfId="61"/>
    <cellStyle name="20% - Énfasis5 3 4" xfId="62"/>
    <cellStyle name="20% - Énfasis6" xfId="2510" builtinId="50" customBuiltin="1"/>
    <cellStyle name="20% - Énfasis6 2" xfId="63"/>
    <cellStyle name="20% - Énfasis6 2 2" xfId="64"/>
    <cellStyle name="20% - Énfasis6 2 3" xfId="65"/>
    <cellStyle name="20% - Énfasis6 2 4" xfId="66"/>
    <cellStyle name="20% - Énfasis6 3" xfId="67"/>
    <cellStyle name="20% - Énfasis6 3 2" xfId="68"/>
    <cellStyle name="20% - Énfasis6 3 3" xfId="69"/>
    <cellStyle name="20% - Énfasis6 3 4" xfId="70"/>
    <cellStyle name="40% - Énfasis1" xfId="2491" builtinId="31" customBuiltin="1"/>
    <cellStyle name="40% - Énfasis1 2" xfId="71"/>
    <cellStyle name="40% - Énfasis1 2 2" xfId="72"/>
    <cellStyle name="40% - Énfasis1 2 3" xfId="73"/>
    <cellStyle name="40% - Énfasis1 2 4" xfId="74"/>
    <cellStyle name="40% - Énfasis1 3" xfId="75"/>
    <cellStyle name="40% - Énfasis1 3 2" xfId="76"/>
    <cellStyle name="40% - Énfasis1 3 3" xfId="77"/>
    <cellStyle name="40% - Énfasis1 3 4" xfId="78"/>
    <cellStyle name="40% - Énfasis2" xfId="2495" builtinId="35" customBuiltin="1"/>
    <cellStyle name="40% - Énfasis2 2" xfId="79"/>
    <cellStyle name="40% - Énfasis2 2 2" xfId="80"/>
    <cellStyle name="40% - Énfasis2 2 3" xfId="81"/>
    <cellStyle name="40% - Énfasis2 2 4" xfId="82"/>
    <cellStyle name="40% - Énfasis2 3" xfId="83"/>
    <cellStyle name="40% - Énfasis2 3 2" xfId="84"/>
    <cellStyle name="40% - Énfasis2 3 3" xfId="85"/>
    <cellStyle name="40% - Énfasis2 3 4" xfId="86"/>
    <cellStyle name="40% - Énfasis3" xfId="2499" builtinId="39" customBuiltin="1"/>
    <cellStyle name="40% - Énfasis3 2" xfId="87"/>
    <cellStyle name="40% - Énfasis3 2 2" xfId="88"/>
    <cellStyle name="40% - Énfasis3 2 3" xfId="89"/>
    <cellStyle name="40% - Énfasis3 2 4" xfId="90"/>
    <cellStyle name="40% - Énfasis3 3" xfId="91"/>
    <cellStyle name="40% - Énfasis3 3 2" xfId="92"/>
    <cellStyle name="40% - Énfasis3 3 3" xfId="93"/>
    <cellStyle name="40% - Énfasis3 3 4" xfId="94"/>
    <cellStyle name="40% - Énfasis4" xfId="2503" builtinId="43" customBuiltin="1"/>
    <cellStyle name="40% - Énfasis4 2" xfId="95"/>
    <cellStyle name="40% - Énfasis4 2 2" xfId="96"/>
    <cellStyle name="40% - Énfasis4 2 3" xfId="97"/>
    <cellStyle name="40% - Énfasis4 2 4" xfId="98"/>
    <cellStyle name="40% - Énfasis4 3" xfId="99"/>
    <cellStyle name="40% - Énfasis4 3 2" xfId="100"/>
    <cellStyle name="40% - Énfasis4 3 3" xfId="101"/>
    <cellStyle name="40% - Énfasis4 3 4" xfId="102"/>
    <cellStyle name="40% - Énfasis5" xfId="2507" builtinId="47" customBuiltin="1"/>
    <cellStyle name="40% - Énfasis5 2" xfId="103"/>
    <cellStyle name="40% - Énfasis5 2 2" xfId="104"/>
    <cellStyle name="40% - Énfasis5 2 3" xfId="105"/>
    <cellStyle name="40% - Énfasis5 2 4" xfId="106"/>
    <cellStyle name="40% - Énfasis5 3" xfId="107"/>
    <cellStyle name="40% - Énfasis5 3 2" xfId="108"/>
    <cellStyle name="40% - Énfasis5 3 3" xfId="109"/>
    <cellStyle name="40% - Énfasis5 3 4" xfId="110"/>
    <cellStyle name="40% - Énfasis6" xfId="2511" builtinId="51" customBuiltin="1"/>
    <cellStyle name="40% - Énfasis6 2" xfId="111"/>
    <cellStyle name="40% - Énfasis6 2 2" xfId="112"/>
    <cellStyle name="40% - Énfasis6 2 3" xfId="113"/>
    <cellStyle name="40% - Énfasis6 2 4" xfId="114"/>
    <cellStyle name="40% - Énfasis6 3" xfId="115"/>
    <cellStyle name="40% - Énfasis6 3 2" xfId="116"/>
    <cellStyle name="40% - Énfasis6 3 3" xfId="117"/>
    <cellStyle name="40% - Énfasis6 3 4" xfId="118"/>
    <cellStyle name="60% - Énfasis1" xfId="2492" builtinId="32" customBuiltin="1"/>
    <cellStyle name="60% - Énfasis1 2" xfId="119"/>
    <cellStyle name="60% - Énfasis1 3" xfId="120"/>
    <cellStyle name="60% - Énfasis2" xfId="2496" builtinId="36" customBuiltin="1"/>
    <cellStyle name="60% - Énfasis2 2" xfId="121"/>
    <cellStyle name="60% - Énfasis2 3" xfId="122"/>
    <cellStyle name="60% - Énfasis3" xfId="2500" builtinId="40" customBuiltin="1"/>
    <cellStyle name="60% - Énfasis3 2" xfId="123"/>
    <cellStyle name="60% - Énfasis3 3" xfId="124"/>
    <cellStyle name="60% - Énfasis4" xfId="2504" builtinId="44" customBuiltin="1"/>
    <cellStyle name="60% - Énfasis4 2" xfId="125"/>
    <cellStyle name="60% - Énfasis4 3" xfId="126"/>
    <cellStyle name="60% - Énfasis5" xfId="2508" builtinId="48" customBuiltin="1"/>
    <cellStyle name="60% - Énfasis5 2" xfId="127"/>
    <cellStyle name="60% - Énfasis5 3" xfId="128"/>
    <cellStyle name="60% - Énfasis6" xfId="2512" builtinId="52" customBuiltin="1"/>
    <cellStyle name="60% - Énfasis6 2" xfId="129"/>
    <cellStyle name="60% - Énfasis6 3" xfId="130"/>
    <cellStyle name="BodyStyle" xfId="14"/>
    <cellStyle name="Buena 2" xfId="131"/>
    <cellStyle name="Buena 3" xfId="132"/>
    <cellStyle name="Bueno" xfId="2477" builtinId="26" customBuiltin="1"/>
    <cellStyle name="Cálculo" xfId="2482" builtinId="22" customBuiltin="1"/>
    <cellStyle name="Cálculo 2" xfId="133"/>
    <cellStyle name="Cálculo 2 10" xfId="2219"/>
    <cellStyle name="Cálculo 2 11" xfId="2255"/>
    <cellStyle name="Cálculo 2 12" xfId="2203"/>
    <cellStyle name="Cálculo 2 13" xfId="2273"/>
    <cellStyle name="Cálculo 2 2" xfId="134"/>
    <cellStyle name="Cálculo 2 2 10" xfId="2254"/>
    <cellStyle name="Cálculo 2 2 11" xfId="2204"/>
    <cellStyle name="Cálculo 2 2 12" xfId="2378"/>
    <cellStyle name="Cálculo 2 2 2" xfId="135"/>
    <cellStyle name="Cálculo 2 2 2 10" xfId="2205"/>
    <cellStyle name="Cálculo 2 2 2 11" xfId="2241"/>
    <cellStyle name="Cálculo 2 2 2 2" xfId="2159"/>
    <cellStyle name="Cálculo 2 2 2 3" xfId="2309"/>
    <cellStyle name="Cálculo 2 2 2 4" xfId="2175"/>
    <cellStyle name="Cálculo 2 2 2 5" xfId="2293"/>
    <cellStyle name="Cálculo 2 2 2 6" xfId="2189"/>
    <cellStyle name="Cálculo 2 2 2 7" xfId="2269"/>
    <cellStyle name="Cálculo 2 2 2 8" xfId="2221"/>
    <cellStyle name="Cálculo 2 2 2 9" xfId="2253"/>
    <cellStyle name="Cálculo 2 2 3" xfId="2158"/>
    <cellStyle name="Cálculo 2 2 4" xfId="2310"/>
    <cellStyle name="Cálculo 2 2 5" xfId="2174"/>
    <cellStyle name="Cálculo 2 2 6" xfId="2294"/>
    <cellStyle name="Cálculo 2 2 7" xfId="2188"/>
    <cellStyle name="Cálculo 2 2 8" xfId="2270"/>
    <cellStyle name="Cálculo 2 2 9" xfId="2220"/>
    <cellStyle name="Cálculo 2 3" xfId="136"/>
    <cellStyle name="Cálculo 2 3 10" xfId="2206"/>
    <cellStyle name="Cálculo 2 3 11" xfId="2240"/>
    <cellStyle name="Cálculo 2 3 2" xfId="2160"/>
    <cellStyle name="Cálculo 2 3 3" xfId="2308"/>
    <cellStyle name="Cálculo 2 3 4" xfId="2176"/>
    <cellStyle name="Cálculo 2 3 5" xfId="2292"/>
    <cellStyle name="Cálculo 2 3 6" xfId="2190"/>
    <cellStyle name="Cálculo 2 3 7" xfId="2268"/>
    <cellStyle name="Cálculo 2 3 8" xfId="2222"/>
    <cellStyle name="Cálculo 2 3 9" xfId="2252"/>
    <cellStyle name="Cálculo 2 4" xfId="2157"/>
    <cellStyle name="Cálculo 2 5" xfId="2311"/>
    <cellStyle name="Cálculo 2 6" xfId="2173"/>
    <cellStyle name="Cálculo 2 7" xfId="2295"/>
    <cellStyle name="Cálculo 2 8" xfId="2187"/>
    <cellStyle name="Cálculo 2 9" xfId="2271"/>
    <cellStyle name="Cálculo 3" xfId="137"/>
    <cellStyle name="Cálculo 3 10" xfId="2223"/>
    <cellStyle name="Cálculo 3 11" xfId="2251"/>
    <cellStyle name="Cálculo 3 12" xfId="2207"/>
    <cellStyle name="Cálculo 3 13" xfId="2239"/>
    <cellStyle name="Cálculo 3 2" xfId="138"/>
    <cellStyle name="Cálculo 3 2 10" xfId="2250"/>
    <cellStyle name="Cálculo 3 2 11" xfId="2208"/>
    <cellStyle name="Cálculo 3 2 12" xfId="2238"/>
    <cellStyle name="Cálculo 3 2 2" xfId="139"/>
    <cellStyle name="Cálculo 3 2 2 10" xfId="2209"/>
    <cellStyle name="Cálculo 3 2 2 11" xfId="2237"/>
    <cellStyle name="Cálculo 3 2 2 2" xfId="2163"/>
    <cellStyle name="Cálculo 3 2 2 3" xfId="2305"/>
    <cellStyle name="Cálculo 3 2 2 4" xfId="2112"/>
    <cellStyle name="Cálculo 3 2 2 5" xfId="2356"/>
    <cellStyle name="Cálculo 3 2 2 6" xfId="2126"/>
    <cellStyle name="Cálculo 3 2 2 7" xfId="2265"/>
    <cellStyle name="Cálculo 3 2 2 8" xfId="2225"/>
    <cellStyle name="Cálculo 3 2 2 9" xfId="2249"/>
    <cellStyle name="Cálculo 3 2 3" xfId="2162"/>
    <cellStyle name="Cálculo 3 2 4" xfId="2306"/>
    <cellStyle name="Cálculo 3 2 5" xfId="2178"/>
    <cellStyle name="Cálculo 3 2 6" xfId="2290"/>
    <cellStyle name="Cálculo 3 2 7" xfId="2192"/>
    <cellStyle name="Cálculo 3 2 8" xfId="2266"/>
    <cellStyle name="Cálculo 3 2 9" xfId="2224"/>
    <cellStyle name="Cálculo 3 3" xfId="140"/>
    <cellStyle name="Cálculo 3 3 10" xfId="2210"/>
    <cellStyle name="Cálculo 3 3 11" xfId="2374"/>
    <cellStyle name="Cálculo 3 3 2" xfId="2164"/>
    <cellStyle name="Cálculo 3 3 3" xfId="2304"/>
    <cellStyle name="Cálculo 3 3 4" xfId="2111"/>
    <cellStyle name="Cálculo 3 3 5" xfId="2365"/>
    <cellStyle name="Cálculo 3 3 6" xfId="2117"/>
    <cellStyle name="Cálculo 3 3 7" xfId="2264"/>
    <cellStyle name="Cálculo 3 3 8" xfId="2226"/>
    <cellStyle name="Cálculo 3 3 9" xfId="2248"/>
    <cellStyle name="Cálculo 3 4" xfId="2161"/>
    <cellStyle name="Cálculo 3 5" xfId="2307"/>
    <cellStyle name="Cálculo 3 6" xfId="2177"/>
    <cellStyle name="Cálculo 3 7" xfId="2291"/>
    <cellStyle name="Cálculo 3 8" xfId="2191"/>
    <cellStyle name="Cálculo 3 9" xfId="2267"/>
    <cellStyle name="Celda de comprobación" xfId="2484" builtinId="23" customBuiltin="1"/>
    <cellStyle name="Celda de comprobación 2" xfId="141"/>
    <cellStyle name="Celda de comprobación 3" xfId="142"/>
    <cellStyle name="Celda vinculada" xfId="2483" builtinId="24" customBuiltin="1"/>
    <cellStyle name="Celda vinculada 2" xfId="143"/>
    <cellStyle name="Celda vinculada 3" xfId="144"/>
    <cellStyle name="Encabezado 1" xfId="2473" builtinId="16" customBuiltin="1"/>
    <cellStyle name="Encabezado 4" xfId="2476" builtinId="19" customBuiltin="1"/>
    <cellStyle name="Encabezado 4 2" xfId="145"/>
    <cellStyle name="Encabezado 4 3" xfId="146"/>
    <cellStyle name="Énfasis1" xfId="2489" builtinId="29" customBuiltin="1"/>
    <cellStyle name="Énfasis1 2" xfId="147"/>
    <cellStyle name="Énfasis1 3" xfId="148"/>
    <cellStyle name="Énfasis2" xfId="2493" builtinId="33" customBuiltin="1"/>
    <cellStyle name="Énfasis2 2" xfId="149"/>
    <cellStyle name="Énfasis2 3" xfId="150"/>
    <cellStyle name="Énfasis3" xfId="2497" builtinId="37" customBuiltin="1"/>
    <cellStyle name="Énfasis3 2" xfId="151"/>
    <cellStyle name="Énfasis3 3" xfId="152"/>
    <cellStyle name="Énfasis4" xfId="2501" builtinId="41" customBuiltin="1"/>
    <cellStyle name="Énfasis4 2" xfId="153"/>
    <cellStyle name="Énfasis4 3" xfId="154"/>
    <cellStyle name="Énfasis5" xfId="2505" builtinId="45" customBuiltin="1"/>
    <cellStyle name="Énfasis5 2" xfId="155"/>
    <cellStyle name="Énfasis5 3" xfId="156"/>
    <cellStyle name="Énfasis6" xfId="2509" builtinId="49" customBuiltin="1"/>
    <cellStyle name="Énfasis6 2" xfId="157"/>
    <cellStyle name="Énfasis6 3" xfId="158"/>
    <cellStyle name="Entrada" xfId="2480" builtinId="20" customBuiltin="1"/>
    <cellStyle name="Entrada 2" xfId="159"/>
    <cellStyle name="Entrada 2 10" xfId="2372"/>
    <cellStyle name="Entrada 2 11" xfId="2247"/>
    <cellStyle name="Entrada 2 12" xfId="2211"/>
    <cellStyle name="Entrada 2 13" xfId="2236"/>
    <cellStyle name="Entrada 2 2" xfId="160"/>
    <cellStyle name="Entrada 2 2 10" xfId="2246"/>
    <cellStyle name="Entrada 2 2 11" xfId="2212"/>
    <cellStyle name="Entrada 2 2 12" xfId="2235"/>
    <cellStyle name="Entrada 2 2 2" xfId="161"/>
    <cellStyle name="Entrada 2 2 2 10" xfId="2213"/>
    <cellStyle name="Entrada 2 2 2 11" xfId="2234"/>
    <cellStyle name="Entrada 2 2 2 2" xfId="2167"/>
    <cellStyle name="Entrada 2 2 2 3" xfId="2301"/>
    <cellStyle name="Entrada 2 2 2 4" xfId="2181"/>
    <cellStyle name="Entrada 2 2 2 5" xfId="2286"/>
    <cellStyle name="Entrada 2 2 2 6" xfId="2195"/>
    <cellStyle name="Entrada 2 2 2 7" xfId="2261"/>
    <cellStyle name="Entrada 2 2 2 8" xfId="2228"/>
    <cellStyle name="Entrada 2 2 2 9" xfId="2245"/>
    <cellStyle name="Entrada 2 2 3" xfId="2166"/>
    <cellStyle name="Entrada 2 2 4" xfId="2302"/>
    <cellStyle name="Entrada 2 2 5" xfId="2180"/>
    <cellStyle name="Entrada 2 2 6" xfId="2287"/>
    <cellStyle name="Entrada 2 2 7" xfId="2194"/>
    <cellStyle name="Entrada 2 2 8" xfId="2262"/>
    <cellStyle name="Entrada 2 2 9" xfId="2371"/>
    <cellStyle name="Entrada 2 3" xfId="162"/>
    <cellStyle name="Entrada 2 3 10" xfId="2214"/>
    <cellStyle name="Entrada 2 3 11" xfId="2233"/>
    <cellStyle name="Entrada 2 3 2" xfId="2168"/>
    <cellStyle name="Entrada 2 3 3" xfId="2300"/>
    <cellStyle name="Entrada 2 3 4" xfId="2182"/>
    <cellStyle name="Entrada 2 3 5" xfId="2285"/>
    <cellStyle name="Entrada 2 3 6" xfId="2196"/>
    <cellStyle name="Entrada 2 3 7" xfId="2260"/>
    <cellStyle name="Entrada 2 3 8" xfId="2355"/>
    <cellStyle name="Entrada 2 3 9" xfId="2244"/>
    <cellStyle name="Entrada 2 4" xfId="2165"/>
    <cellStyle name="Entrada 2 5" xfId="2303"/>
    <cellStyle name="Entrada 2 6" xfId="2179"/>
    <cellStyle name="Entrada 2 7" xfId="2288"/>
    <cellStyle name="Entrada 2 8" xfId="2193"/>
    <cellStyle name="Entrada 2 9" xfId="2263"/>
    <cellStyle name="Entrada 3" xfId="163"/>
    <cellStyle name="Entrada 3 10" xfId="2375"/>
    <cellStyle name="Entrada 3 11" xfId="2243"/>
    <cellStyle name="Entrada 3 12" xfId="2215"/>
    <cellStyle name="Entrada 3 13" xfId="2229"/>
    <cellStyle name="Entrada 3 2" xfId="164"/>
    <cellStyle name="Entrada 3 2 10" xfId="2242"/>
    <cellStyle name="Entrada 3 2 11" xfId="2216"/>
    <cellStyle name="Entrada 3 2 12" xfId="2232"/>
    <cellStyle name="Entrada 3 2 2" xfId="165"/>
    <cellStyle name="Entrada 3 2 2 10" xfId="2217"/>
    <cellStyle name="Entrada 3 2 2 11" xfId="2231"/>
    <cellStyle name="Entrada 3 2 2 2" xfId="2171"/>
    <cellStyle name="Entrada 3 2 2 3" xfId="2297"/>
    <cellStyle name="Entrada 3 2 2 4" xfId="2185"/>
    <cellStyle name="Entrada 3 2 2 5" xfId="2282"/>
    <cellStyle name="Entrada 3 2 2 6" xfId="2199"/>
    <cellStyle name="Entrada 3 2 2 7" xfId="2257"/>
    <cellStyle name="Entrada 3 2 2 8" xfId="2227"/>
    <cellStyle name="Entrada 3 2 2 9" xfId="2289"/>
    <cellStyle name="Entrada 3 2 3" xfId="2170"/>
    <cellStyle name="Entrada 3 2 4" xfId="2298"/>
    <cellStyle name="Entrada 3 2 5" xfId="2184"/>
    <cellStyle name="Entrada 3 2 6" xfId="2283"/>
    <cellStyle name="Entrada 3 2 7" xfId="2198"/>
    <cellStyle name="Entrada 3 2 8" xfId="2258"/>
    <cellStyle name="Entrada 3 2 9" xfId="2376"/>
    <cellStyle name="Entrada 3 3" xfId="166"/>
    <cellStyle name="Entrada 3 3 10" xfId="2218"/>
    <cellStyle name="Entrada 3 3 11" xfId="2230"/>
    <cellStyle name="Entrada 3 3 2" xfId="2172"/>
    <cellStyle name="Entrada 3 3 3" xfId="2296"/>
    <cellStyle name="Entrada 3 3 4" xfId="2186"/>
    <cellStyle name="Entrada 3 3 5" xfId="2281"/>
    <cellStyle name="Entrada 3 3 6" xfId="2200"/>
    <cellStyle name="Entrada 3 3 7" xfId="2256"/>
    <cellStyle name="Entrada 3 3 8" xfId="2377"/>
    <cellStyle name="Entrada 3 3 9" xfId="2373"/>
    <cellStyle name="Entrada 3 4" xfId="2169"/>
    <cellStyle name="Entrada 3 5" xfId="2299"/>
    <cellStyle name="Entrada 3 6" xfId="2183"/>
    <cellStyle name="Entrada 3 7" xfId="2284"/>
    <cellStyle name="Entrada 3 8" xfId="2197"/>
    <cellStyle name="Entrada 3 9" xfId="2259"/>
    <cellStyle name="Euro" xfId="167"/>
    <cellStyle name="Euro 2" xfId="168"/>
    <cellStyle name="Euro 3" xfId="169"/>
    <cellStyle name="Euro 4" xfId="170"/>
    <cellStyle name="Euro 5" xfId="171"/>
    <cellStyle name="Euro 6" xfId="172"/>
    <cellStyle name="HeaderStyle" xfId="13"/>
    <cellStyle name="Hipervínculo 2" xfId="173"/>
    <cellStyle name="Incorrecto" xfId="2478" builtinId="27" customBuiltin="1"/>
    <cellStyle name="Incorrecto 2" xfId="174"/>
    <cellStyle name="Incorrecto 3" xfId="175"/>
    <cellStyle name="Millares" xfId="1" builtinId="3"/>
    <cellStyle name="Millares [0]" xfId="4" builtinId="6"/>
    <cellStyle name="Millares [0] 2" xfId="9"/>
    <cellStyle name="Millares [0] 2 2" xfId="176"/>
    <cellStyle name="Millares [0] 3" xfId="177"/>
    <cellStyle name="Millares [0] 3 2" xfId="2094"/>
    <cellStyle name="Millares [0] 4" xfId="11"/>
    <cellStyle name="Millares [0] 4 4" xfId="2465"/>
    <cellStyle name="Millares [0] 5" xfId="2513"/>
    <cellStyle name="Millares [0] 6" xfId="2467"/>
    <cellStyle name="Millares 10" xfId="17"/>
    <cellStyle name="Millares 10 2" xfId="178"/>
    <cellStyle name="Millares 11" xfId="179"/>
    <cellStyle name="Millares 12" xfId="180"/>
    <cellStyle name="Millares 12 2" xfId="2452"/>
    <cellStyle name="Millares 13" xfId="181"/>
    <cellStyle name="Millares 14" xfId="182"/>
    <cellStyle name="Millares 15" xfId="183"/>
    <cellStyle name="Millares 16" xfId="184"/>
    <cellStyle name="Millares 17" xfId="185"/>
    <cellStyle name="Millares 18" xfId="186"/>
    <cellStyle name="Millares 19" xfId="21"/>
    <cellStyle name="Millares 19 2" xfId="2468"/>
    <cellStyle name="Millares 2" xfId="5"/>
    <cellStyle name="Millares 2 10" xfId="188"/>
    <cellStyle name="Millares 2 11" xfId="189"/>
    <cellStyle name="Millares 2 11 2" xfId="190"/>
    <cellStyle name="Millares 2 11 2 2" xfId="2095"/>
    <cellStyle name="Millares 2 11 3" xfId="191"/>
    <cellStyle name="Millares 2 11 4" xfId="192"/>
    <cellStyle name="Millares 2 12" xfId="193"/>
    <cellStyle name="Millares 2 12 2" xfId="194"/>
    <cellStyle name="Millares 2 12 3" xfId="195"/>
    <cellStyle name="Millares 2 12 4" xfId="196"/>
    <cellStyle name="Millares 2 13" xfId="197"/>
    <cellStyle name="Millares 2 13 2" xfId="198"/>
    <cellStyle name="Millares 2 13 3" xfId="199"/>
    <cellStyle name="Millares 2 13 4" xfId="200"/>
    <cellStyle name="Millares 2 14" xfId="201"/>
    <cellStyle name="Millares 2 14 2" xfId="202"/>
    <cellStyle name="Millares 2 14 3" xfId="203"/>
    <cellStyle name="Millares 2 14 4" xfId="204"/>
    <cellStyle name="Millares 2 15" xfId="205"/>
    <cellStyle name="Millares 2 15 2" xfId="206"/>
    <cellStyle name="Millares 2 15 3" xfId="207"/>
    <cellStyle name="Millares 2 15 4" xfId="208"/>
    <cellStyle name="Millares 2 16" xfId="209"/>
    <cellStyle name="Millares 2 16 2" xfId="210"/>
    <cellStyle name="Millares 2 16 3" xfId="211"/>
    <cellStyle name="Millares 2 16 4" xfId="212"/>
    <cellStyle name="Millares 2 17" xfId="213"/>
    <cellStyle name="Millares 2 17 2" xfId="214"/>
    <cellStyle name="Millares 2 17 3" xfId="215"/>
    <cellStyle name="Millares 2 17 4" xfId="216"/>
    <cellStyle name="Millares 2 18" xfId="217"/>
    <cellStyle name="Millares 2 18 2" xfId="218"/>
    <cellStyle name="Millares 2 18 3" xfId="219"/>
    <cellStyle name="Millares 2 18 4" xfId="220"/>
    <cellStyle name="Millares 2 19" xfId="221"/>
    <cellStyle name="Millares 2 19 2" xfId="222"/>
    <cellStyle name="Millares 2 19 3" xfId="223"/>
    <cellStyle name="Millares 2 19 4" xfId="224"/>
    <cellStyle name="Millares 2 2" xfId="8"/>
    <cellStyle name="Millares 2 2 10" xfId="226"/>
    <cellStyle name="Millares 2 2 11" xfId="225"/>
    <cellStyle name="Millares 2 2 2" xfId="227"/>
    <cellStyle name="Millares 2 2 2 2" xfId="228"/>
    <cellStyle name="Millares 2 2 2 2 2" xfId="229"/>
    <cellStyle name="Millares 2 2 2 3" xfId="230"/>
    <cellStyle name="Millares 2 2 2 4" xfId="231"/>
    <cellStyle name="Millares 2 2 2 5" xfId="232"/>
    <cellStyle name="Millares 2 2 2 6" xfId="233"/>
    <cellStyle name="Millares 2 2 2 7" xfId="234"/>
    <cellStyle name="Millares 2 2 2 8" xfId="235"/>
    <cellStyle name="Millares 2 2 2 8 2" xfId="236"/>
    <cellStyle name="Millares 2 2 2 8 3" xfId="237"/>
    <cellStyle name="Millares 2 2 2 8 4" xfId="238"/>
    <cellStyle name="Millares 2 2 3" xfId="239"/>
    <cellStyle name="Millares 2 2 3 2" xfId="240"/>
    <cellStyle name="Millares 2 2 3 3" xfId="241"/>
    <cellStyle name="Millares 2 2 3 3 2" xfId="242"/>
    <cellStyle name="Millares 2 2 3 3 3" xfId="243"/>
    <cellStyle name="Millares 2 2 3 3 4" xfId="244"/>
    <cellStyle name="Millares 2 2 4" xfId="245"/>
    <cellStyle name="Millares 2 2 4 2" xfId="246"/>
    <cellStyle name="Millares 2 2 4 3" xfId="247"/>
    <cellStyle name="Millares 2 2 4 3 2" xfId="248"/>
    <cellStyle name="Millares 2 2 4 3 3" xfId="249"/>
    <cellStyle name="Millares 2 2 4 3 4" xfId="250"/>
    <cellStyle name="Millares 2 2 5" xfId="251"/>
    <cellStyle name="Millares 2 2 5 2" xfId="252"/>
    <cellStyle name="Millares 2 2 5 2 2" xfId="253"/>
    <cellStyle name="Millares 2 2 5 2 3" xfId="254"/>
    <cellStyle name="Millares 2 2 5 2 4" xfId="255"/>
    <cellStyle name="Millares 2 2 6" xfId="256"/>
    <cellStyle name="Millares 2 2 6 2" xfId="257"/>
    <cellStyle name="Millares 2 2 6 2 2" xfId="258"/>
    <cellStyle name="Millares 2 2 6 2 3" xfId="259"/>
    <cellStyle name="Millares 2 2 6 2 4" xfId="260"/>
    <cellStyle name="Millares 2 2 7" xfId="261"/>
    <cellStyle name="Millares 2 2 7 2" xfId="262"/>
    <cellStyle name="Millares 2 2 7 3" xfId="263"/>
    <cellStyle name="Millares 2 2 7 4" xfId="264"/>
    <cellStyle name="Millares 2 2 8" xfId="265"/>
    <cellStyle name="Millares 2 2 9" xfId="266"/>
    <cellStyle name="Millares 2 20" xfId="267"/>
    <cellStyle name="Millares 2 20 2" xfId="268"/>
    <cellStyle name="Millares 2 20 3" xfId="269"/>
    <cellStyle name="Millares 2 20 4" xfId="270"/>
    <cellStyle name="Millares 2 21" xfId="271"/>
    <cellStyle name="Millares 2 21 2" xfId="272"/>
    <cellStyle name="Millares 2 21 3" xfId="273"/>
    <cellStyle name="Millares 2 21 4" xfId="274"/>
    <cellStyle name="Millares 2 22" xfId="275"/>
    <cellStyle name="Millares 2 22 2" xfId="276"/>
    <cellStyle name="Millares 2 22 3" xfId="277"/>
    <cellStyle name="Millares 2 22 4" xfId="278"/>
    <cellStyle name="Millares 2 23" xfId="279"/>
    <cellStyle name="Millares 2 23 2" xfId="280"/>
    <cellStyle name="Millares 2 23 3" xfId="281"/>
    <cellStyle name="Millares 2 23 4" xfId="282"/>
    <cellStyle name="Millares 2 24" xfId="283"/>
    <cellStyle name="Millares 2 24 2" xfId="284"/>
    <cellStyle name="Millares 2 24 3" xfId="285"/>
    <cellStyle name="Millares 2 24 4" xfId="286"/>
    <cellStyle name="Millares 2 25" xfId="287"/>
    <cellStyle name="Millares 2 25 2" xfId="288"/>
    <cellStyle name="Millares 2 25 3" xfId="289"/>
    <cellStyle name="Millares 2 25 4" xfId="290"/>
    <cellStyle name="Millares 2 26" xfId="291"/>
    <cellStyle name="Millares 2 26 2" xfId="292"/>
    <cellStyle name="Millares 2 26 3" xfId="293"/>
    <cellStyle name="Millares 2 26 4" xfId="294"/>
    <cellStyle name="Millares 2 27" xfId="295"/>
    <cellStyle name="Millares 2 27 2" xfId="296"/>
    <cellStyle name="Millares 2 27 3" xfId="297"/>
    <cellStyle name="Millares 2 27 4" xfId="298"/>
    <cellStyle name="Millares 2 28" xfId="299"/>
    <cellStyle name="Millares 2 28 2" xfId="300"/>
    <cellStyle name="Millares 2 28 3" xfId="301"/>
    <cellStyle name="Millares 2 28 4" xfId="302"/>
    <cellStyle name="Millares 2 29" xfId="303"/>
    <cellStyle name="Millares 2 29 2" xfId="304"/>
    <cellStyle name="Millares 2 29 3" xfId="305"/>
    <cellStyle name="Millares 2 29 4" xfId="306"/>
    <cellStyle name="Millares 2 3" xfId="307"/>
    <cellStyle name="Millares 2 3 10" xfId="308"/>
    <cellStyle name="Millares 2 3 11" xfId="309"/>
    <cellStyle name="Millares 2 3 12" xfId="310"/>
    <cellStyle name="Millares 2 3 13" xfId="311"/>
    <cellStyle name="Millares 2 3 14" xfId="312"/>
    <cellStyle name="Millares 2 3 15" xfId="313"/>
    <cellStyle name="Millares 2 3 16" xfId="314"/>
    <cellStyle name="Millares 2 3 17" xfId="315"/>
    <cellStyle name="Millares 2 3 18" xfId="316"/>
    <cellStyle name="Millares 2 3 19" xfId="317"/>
    <cellStyle name="Millares 2 3 2" xfId="318"/>
    <cellStyle name="Millares 2 3 2 2" xfId="319"/>
    <cellStyle name="Millares 2 3 20" xfId="320"/>
    <cellStyle name="Millares 2 3 21" xfId="321"/>
    <cellStyle name="Millares 2 3 22" xfId="322"/>
    <cellStyle name="Millares 2 3 23" xfId="323"/>
    <cellStyle name="Millares 2 3 24" xfId="324"/>
    <cellStyle name="Millares 2 3 24 2" xfId="325"/>
    <cellStyle name="Millares 2 3 24 3" xfId="326"/>
    <cellStyle name="Millares 2 3 24 4" xfId="327"/>
    <cellStyle name="Millares 2 3 3" xfId="328"/>
    <cellStyle name="Millares 2 3 4" xfId="329"/>
    <cellStyle name="Millares 2 3 4 2" xfId="330"/>
    <cellStyle name="Millares 2 3 5" xfId="331"/>
    <cellStyle name="Millares 2 3 6" xfId="332"/>
    <cellStyle name="Millares 2 3 7" xfId="333"/>
    <cellStyle name="Millares 2 3 8" xfId="334"/>
    <cellStyle name="Millares 2 3 9" xfId="335"/>
    <cellStyle name="Millares 2 30" xfId="336"/>
    <cellStyle name="Millares 2 30 2" xfId="337"/>
    <cellStyle name="Millares 2 30 3" xfId="338"/>
    <cellStyle name="Millares 2 30 4" xfId="339"/>
    <cellStyle name="Millares 2 31" xfId="340"/>
    <cellStyle name="Millares 2 31 2" xfId="341"/>
    <cellStyle name="Millares 2 31 3" xfId="342"/>
    <cellStyle name="Millares 2 31 4" xfId="343"/>
    <cellStyle name="Millares 2 32" xfId="344"/>
    <cellStyle name="Millares 2 33" xfId="345"/>
    <cellStyle name="Millares 2 34" xfId="346"/>
    <cellStyle name="Millares 2 35" xfId="187"/>
    <cellStyle name="Millares 2 36" xfId="2093"/>
    <cellStyle name="Millares 2 37" xfId="19"/>
    <cellStyle name="Millares 2 4" xfId="347"/>
    <cellStyle name="Millares 2 4 2" xfId="348"/>
    <cellStyle name="Millares 2 5" xfId="349"/>
    <cellStyle name="Millares 2 5 2" xfId="350"/>
    <cellStyle name="Millares 2 5 2 2" xfId="351"/>
    <cellStyle name="Millares 2 5 3" xfId="352"/>
    <cellStyle name="Millares 2 6" xfId="353"/>
    <cellStyle name="Millares 2 7" xfId="354"/>
    <cellStyle name="Millares 2 7 2" xfId="355"/>
    <cellStyle name="Millares 2 8" xfId="356"/>
    <cellStyle name="Millares 2 9" xfId="357"/>
    <cellStyle name="Millares 20" xfId="722"/>
    <cellStyle name="Millares 21" xfId="2065"/>
    <cellStyle name="Millares 22" xfId="2088"/>
    <cellStyle name="Millares 23" xfId="2089"/>
    <cellStyle name="Millares 24" xfId="358"/>
    <cellStyle name="Millares 25" xfId="2096"/>
    <cellStyle name="Millares 26" xfId="359"/>
    <cellStyle name="Millares 27" xfId="360"/>
    <cellStyle name="Millares 28" xfId="361"/>
    <cellStyle name="Millares 29" xfId="362"/>
    <cellStyle name="Millares 3" xfId="6"/>
    <cellStyle name="Millares 3 10" xfId="364"/>
    <cellStyle name="Millares 3 11" xfId="363"/>
    <cellStyle name="Millares 3 12" xfId="18"/>
    <cellStyle name="Millares 3 2" xfId="7"/>
    <cellStyle name="Millares 3 2 2" xfId="366"/>
    <cellStyle name="Millares 3 2 2 2" xfId="367"/>
    <cellStyle name="Millares 3 2 2 2 2" xfId="368"/>
    <cellStyle name="Millares 3 2 2 3" xfId="369"/>
    <cellStyle name="Millares 3 2 3" xfId="370"/>
    <cellStyle name="Millares 3 2 3 2" xfId="371"/>
    <cellStyle name="Millares 3 2 4" xfId="372"/>
    <cellStyle name="Millares 3 2 4 2" xfId="373"/>
    <cellStyle name="Millares 3 2 5" xfId="374"/>
    <cellStyle name="Millares 3 2 6" xfId="375"/>
    <cellStyle name="Millares 3 2 7" xfId="365"/>
    <cellStyle name="Millares 3 3" xfId="376"/>
    <cellStyle name="Millares 3 3 2" xfId="377"/>
    <cellStyle name="Millares 3 3 2 2" xfId="378"/>
    <cellStyle name="Millares 3 3 3" xfId="379"/>
    <cellStyle name="Millares 3 3 4" xfId="380"/>
    <cellStyle name="Millares 3 4" xfId="381"/>
    <cellStyle name="Millares 3 4 2" xfId="382"/>
    <cellStyle name="Millares 3 5" xfId="383"/>
    <cellStyle name="Millares 3 5 2" xfId="384"/>
    <cellStyle name="Millares 3 6" xfId="385"/>
    <cellStyle name="Millares 3 7" xfId="386"/>
    <cellStyle name="Millares 3 8" xfId="387"/>
    <cellStyle name="Millares 3 9" xfId="388"/>
    <cellStyle name="Millares 30" xfId="389"/>
    <cellStyle name="Millares 31" xfId="2099"/>
    <cellStyle name="Millares 32" xfId="390"/>
    <cellStyle name="Millares 33" xfId="2091"/>
    <cellStyle name="Millares 34" xfId="2090"/>
    <cellStyle name="Millares 35" xfId="2103"/>
    <cellStyle name="Millares 36" xfId="2098"/>
    <cellStyle name="Millares 37" xfId="10"/>
    <cellStyle name="Millares 38" xfId="2106"/>
    <cellStyle name="Millares 39" xfId="2370"/>
    <cellStyle name="Millares 4" xfId="391"/>
    <cellStyle name="Millares 4 2" xfId="392"/>
    <cellStyle name="Millares 4 2 2" xfId="393"/>
    <cellStyle name="Millares 4 2 3" xfId="394"/>
    <cellStyle name="Millares 4 2 4" xfId="395"/>
    <cellStyle name="Millares 4 3" xfId="396"/>
    <cellStyle name="Millares 4 3 2" xfId="397"/>
    <cellStyle name="Millares 4 3 3" xfId="398"/>
    <cellStyle name="Millares 4 3 4" xfId="399"/>
    <cellStyle name="Millares 4 4" xfId="400"/>
    <cellStyle name="Millares 4 5" xfId="401"/>
    <cellStyle name="Millares 4 5 2" xfId="402"/>
    <cellStyle name="Millares 4 5 3" xfId="403"/>
    <cellStyle name="Millares 4 5 4" xfId="404"/>
    <cellStyle name="Millares 40" xfId="2113"/>
    <cellStyle name="Millares 41" xfId="2354"/>
    <cellStyle name="Millares 42" xfId="2127"/>
    <cellStyle name="Millares 43" xfId="2321"/>
    <cellStyle name="Millares 44" xfId="2201"/>
    <cellStyle name="Millares 45" xfId="2366"/>
    <cellStyle name="Millares 46" xfId="2415"/>
    <cellStyle name="Millares 47" xfId="2272"/>
    <cellStyle name="Millares 5" xfId="405"/>
    <cellStyle name="Millares 5 2" xfId="406"/>
    <cellStyle name="Millares 5 2 2" xfId="407"/>
    <cellStyle name="Millares 5 2 2 2" xfId="408"/>
    <cellStyle name="Millares 5 2 2 2 2" xfId="409"/>
    <cellStyle name="Millares 5 2 2 3" xfId="410"/>
    <cellStyle name="Millares 5 2 3" xfId="411"/>
    <cellStyle name="Millares 5 2 3 2" xfId="412"/>
    <cellStyle name="Millares 5 2 4" xfId="413"/>
    <cellStyle name="Millares 5 2 4 2" xfId="414"/>
    <cellStyle name="Millares 5 2 5" xfId="415"/>
    <cellStyle name="Millares 5 3" xfId="416"/>
    <cellStyle name="Millares 5 3 2" xfId="417"/>
    <cellStyle name="Millares 5 3 2 2" xfId="418"/>
    <cellStyle name="Millares 5 3 3" xfId="419"/>
    <cellStyle name="Millares 5 4" xfId="420"/>
    <cellStyle name="Millares 5 4 2" xfId="421"/>
    <cellStyle name="Millares 5 5" xfId="422"/>
    <cellStyle name="Millares 5 5 2" xfId="423"/>
    <cellStyle name="Millares 5 6" xfId="424"/>
    <cellStyle name="Millares 5 7" xfId="2461"/>
    <cellStyle name="Millares 6" xfId="425"/>
    <cellStyle name="Millares 6 2" xfId="426"/>
    <cellStyle name="Millares 6 2 2" xfId="427"/>
    <cellStyle name="Millares 6 2 3" xfId="428"/>
    <cellStyle name="Millares 6 2 4" xfId="429"/>
    <cellStyle name="Millares 6 3" xfId="430"/>
    <cellStyle name="Millares 6 3 2" xfId="431"/>
    <cellStyle name="Millares 6 3 3" xfId="432"/>
    <cellStyle name="Millares 6 3 4" xfId="433"/>
    <cellStyle name="Millares 6 4" xfId="434"/>
    <cellStyle name="Millares 6 5" xfId="435"/>
    <cellStyle name="Millares 6 6" xfId="436"/>
    <cellStyle name="Millares 7" xfId="437"/>
    <cellStyle name="Millares 7 2" xfId="438"/>
    <cellStyle name="Millares 7 2 2" xfId="439"/>
    <cellStyle name="Millares 7 2 3" xfId="440"/>
    <cellStyle name="Millares 7 2 4" xfId="441"/>
    <cellStyle name="Millares 7 3" xfId="442"/>
    <cellStyle name="Millares 7 3 2" xfId="443"/>
    <cellStyle name="Millares 7 3 3" xfId="444"/>
    <cellStyle name="Millares 7 3 4" xfId="445"/>
    <cellStyle name="Millares 7 4" xfId="446"/>
    <cellStyle name="Millares 7 5" xfId="447"/>
    <cellStyle name="Millares 7 6" xfId="448"/>
    <cellStyle name="Millares 8" xfId="449"/>
    <cellStyle name="Millares 8 2" xfId="450"/>
    <cellStyle name="Millares 8 2 2" xfId="451"/>
    <cellStyle name="Millares 8 2 3" xfId="452"/>
    <cellStyle name="Millares 8 2 4" xfId="453"/>
    <cellStyle name="Millares 9" xfId="454"/>
    <cellStyle name="Millares 9 2" xfId="455"/>
    <cellStyle name="Millares 9 2 2" xfId="456"/>
    <cellStyle name="Millares 9 2 2 2" xfId="457"/>
    <cellStyle name="Millares 9 2 3" xfId="458"/>
    <cellStyle name="Millares 9 3" xfId="459"/>
    <cellStyle name="Millares 9 3 2" xfId="460"/>
    <cellStyle name="Millares 9 3 3" xfId="461"/>
    <cellStyle name="Millares 9 3 4" xfId="462"/>
    <cellStyle name="Moneda [0] 2" xfId="463"/>
    <cellStyle name="Moneda [0] 2 2" xfId="464"/>
    <cellStyle name="Moneda [0] 2 2 2" xfId="465"/>
    <cellStyle name="Moneda [0] 2 2 2 2" xfId="466"/>
    <cellStyle name="Moneda [0] 2 2 2 3" xfId="467"/>
    <cellStyle name="Moneda [0] 2 2 2 4" xfId="468"/>
    <cellStyle name="Moneda [0] 2 2 3" xfId="469"/>
    <cellStyle name="Moneda [0] 2 2 4" xfId="470"/>
    <cellStyle name="Moneda [0] 2 2 5" xfId="471"/>
    <cellStyle name="Moneda [0] 2 2 6" xfId="472"/>
    <cellStyle name="Moneda [0] 2 2 7" xfId="473"/>
    <cellStyle name="Moneda [0] 2 3" xfId="474"/>
    <cellStyle name="Moneda [0] 2 3 2" xfId="475"/>
    <cellStyle name="Moneda [0] 2 3 2 2" xfId="476"/>
    <cellStyle name="Moneda [0] 2 3 2 3" xfId="477"/>
    <cellStyle name="Moneda [0] 2 3 2 4" xfId="478"/>
    <cellStyle name="Moneda [0] 2 3 3" xfId="479"/>
    <cellStyle name="Moneda [0] 2 3 3 2" xfId="480"/>
    <cellStyle name="Moneda [0] 2 3 3 2 2" xfId="481"/>
    <cellStyle name="Moneda [0] 2 3 3 2 3" xfId="482"/>
    <cellStyle name="Moneda [0] 2 3 3 2 4" xfId="483"/>
    <cellStyle name="Moneda [0] 2 3 4" xfId="484"/>
    <cellStyle name="Moneda [0] 2 3 5" xfId="485"/>
    <cellStyle name="Moneda [0] 2 3 6" xfId="486"/>
    <cellStyle name="Moneda [0] 2 4" xfId="487"/>
    <cellStyle name="Moneda [0] 2 4 2" xfId="488"/>
    <cellStyle name="Moneda [0] 2 4 3" xfId="489"/>
    <cellStyle name="Moneda [0] 2 4 4" xfId="490"/>
    <cellStyle name="Moneda [0] 2 5" xfId="491"/>
    <cellStyle name="Moneda [0] 2 5 2" xfId="492"/>
    <cellStyle name="Moneda [0] 2 5 2 2" xfId="493"/>
    <cellStyle name="Moneda [0] 2 5 2 3" xfId="494"/>
    <cellStyle name="Moneda [0] 2 5 2 4" xfId="495"/>
    <cellStyle name="Moneda [0] 2 6" xfId="496"/>
    <cellStyle name="Moneda [0] 2 7" xfId="497"/>
    <cellStyle name="Moneda [0] 2 8" xfId="498"/>
    <cellStyle name="Moneda [0] 3" xfId="499"/>
    <cellStyle name="Moneda [0] 3 2" xfId="500"/>
    <cellStyle name="Moneda [0] 3 2 2" xfId="501"/>
    <cellStyle name="Moneda [0] 3 2 2 2" xfId="502"/>
    <cellStyle name="Moneda [0] 3 2 2 2 2" xfId="503"/>
    <cellStyle name="Moneda [0] 3 2 2 3" xfId="504"/>
    <cellStyle name="Moneda [0] 3 2 3" xfId="505"/>
    <cellStyle name="Moneda [0] 3 2 3 2" xfId="506"/>
    <cellStyle name="Moneda [0] 3 2 4" xfId="507"/>
    <cellStyle name="Moneda [0] 3 2 4 2" xfId="508"/>
    <cellStyle name="Moneda [0] 3 2 5" xfId="509"/>
    <cellStyle name="Moneda [0] 3 3" xfId="510"/>
    <cellStyle name="Moneda [0] 3 3 2" xfId="511"/>
    <cellStyle name="Moneda [0] 3 3 2 2" xfId="512"/>
    <cellStyle name="Moneda [0] 3 3 3" xfId="513"/>
    <cellStyle name="Moneda [0] 3 4" xfId="514"/>
    <cellStyle name="Moneda [0] 3 4 2" xfId="515"/>
    <cellStyle name="Moneda [0] 3 5" xfId="516"/>
    <cellStyle name="Moneda [0] 3 5 2" xfId="517"/>
    <cellStyle name="Moneda [0] 3 6" xfId="518"/>
    <cellStyle name="Moneda [0] 3 7" xfId="2471"/>
    <cellStyle name="Moneda [0] 4" xfId="519"/>
    <cellStyle name="Moneda [0] 4 2" xfId="520"/>
    <cellStyle name="Moneda [0] 4 2 2" xfId="521"/>
    <cellStyle name="Moneda [0] 4 2 2 2" xfId="522"/>
    <cellStyle name="Moneda [0] 4 2 2 2 2" xfId="523"/>
    <cellStyle name="Moneda [0] 4 2 2 2 2 2" xfId="524"/>
    <cellStyle name="Moneda [0] 4 2 2 2 3" xfId="525"/>
    <cellStyle name="Moneda [0] 4 2 2 3" xfId="526"/>
    <cellStyle name="Moneda [0] 4 2 2 3 2" xfId="527"/>
    <cellStyle name="Moneda [0] 4 2 2 4" xfId="528"/>
    <cellStyle name="Moneda [0] 4 2 2 4 2" xfId="529"/>
    <cellStyle name="Moneda [0] 4 2 2 5" xfId="530"/>
    <cellStyle name="Moneda [0] 4 2 3" xfId="531"/>
    <cellStyle name="Moneda [0] 4 2 3 2" xfId="532"/>
    <cellStyle name="Moneda [0] 4 2 3 2 2" xfId="533"/>
    <cellStyle name="Moneda [0] 4 2 3 3" xfId="534"/>
    <cellStyle name="Moneda [0] 4 2 4" xfId="535"/>
    <cellStyle name="Moneda [0] 4 2 4 2" xfId="536"/>
    <cellStyle name="Moneda [0] 4 2 5" xfId="537"/>
    <cellStyle name="Moneda [0] 4 2 5 2" xfId="538"/>
    <cellStyle name="Moneda [0] 4 2 6" xfId="539"/>
    <cellStyle name="Moneda [0] 4 3" xfId="540"/>
    <cellStyle name="Moneda [0] 4 3 2" xfId="541"/>
    <cellStyle name="Moneda [0] 4 3 2 2" xfId="542"/>
    <cellStyle name="Moneda [0] 4 3 2 2 2" xfId="543"/>
    <cellStyle name="Moneda [0] 4 3 2 3" xfId="544"/>
    <cellStyle name="Moneda [0] 4 3 3" xfId="545"/>
    <cellStyle name="Moneda [0] 4 3 3 2" xfId="546"/>
    <cellStyle name="Moneda [0] 4 3 4" xfId="547"/>
    <cellStyle name="Moneda [0] 4 3 4 2" xfId="548"/>
    <cellStyle name="Moneda [0] 4 3 5" xfId="549"/>
    <cellStyle name="Moneda [0] 4 4" xfId="550"/>
    <cellStyle name="Moneda [0] 4 4 2" xfId="551"/>
    <cellStyle name="Moneda [0] 4 4 2 2" xfId="552"/>
    <cellStyle name="Moneda [0] 4 4 3" xfId="553"/>
    <cellStyle name="Moneda [0] 4 5" xfId="554"/>
    <cellStyle name="Moneda [0] 4 5 2" xfId="555"/>
    <cellStyle name="Moneda [0] 4 6" xfId="556"/>
    <cellStyle name="Moneda [0] 4 6 2" xfId="557"/>
    <cellStyle name="Moneda [0] 4 7" xfId="558"/>
    <cellStyle name="Moneda [0] 5" xfId="559"/>
    <cellStyle name="Moneda [0] 5 2" xfId="560"/>
    <cellStyle name="Moneda [0] 5 2 2" xfId="561"/>
    <cellStyle name="Moneda [0] 5 2 2 2" xfId="562"/>
    <cellStyle name="Moneda [0] 5 2 2 2 2" xfId="563"/>
    <cellStyle name="Moneda [0] 5 2 2 3" xfId="564"/>
    <cellStyle name="Moneda [0] 5 2 3" xfId="565"/>
    <cellStyle name="Moneda [0] 5 2 3 2" xfId="566"/>
    <cellStyle name="Moneda [0] 5 2 4" xfId="567"/>
    <cellStyle name="Moneda [0] 5 2 4 2" xfId="568"/>
    <cellStyle name="Moneda [0] 5 2 5" xfId="569"/>
    <cellStyle name="Moneda [0] 5 3" xfId="570"/>
    <cellStyle name="Moneda [0] 5 3 2" xfId="571"/>
    <cellStyle name="Moneda [0] 5 3 2 2" xfId="572"/>
    <cellStyle name="Moneda [0] 5 3 3" xfId="573"/>
    <cellStyle name="Moneda [0] 5 4" xfId="574"/>
    <cellStyle name="Moneda [0] 5 4 2" xfId="575"/>
    <cellStyle name="Moneda [0] 5 5" xfId="576"/>
    <cellStyle name="Moneda [0] 5 5 2" xfId="577"/>
    <cellStyle name="Moneda [0] 5 6" xfId="578"/>
    <cellStyle name="Moneda [0] 6" xfId="579"/>
    <cellStyle name="Moneda [0] 6 2" xfId="580"/>
    <cellStyle name="Moneda [0] 6 2 2" xfId="581"/>
    <cellStyle name="Moneda [0] 6 2 3" xfId="582"/>
    <cellStyle name="Moneda [0] 6 2 4" xfId="583"/>
    <cellStyle name="Moneda [0] 6 3" xfId="584"/>
    <cellStyle name="Moneda [0] 6 3 2" xfId="585"/>
    <cellStyle name="Moneda [0] 6 3 3" xfId="586"/>
    <cellStyle name="Moneda [0] 6 3 4" xfId="587"/>
    <cellStyle name="Moneda [0] 6 4" xfId="588"/>
    <cellStyle name="Moneda [0] 6 4 2" xfId="589"/>
    <cellStyle name="Moneda [0] 6 4 3" xfId="590"/>
    <cellStyle name="Moneda [0] 6 4 4" xfId="591"/>
    <cellStyle name="Moneda [0] 6 5" xfId="592"/>
    <cellStyle name="Moneda [0] 6 6" xfId="593"/>
    <cellStyle name="Moneda [0] 6 7" xfId="594"/>
    <cellStyle name="Moneda [0] 6 8" xfId="595"/>
    <cellStyle name="Moneda [0] 7" xfId="2069"/>
    <cellStyle name="Moneda [0] 8" xfId="2073"/>
    <cellStyle name="Moneda 10" xfId="596"/>
    <cellStyle name="Moneda 10 2" xfId="597"/>
    <cellStyle name="Moneda 10 2 2" xfId="598"/>
    <cellStyle name="Moneda 10 2 3" xfId="599"/>
    <cellStyle name="Moneda 10 2 4" xfId="600"/>
    <cellStyle name="Moneda 10 3" xfId="601"/>
    <cellStyle name="Moneda 10 3 2" xfId="602"/>
    <cellStyle name="Moneda 10 3 3" xfId="603"/>
    <cellStyle name="Moneda 10 3 4" xfId="604"/>
    <cellStyle name="Moneda 10 4" xfId="605"/>
    <cellStyle name="Moneda 10 4 2" xfId="606"/>
    <cellStyle name="Moneda 10 4 3" xfId="607"/>
    <cellStyle name="Moneda 10 4 4" xfId="608"/>
    <cellStyle name="Moneda 10 5" xfId="609"/>
    <cellStyle name="Moneda 10 6" xfId="610"/>
    <cellStyle name="Moneda 10 7" xfId="611"/>
    <cellStyle name="Moneda 10 8" xfId="2079"/>
    <cellStyle name="Moneda 100" xfId="2451"/>
    <cellStyle name="Moneda 104" xfId="2447"/>
    <cellStyle name="Moneda 106" xfId="2448"/>
    <cellStyle name="Moneda 11" xfId="612"/>
    <cellStyle name="Moneda 11 2" xfId="613"/>
    <cellStyle name="Moneda 11 2 2" xfId="614"/>
    <cellStyle name="Moneda 11 2 3" xfId="615"/>
    <cellStyle name="Moneda 11 2 4" xfId="616"/>
    <cellStyle name="Moneda 11 3" xfId="617"/>
    <cellStyle name="Moneda 11 3 2" xfId="618"/>
    <cellStyle name="Moneda 11 3 3" xfId="619"/>
    <cellStyle name="Moneda 11 3 4" xfId="620"/>
    <cellStyle name="Moneda 11 4" xfId="621"/>
    <cellStyle name="Moneda 11 5" xfId="622"/>
    <cellStyle name="Moneda 11 6" xfId="623"/>
    <cellStyle name="Moneda 112" xfId="2456"/>
    <cellStyle name="Moneda 113" xfId="2462"/>
    <cellStyle name="Moneda 116" xfId="2458"/>
    <cellStyle name="Moneda 118" xfId="2459"/>
    <cellStyle name="Moneda 118 3" xfId="2464"/>
    <cellStyle name="Moneda 119" xfId="2460"/>
    <cellStyle name="Moneda 12" xfId="624"/>
    <cellStyle name="Moneda 12 2" xfId="625"/>
    <cellStyle name="Moneda 12 2 2" xfId="626"/>
    <cellStyle name="Moneda 12 2 2 2" xfId="627"/>
    <cellStyle name="Moneda 12 2 3" xfId="628"/>
    <cellStyle name="Moneda 12 3" xfId="629"/>
    <cellStyle name="Moneda 12 3 2" xfId="630"/>
    <cellStyle name="Moneda 12 4" xfId="631"/>
    <cellStyle name="Moneda 12 4 2" xfId="632"/>
    <cellStyle name="Moneda 12 5" xfId="633"/>
    <cellStyle name="Moneda 121" xfId="2454"/>
    <cellStyle name="Moneda 121 3" xfId="2463"/>
    <cellStyle name="Moneda 122" xfId="2453"/>
    <cellStyle name="Moneda 122 4" xfId="2466"/>
    <cellStyle name="Moneda 124" xfId="2457"/>
    <cellStyle name="Moneda 125" xfId="2455"/>
    <cellStyle name="Moneda 126" xfId="2449"/>
    <cellStyle name="Moneda 128" xfId="2450"/>
    <cellStyle name="Moneda 13" xfId="634"/>
    <cellStyle name="Moneda 13 2" xfId="635"/>
    <cellStyle name="Moneda 13 2 2" xfId="636"/>
    <cellStyle name="Moneda 13 2 2 2" xfId="637"/>
    <cellStyle name="Moneda 13 2 3" xfId="638"/>
    <cellStyle name="Moneda 13 3" xfId="639"/>
    <cellStyle name="Moneda 13 3 2" xfId="640"/>
    <cellStyle name="Moneda 13 4" xfId="641"/>
    <cellStyle name="Moneda 13 4 2" xfId="642"/>
    <cellStyle name="Moneda 13 5" xfId="643"/>
    <cellStyle name="Moneda 138" xfId="2446"/>
    <cellStyle name="Moneda 14" xfId="644"/>
    <cellStyle name="Moneda 14 2" xfId="645"/>
    <cellStyle name="Moneda 14 2 2" xfId="646"/>
    <cellStyle name="Moneda 14 2 3" xfId="647"/>
    <cellStyle name="Moneda 14 2 4" xfId="648"/>
    <cellStyle name="Moneda 14 3" xfId="649"/>
    <cellStyle name="Moneda 14 3 2" xfId="650"/>
    <cellStyle name="Moneda 14 3 3" xfId="651"/>
    <cellStyle name="Moneda 14 3 4" xfId="652"/>
    <cellStyle name="Moneda 14 4" xfId="653"/>
    <cellStyle name="Moneda 14 5" xfId="654"/>
    <cellStyle name="Moneda 14 6" xfId="655"/>
    <cellStyle name="Moneda 15" xfId="656"/>
    <cellStyle name="Moneda 15 2" xfId="657"/>
    <cellStyle name="Moneda 15 2 2" xfId="658"/>
    <cellStyle name="Moneda 15 2 3" xfId="659"/>
    <cellStyle name="Moneda 15 2 4" xfId="660"/>
    <cellStyle name="Moneda 15 3" xfId="661"/>
    <cellStyle name="Moneda 15 3 2" xfId="662"/>
    <cellStyle name="Moneda 15 3 3" xfId="663"/>
    <cellStyle name="Moneda 15 3 4" xfId="664"/>
    <cellStyle name="Moneda 15 4" xfId="665"/>
    <cellStyle name="Moneda 15 5" xfId="666"/>
    <cellStyle name="Moneda 15 6" xfId="667"/>
    <cellStyle name="Moneda 16" xfId="668"/>
    <cellStyle name="Moneda 16 2" xfId="669"/>
    <cellStyle name="Moneda 16 2 2" xfId="670"/>
    <cellStyle name="Moneda 16 2 2 2" xfId="671"/>
    <cellStyle name="Moneda 16 2 2 2 2" xfId="672"/>
    <cellStyle name="Moneda 16 2 2 3" xfId="673"/>
    <cellStyle name="Moneda 16 2 3" xfId="674"/>
    <cellStyle name="Moneda 16 2 3 2" xfId="675"/>
    <cellStyle name="Moneda 16 2 4" xfId="676"/>
    <cellStyle name="Moneda 16 2 4 2" xfId="677"/>
    <cellStyle name="Moneda 16 2 5" xfId="678"/>
    <cellStyle name="Moneda 16 3" xfId="679"/>
    <cellStyle name="Moneda 16 3 2" xfId="680"/>
    <cellStyle name="Moneda 16 3 2 2" xfId="681"/>
    <cellStyle name="Moneda 16 3 3" xfId="682"/>
    <cellStyle name="Moneda 16 4" xfId="683"/>
    <cellStyle name="Moneda 16 4 2" xfId="684"/>
    <cellStyle name="Moneda 16 5" xfId="685"/>
    <cellStyle name="Moneda 16 5 2" xfId="686"/>
    <cellStyle name="Moneda 16 6" xfId="687"/>
    <cellStyle name="Moneda 17" xfId="688"/>
    <cellStyle name="Moneda 17 2" xfId="689"/>
    <cellStyle name="Moneda 17 2 2" xfId="690"/>
    <cellStyle name="Moneda 17 2 3" xfId="691"/>
    <cellStyle name="Moneda 17 2 4" xfId="692"/>
    <cellStyle name="Moneda 17 3" xfId="693"/>
    <cellStyle name="Moneda 17 3 2" xfId="694"/>
    <cellStyle name="Moneda 17 3 3" xfId="695"/>
    <cellStyle name="Moneda 17 3 4" xfId="696"/>
    <cellStyle name="Moneda 17 4" xfId="697"/>
    <cellStyle name="Moneda 17 5" xfId="698"/>
    <cellStyle name="Moneda 17 6" xfId="699"/>
    <cellStyle name="Moneda 18" xfId="700"/>
    <cellStyle name="Moneda 18 2" xfId="701"/>
    <cellStyle name="Moneda 18 2 2" xfId="702"/>
    <cellStyle name="Moneda 18 2 2 2" xfId="703"/>
    <cellStyle name="Moneda 18 2 3" xfId="704"/>
    <cellStyle name="Moneda 18 3" xfId="705"/>
    <cellStyle name="Moneda 18 3 2" xfId="706"/>
    <cellStyle name="Moneda 18 4" xfId="707"/>
    <cellStyle name="Moneda 18 4 2" xfId="708"/>
    <cellStyle name="Moneda 18 5" xfId="709"/>
    <cellStyle name="Moneda 19" xfId="710"/>
    <cellStyle name="Moneda 19 2" xfId="711"/>
    <cellStyle name="Moneda 19 2 2" xfId="712"/>
    <cellStyle name="Moneda 19 2 3" xfId="713"/>
    <cellStyle name="Moneda 19 2 4" xfId="714"/>
    <cellStyle name="Moneda 19 3" xfId="715"/>
    <cellStyle name="Moneda 19 3 2" xfId="716"/>
    <cellStyle name="Moneda 19 3 3" xfId="717"/>
    <cellStyle name="Moneda 19 3 4" xfId="718"/>
    <cellStyle name="Moneda 19 4" xfId="719"/>
    <cellStyle name="Moneda 19 5" xfId="720"/>
    <cellStyle name="Moneda 19 6" xfId="721"/>
    <cellStyle name="Moneda 2" xfId="16"/>
    <cellStyle name="Moneda 2 10" xfId="723"/>
    <cellStyle name="Moneda 2 10 2" xfId="724"/>
    <cellStyle name="Moneda 2 10 3" xfId="725"/>
    <cellStyle name="Moneda 2 10 4" xfId="726"/>
    <cellStyle name="Moneda 2 11" xfId="727"/>
    <cellStyle name="Moneda 2 11 2" xfId="728"/>
    <cellStyle name="Moneda 2 11 3" xfId="729"/>
    <cellStyle name="Moneda 2 11 4" xfId="730"/>
    <cellStyle name="Moneda 2 12" xfId="731"/>
    <cellStyle name="Moneda 2 12 2" xfId="732"/>
    <cellStyle name="Moneda 2 12 3" xfId="733"/>
    <cellStyle name="Moneda 2 12 4" xfId="734"/>
    <cellStyle name="Moneda 2 13" xfId="735"/>
    <cellStyle name="Moneda 2 13 2" xfId="736"/>
    <cellStyle name="Moneda 2 13 3" xfId="737"/>
    <cellStyle name="Moneda 2 13 4" xfId="738"/>
    <cellStyle name="Moneda 2 14" xfId="739"/>
    <cellStyle name="Moneda 2 14 2" xfId="740"/>
    <cellStyle name="Moneda 2 14 3" xfId="741"/>
    <cellStyle name="Moneda 2 14 4" xfId="742"/>
    <cellStyle name="Moneda 2 15" xfId="743"/>
    <cellStyle name="Moneda 2 15 2" xfId="744"/>
    <cellStyle name="Moneda 2 15 3" xfId="745"/>
    <cellStyle name="Moneda 2 15 4" xfId="746"/>
    <cellStyle name="Moneda 2 16" xfId="747"/>
    <cellStyle name="Moneda 2 16 2" xfId="748"/>
    <cellStyle name="Moneda 2 16 3" xfId="749"/>
    <cellStyle name="Moneda 2 16 4" xfId="750"/>
    <cellStyle name="Moneda 2 17" xfId="751"/>
    <cellStyle name="Moneda 2 17 2" xfId="752"/>
    <cellStyle name="Moneda 2 17 3" xfId="753"/>
    <cellStyle name="Moneda 2 17 4" xfId="754"/>
    <cellStyle name="Moneda 2 18" xfId="755"/>
    <cellStyle name="Moneda 2 18 2" xfId="756"/>
    <cellStyle name="Moneda 2 18 3" xfId="757"/>
    <cellStyle name="Moneda 2 18 4" xfId="758"/>
    <cellStyle name="Moneda 2 19" xfId="759"/>
    <cellStyle name="Moneda 2 19 2" xfId="760"/>
    <cellStyle name="Moneda 2 19 3" xfId="761"/>
    <cellStyle name="Moneda 2 19 4" xfId="762"/>
    <cellStyle name="Moneda 2 2" xfId="763"/>
    <cellStyle name="Moneda 2 2 10" xfId="764"/>
    <cellStyle name="Moneda 2 2 10 2" xfId="765"/>
    <cellStyle name="Moneda 2 2 10 3" xfId="766"/>
    <cellStyle name="Moneda 2 2 10 4" xfId="767"/>
    <cellStyle name="Moneda 2 2 11" xfId="768"/>
    <cellStyle name="Moneda 2 2 11 2" xfId="769"/>
    <cellStyle name="Moneda 2 2 11 3" xfId="770"/>
    <cellStyle name="Moneda 2 2 11 4" xfId="771"/>
    <cellStyle name="Moneda 2 2 12" xfId="772"/>
    <cellStyle name="Moneda 2 2 12 2" xfId="773"/>
    <cellStyle name="Moneda 2 2 12 3" xfId="774"/>
    <cellStyle name="Moneda 2 2 12 4" xfId="775"/>
    <cellStyle name="Moneda 2 2 13" xfId="776"/>
    <cellStyle name="Moneda 2 2 13 2" xfId="777"/>
    <cellStyle name="Moneda 2 2 13 3" xfId="778"/>
    <cellStyle name="Moneda 2 2 13 4" xfId="779"/>
    <cellStyle name="Moneda 2 2 14" xfId="780"/>
    <cellStyle name="Moneda 2 2 14 2" xfId="781"/>
    <cellStyle name="Moneda 2 2 14 3" xfId="782"/>
    <cellStyle name="Moneda 2 2 14 4" xfId="783"/>
    <cellStyle name="Moneda 2 2 15" xfId="784"/>
    <cellStyle name="Moneda 2 2 15 2" xfId="785"/>
    <cellStyle name="Moneda 2 2 15 3" xfId="786"/>
    <cellStyle name="Moneda 2 2 15 4" xfId="787"/>
    <cellStyle name="Moneda 2 2 16" xfId="788"/>
    <cellStyle name="Moneda 2 2 16 2" xfId="789"/>
    <cellStyle name="Moneda 2 2 16 3" xfId="790"/>
    <cellStyle name="Moneda 2 2 16 4" xfId="791"/>
    <cellStyle name="Moneda 2 2 17" xfId="792"/>
    <cellStyle name="Moneda 2 2 17 2" xfId="793"/>
    <cellStyle name="Moneda 2 2 17 3" xfId="794"/>
    <cellStyle name="Moneda 2 2 17 4" xfId="795"/>
    <cellStyle name="Moneda 2 2 18" xfId="796"/>
    <cellStyle name="Moneda 2 2 18 2" xfId="797"/>
    <cellStyle name="Moneda 2 2 18 3" xfId="798"/>
    <cellStyle name="Moneda 2 2 18 4" xfId="799"/>
    <cellStyle name="Moneda 2 2 19" xfId="800"/>
    <cellStyle name="Moneda 2 2 19 2" xfId="801"/>
    <cellStyle name="Moneda 2 2 19 3" xfId="802"/>
    <cellStyle name="Moneda 2 2 19 4" xfId="803"/>
    <cellStyle name="Moneda 2 2 2" xfId="804"/>
    <cellStyle name="Moneda 2 2 2 2" xfId="805"/>
    <cellStyle name="Moneda 2 2 2 2 2" xfId="806"/>
    <cellStyle name="Moneda 2 2 2 3" xfId="807"/>
    <cellStyle name="Moneda 2 2 2 4" xfId="808"/>
    <cellStyle name="Moneda 2 2 2 5" xfId="809"/>
    <cellStyle name="Moneda 2 2 2 5 2" xfId="810"/>
    <cellStyle name="Moneda 2 2 2 5 3" xfId="811"/>
    <cellStyle name="Moneda 2 2 2 5 4" xfId="812"/>
    <cellStyle name="Moneda 2 2 20" xfId="813"/>
    <cellStyle name="Moneda 2 2 20 2" xfId="814"/>
    <cellStyle name="Moneda 2 2 20 3" xfId="815"/>
    <cellStyle name="Moneda 2 2 20 4" xfId="816"/>
    <cellStyle name="Moneda 2 2 21" xfId="817"/>
    <cellStyle name="Moneda 2 2 21 2" xfId="818"/>
    <cellStyle name="Moneda 2 2 21 3" xfId="819"/>
    <cellStyle name="Moneda 2 2 21 4" xfId="820"/>
    <cellStyle name="Moneda 2 2 22" xfId="821"/>
    <cellStyle name="Moneda 2 2 22 2" xfId="822"/>
    <cellStyle name="Moneda 2 2 22 3" xfId="823"/>
    <cellStyle name="Moneda 2 2 22 4" xfId="824"/>
    <cellStyle name="Moneda 2 2 23" xfId="825"/>
    <cellStyle name="Moneda 2 2 23 2" xfId="826"/>
    <cellStyle name="Moneda 2 2 23 3" xfId="827"/>
    <cellStyle name="Moneda 2 2 23 4" xfId="828"/>
    <cellStyle name="Moneda 2 2 24" xfId="829"/>
    <cellStyle name="Moneda 2 2 24 2" xfId="830"/>
    <cellStyle name="Moneda 2 2 24 3" xfId="831"/>
    <cellStyle name="Moneda 2 2 24 4" xfId="832"/>
    <cellStyle name="Moneda 2 2 25" xfId="833"/>
    <cellStyle name="Moneda 2 2 25 2" xfId="834"/>
    <cellStyle name="Moneda 2 2 25 3" xfId="835"/>
    <cellStyle name="Moneda 2 2 25 4" xfId="836"/>
    <cellStyle name="Moneda 2 2 26" xfId="837"/>
    <cellStyle name="Moneda 2 2 26 2" xfId="838"/>
    <cellStyle name="Moneda 2 2 26 3" xfId="839"/>
    <cellStyle name="Moneda 2 2 26 4" xfId="840"/>
    <cellStyle name="Moneda 2 2 27" xfId="841"/>
    <cellStyle name="Moneda 2 2 27 2" xfId="842"/>
    <cellStyle name="Moneda 2 2 27 3" xfId="843"/>
    <cellStyle name="Moneda 2 2 27 4" xfId="844"/>
    <cellStyle name="Moneda 2 2 28" xfId="845"/>
    <cellStyle name="Moneda 2 2 28 2" xfId="846"/>
    <cellStyle name="Moneda 2 2 28 3" xfId="847"/>
    <cellStyle name="Moneda 2 2 28 4" xfId="848"/>
    <cellStyle name="Moneda 2 2 3" xfId="849"/>
    <cellStyle name="Moneda 2 2 3 2" xfId="850"/>
    <cellStyle name="Moneda 2 2 3 3" xfId="851"/>
    <cellStyle name="Moneda 2 2 3 4" xfId="852"/>
    <cellStyle name="Moneda 2 2 3 4 2" xfId="853"/>
    <cellStyle name="Moneda 2 2 3 4 3" xfId="854"/>
    <cellStyle name="Moneda 2 2 3 4 4" xfId="855"/>
    <cellStyle name="Moneda 2 2 4" xfId="856"/>
    <cellStyle name="Moneda 2 2 4 2" xfId="857"/>
    <cellStyle name="Moneda 2 2 4 3" xfId="858"/>
    <cellStyle name="Moneda 2 2 4 3 2" xfId="859"/>
    <cellStyle name="Moneda 2 2 4 3 3" xfId="860"/>
    <cellStyle name="Moneda 2 2 4 3 4" xfId="861"/>
    <cellStyle name="Moneda 2 2 5" xfId="862"/>
    <cellStyle name="Moneda 2 2 5 2" xfId="863"/>
    <cellStyle name="Moneda 2 2 5 2 2" xfId="864"/>
    <cellStyle name="Moneda 2 2 5 2 3" xfId="865"/>
    <cellStyle name="Moneda 2 2 5 2 4" xfId="866"/>
    <cellStyle name="Moneda 2 2 6" xfId="867"/>
    <cellStyle name="Moneda 2 2 6 2" xfId="868"/>
    <cellStyle name="Moneda 2 2 6 2 2" xfId="869"/>
    <cellStyle name="Moneda 2 2 6 2 3" xfId="870"/>
    <cellStyle name="Moneda 2 2 6 2 4" xfId="871"/>
    <cellStyle name="Moneda 2 2 7" xfId="872"/>
    <cellStyle name="Moneda 2 2 7 2" xfId="873"/>
    <cellStyle name="Moneda 2 2 7 3" xfId="874"/>
    <cellStyle name="Moneda 2 2 7 4" xfId="875"/>
    <cellStyle name="Moneda 2 2 8" xfId="876"/>
    <cellStyle name="Moneda 2 2 8 2" xfId="877"/>
    <cellStyle name="Moneda 2 2 8 3" xfId="878"/>
    <cellStyle name="Moneda 2 2 8 4" xfId="879"/>
    <cellStyle name="Moneda 2 2 9" xfId="880"/>
    <cellStyle name="Moneda 2 2 9 2" xfId="881"/>
    <cellStyle name="Moneda 2 2 9 3" xfId="882"/>
    <cellStyle name="Moneda 2 2 9 4" xfId="883"/>
    <cellStyle name="Moneda 2 20" xfId="884"/>
    <cellStyle name="Moneda 2 20 2" xfId="885"/>
    <cellStyle name="Moneda 2 20 3" xfId="886"/>
    <cellStyle name="Moneda 2 20 4" xfId="887"/>
    <cellStyle name="Moneda 2 21" xfId="888"/>
    <cellStyle name="Moneda 2 21 2" xfId="889"/>
    <cellStyle name="Moneda 2 21 3" xfId="890"/>
    <cellStyle name="Moneda 2 21 4" xfId="891"/>
    <cellStyle name="Moneda 2 22" xfId="892"/>
    <cellStyle name="Moneda 2 22 2" xfId="893"/>
    <cellStyle name="Moneda 2 22 3" xfId="894"/>
    <cellStyle name="Moneda 2 22 4" xfId="895"/>
    <cellStyle name="Moneda 2 23" xfId="896"/>
    <cellStyle name="Moneda 2 23 2" xfId="897"/>
    <cellStyle name="Moneda 2 23 3" xfId="898"/>
    <cellStyle name="Moneda 2 23 4" xfId="899"/>
    <cellStyle name="Moneda 2 24" xfId="900"/>
    <cellStyle name="Moneda 2 24 2" xfId="901"/>
    <cellStyle name="Moneda 2 24 3" xfId="902"/>
    <cellStyle name="Moneda 2 24 4" xfId="903"/>
    <cellStyle name="Moneda 2 25" xfId="904"/>
    <cellStyle name="Moneda 2 26" xfId="905"/>
    <cellStyle name="Moneda 2 27" xfId="906"/>
    <cellStyle name="Moneda 2 28" xfId="2080"/>
    <cellStyle name="Moneda 2 3" xfId="907"/>
    <cellStyle name="Moneda 2 3 2" xfId="908"/>
    <cellStyle name="Moneda 2 3 2 2" xfId="909"/>
    <cellStyle name="Moneda 2 3 3" xfId="910"/>
    <cellStyle name="Moneda 2 3 4" xfId="911"/>
    <cellStyle name="Moneda 2 3 5" xfId="912"/>
    <cellStyle name="Moneda 2 3 5 2" xfId="913"/>
    <cellStyle name="Moneda 2 3 5 3" xfId="914"/>
    <cellStyle name="Moneda 2 3 5 4" xfId="915"/>
    <cellStyle name="Moneda 2 4" xfId="916"/>
    <cellStyle name="Moneda 2 4 2" xfId="917"/>
    <cellStyle name="Moneda 2 4 3" xfId="918"/>
    <cellStyle name="Moneda 2 4 4" xfId="919"/>
    <cellStyle name="Moneda 2 4 4 2" xfId="920"/>
    <cellStyle name="Moneda 2 4 4 3" xfId="921"/>
    <cellStyle name="Moneda 2 4 4 4" xfId="922"/>
    <cellStyle name="Moneda 2 5" xfId="923"/>
    <cellStyle name="Moneda 2 5 2" xfId="924"/>
    <cellStyle name="Moneda 2 5 3" xfId="925"/>
    <cellStyle name="Moneda 2 5 3 2" xfId="926"/>
    <cellStyle name="Moneda 2 5 3 3" xfId="927"/>
    <cellStyle name="Moneda 2 5 3 4" xfId="928"/>
    <cellStyle name="Moneda 2 6" xfId="929"/>
    <cellStyle name="Moneda 2 6 2" xfId="930"/>
    <cellStyle name="Moneda 2 6 2 2" xfId="931"/>
    <cellStyle name="Moneda 2 6 2 3" xfId="932"/>
    <cellStyle name="Moneda 2 6 2 4" xfId="933"/>
    <cellStyle name="Moneda 2 7" xfId="934"/>
    <cellStyle name="Moneda 2 7 2" xfId="935"/>
    <cellStyle name="Moneda 2 7 2 2" xfId="936"/>
    <cellStyle name="Moneda 2 7 2 3" xfId="937"/>
    <cellStyle name="Moneda 2 7 2 4" xfId="938"/>
    <cellStyle name="Moneda 2 8" xfId="939"/>
    <cellStyle name="Moneda 2 8 2" xfId="940"/>
    <cellStyle name="Moneda 2 8 3" xfId="941"/>
    <cellStyle name="Moneda 2 8 4" xfId="942"/>
    <cellStyle name="Moneda 2 9" xfId="943"/>
    <cellStyle name="Moneda 2 9 2" xfId="944"/>
    <cellStyle name="Moneda 2 9 3" xfId="945"/>
    <cellStyle name="Moneda 2 9 4" xfId="946"/>
    <cellStyle name="Moneda 20" xfId="947"/>
    <cellStyle name="Moneda 20 2" xfId="948"/>
    <cellStyle name="Moneda 20 2 2" xfId="949"/>
    <cellStyle name="Moneda 20 2 3" xfId="950"/>
    <cellStyle name="Moneda 20 2 4" xfId="951"/>
    <cellStyle name="Moneda 20 3" xfId="952"/>
    <cellStyle name="Moneda 20 3 2" xfId="953"/>
    <cellStyle name="Moneda 20 3 3" xfId="954"/>
    <cellStyle name="Moneda 20 3 4" xfId="955"/>
    <cellStyle name="Moneda 20 4" xfId="956"/>
    <cellStyle name="Moneda 20 5" xfId="957"/>
    <cellStyle name="Moneda 20 6" xfId="958"/>
    <cellStyle name="Moneda 21" xfId="959"/>
    <cellStyle name="Moneda 21 2" xfId="960"/>
    <cellStyle name="Moneda 21 2 2" xfId="961"/>
    <cellStyle name="Moneda 21 2 2 2" xfId="962"/>
    <cellStyle name="Moneda 21 2 3" xfId="963"/>
    <cellStyle name="Moneda 21 3" xfId="964"/>
    <cellStyle name="Moneda 21 3 2" xfId="965"/>
    <cellStyle name="Moneda 21 4" xfId="966"/>
    <cellStyle name="Moneda 21 4 2" xfId="967"/>
    <cellStyle name="Moneda 21 5" xfId="968"/>
    <cellStyle name="Moneda 22" xfId="969"/>
    <cellStyle name="Moneda 22 2" xfId="970"/>
    <cellStyle name="Moneda 22 2 2" xfId="971"/>
    <cellStyle name="Moneda 22 2 3" xfId="972"/>
    <cellStyle name="Moneda 22 2 4" xfId="973"/>
    <cellStyle name="Moneda 22 3" xfId="974"/>
    <cellStyle name="Moneda 22 3 2" xfId="975"/>
    <cellStyle name="Moneda 22 3 3" xfId="976"/>
    <cellStyle name="Moneda 22 3 4" xfId="977"/>
    <cellStyle name="Moneda 22 4" xfId="978"/>
    <cellStyle name="Moneda 22 5" xfId="979"/>
    <cellStyle name="Moneda 22 6" xfId="980"/>
    <cellStyle name="Moneda 23" xfId="981"/>
    <cellStyle name="Moneda 23 2" xfId="982"/>
    <cellStyle name="Moneda 23 2 2" xfId="983"/>
    <cellStyle name="Moneda 23 2 3" xfId="984"/>
    <cellStyle name="Moneda 23 2 4" xfId="985"/>
    <cellStyle name="Moneda 23 3" xfId="986"/>
    <cellStyle name="Moneda 23 3 2" xfId="987"/>
    <cellStyle name="Moneda 23 3 3" xfId="988"/>
    <cellStyle name="Moneda 23 3 4" xfId="989"/>
    <cellStyle name="Moneda 23 4" xfId="990"/>
    <cellStyle name="Moneda 23 5" xfId="991"/>
    <cellStyle name="Moneda 23 6" xfId="992"/>
    <cellStyle name="Moneda 24" xfId="993"/>
    <cellStyle name="Moneda 24 2" xfId="994"/>
    <cellStyle name="Moneda 24 3" xfId="995"/>
    <cellStyle name="Moneda 24 3 2" xfId="996"/>
    <cellStyle name="Moneda 24 3 3" xfId="997"/>
    <cellStyle name="Moneda 24 3 4" xfId="998"/>
    <cellStyle name="Moneda 25" xfId="999"/>
    <cellStyle name="Moneda 25 2" xfId="1000"/>
    <cellStyle name="Moneda 25 3" xfId="1001"/>
    <cellStyle name="Moneda 25 3 2" xfId="1002"/>
    <cellStyle name="Moneda 25 3 3" xfId="1003"/>
    <cellStyle name="Moneda 25 3 4" xfId="1004"/>
    <cellStyle name="Moneda 26" xfId="1005"/>
    <cellStyle name="Moneda 26 2" xfId="1006"/>
    <cellStyle name="Moneda 26 3" xfId="1007"/>
    <cellStyle name="Moneda 26 3 2" xfId="1008"/>
    <cellStyle name="Moneda 26 3 3" xfId="1009"/>
    <cellStyle name="Moneda 26 3 4" xfId="1010"/>
    <cellStyle name="Moneda 27" xfId="1011"/>
    <cellStyle name="Moneda 27 2" xfId="1012"/>
    <cellStyle name="Moneda 27 2 2" xfId="1013"/>
    <cellStyle name="Moneda 27 2 3" xfId="1014"/>
    <cellStyle name="Moneda 27 2 4" xfId="1015"/>
    <cellStyle name="Moneda 28" xfId="1016"/>
    <cellStyle name="Moneda 28 2" xfId="1017"/>
    <cellStyle name="Moneda 28 2 2" xfId="1018"/>
    <cellStyle name="Moneda 28 2 3" xfId="1019"/>
    <cellStyle name="Moneda 28 2 4" xfId="1020"/>
    <cellStyle name="Moneda 29" xfId="1021"/>
    <cellStyle name="Moneda 29 2" xfId="1022"/>
    <cellStyle name="Moneda 29 2 2" xfId="1023"/>
    <cellStyle name="Moneda 29 2 3" xfId="1024"/>
    <cellStyle name="Moneda 29 2 4" xfId="1025"/>
    <cellStyle name="Moneda 3" xfId="1026"/>
    <cellStyle name="Moneda 3 2" xfId="1027"/>
    <cellStyle name="Moneda 3 2 2" xfId="1028"/>
    <cellStyle name="Moneda 3 2 2 2" xfId="1029"/>
    <cellStyle name="Moneda 3 2 2 3" xfId="1030"/>
    <cellStyle name="Moneda 3 2 2 4" xfId="1031"/>
    <cellStyle name="Moneda 3 2 2 5" xfId="1032"/>
    <cellStyle name="Moneda 3 2 3" xfId="1033"/>
    <cellStyle name="Moneda 3 2 4" xfId="1034"/>
    <cellStyle name="Moneda 3 2 5" xfId="1035"/>
    <cellStyle name="Moneda 3 2 6" xfId="1036"/>
    <cellStyle name="Moneda 3 2 7" xfId="1037"/>
    <cellStyle name="Moneda 3 3" xfId="1038"/>
    <cellStyle name="Moneda 3 3 2" xfId="1039"/>
    <cellStyle name="Moneda 3 3 2 2" xfId="1040"/>
    <cellStyle name="Moneda 3 3 2 3" xfId="1041"/>
    <cellStyle name="Moneda 3 3 2 4" xfId="1042"/>
    <cellStyle name="Moneda 3 3 3" xfId="1043"/>
    <cellStyle name="Moneda 3 3 3 2" xfId="1044"/>
    <cellStyle name="Moneda 3 3 3 2 2" xfId="1045"/>
    <cellStyle name="Moneda 3 3 3 2 3" xfId="1046"/>
    <cellStyle name="Moneda 3 3 3 2 4" xfId="1047"/>
    <cellStyle name="Moneda 3 3 4" xfId="1048"/>
    <cellStyle name="Moneda 3 3 5" xfId="1049"/>
    <cellStyle name="Moneda 3 3 6" xfId="1050"/>
    <cellStyle name="Moneda 3 4" xfId="1051"/>
    <cellStyle name="Moneda 3 4 2" xfId="1052"/>
    <cellStyle name="Moneda 3 4 3" xfId="1053"/>
    <cellStyle name="Moneda 3 4 4" xfId="1054"/>
    <cellStyle name="Moneda 3 4 5" xfId="1055"/>
    <cellStyle name="Moneda 3 5" xfId="1056"/>
    <cellStyle name="Moneda 3 5 2" xfId="1057"/>
    <cellStyle name="Moneda 3 5 3" xfId="1058"/>
    <cellStyle name="Moneda 3 5 4" xfId="1059"/>
    <cellStyle name="Moneda 3 6" xfId="1060"/>
    <cellStyle name="Moneda 3 6 2" xfId="1061"/>
    <cellStyle name="Moneda 3 6 2 2" xfId="1062"/>
    <cellStyle name="Moneda 3 6 2 3" xfId="1063"/>
    <cellStyle name="Moneda 3 6 2 4" xfId="1064"/>
    <cellStyle name="Moneda 3 7" xfId="1065"/>
    <cellStyle name="Moneda 3 8" xfId="1066"/>
    <cellStyle name="Moneda 3 9" xfId="1067"/>
    <cellStyle name="Moneda 30" xfId="1068"/>
    <cellStyle name="Moneda 30 2" xfId="1069"/>
    <cellStyle name="Moneda 30 2 2" xfId="1070"/>
    <cellStyle name="Moneda 30 2 3" xfId="1071"/>
    <cellStyle name="Moneda 30 2 4" xfId="1072"/>
    <cellStyle name="Moneda 31" xfId="1073"/>
    <cellStyle name="Moneda 32" xfId="1074"/>
    <cellStyle name="Moneda 33" xfId="1075"/>
    <cellStyle name="Moneda 34" xfId="1076"/>
    <cellStyle name="Moneda 35" xfId="1077"/>
    <cellStyle name="Moneda 36" xfId="1078"/>
    <cellStyle name="Moneda 37" xfId="22"/>
    <cellStyle name="Moneda 38" xfId="2063"/>
    <cellStyle name="Moneda 39" xfId="2064"/>
    <cellStyle name="Moneda 4" xfId="1079"/>
    <cellStyle name="Moneda 4 2" xfId="1080"/>
    <cellStyle name="Moneda 4 2 2" xfId="1081"/>
    <cellStyle name="Moneda 4 2 2 2" xfId="1082"/>
    <cellStyle name="Moneda 4 2 2 2 2" xfId="1083"/>
    <cellStyle name="Moneda 4 2 2 3" xfId="1084"/>
    <cellStyle name="Moneda 4 2 3" xfId="1085"/>
    <cellStyle name="Moneda 4 2 3 2" xfId="1086"/>
    <cellStyle name="Moneda 4 2 4" xfId="1087"/>
    <cellStyle name="Moneda 4 2 4 2" xfId="1088"/>
    <cellStyle name="Moneda 4 2 5" xfId="1089"/>
    <cellStyle name="Moneda 4 3" xfId="1090"/>
    <cellStyle name="Moneda 4 3 2" xfId="1091"/>
    <cellStyle name="Moneda 4 3 2 2" xfId="1092"/>
    <cellStyle name="Moneda 4 3 3" xfId="1093"/>
    <cellStyle name="Moneda 4 4" xfId="1094"/>
    <cellStyle name="Moneda 4 4 2" xfId="1095"/>
    <cellStyle name="Moneda 4 5" xfId="1096"/>
    <cellStyle name="Moneda 4 5 2" xfId="1097"/>
    <cellStyle name="Moneda 4 6" xfId="1098"/>
    <cellStyle name="Moneda 4 7" xfId="1099"/>
    <cellStyle name="Moneda 40" xfId="2068"/>
    <cellStyle name="Moneda 41" xfId="2067"/>
    <cellStyle name="Moneda 42" xfId="2071"/>
    <cellStyle name="Moneda 43" xfId="2066"/>
    <cellStyle name="Moneda 44" xfId="2070"/>
    <cellStyle name="Moneda 45" xfId="2072"/>
    <cellStyle name="Moneda 46" xfId="2074"/>
    <cellStyle name="Moneda 47" xfId="2076"/>
    <cellStyle name="Moneda 48" xfId="2075"/>
    <cellStyle name="Moneda 49" xfId="2077"/>
    <cellStyle name="Moneda 5" xfId="1100"/>
    <cellStyle name="Moneda 5 10" xfId="1101"/>
    <cellStyle name="Moneda 5 10 2" xfId="1102"/>
    <cellStyle name="Moneda 5 10 3" xfId="1103"/>
    <cellStyle name="Moneda 5 10 4" xfId="1104"/>
    <cellStyle name="Moneda 5 11" xfId="1105"/>
    <cellStyle name="Moneda 5 11 2" xfId="1106"/>
    <cellStyle name="Moneda 5 11 3" xfId="1107"/>
    <cellStyle name="Moneda 5 11 4" xfId="1108"/>
    <cellStyle name="Moneda 5 12" xfId="1109"/>
    <cellStyle name="Moneda 5 12 2" xfId="1110"/>
    <cellStyle name="Moneda 5 12 3" xfId="1111"/>
    <cellStyle name="Moneda 5 12 4" xfId="1112"/>
    <cellStyle name="Moneda 5 13" xfId="1113"/>
    <cellStyle name="Moneda 5 13 2" xfId="1114"/>
    <cellStyle name="Moneda 5 13 3" xfId="1115"/>
    <cellStyle name="Moneda 5 13 4" xfId="1116"/>
    <cellStyle name="Moneda 5 14" xfId="1117"/>
    <cellStyle name="Moneda 5 14 2" xfId="1118"/>
    <cellStyle name="Moneda 5 14 3" xfId="1119"/>
    <cellStyle name="Moneda 5 14 4" xfId="1120"/>
    <cellStyle name="Moneda 5 15" xfId="1121"/>
    <cellStyle name="Moneda 5 15 2" xfId="1122"/>
    <cellStyle name="Moneda 5 15 3" xfId="1123"/>
    <cellStyle name="Moneda 5 15 4" xfId="1124"/>
    <cellStyle name="Moneda 5 16" xfId="1125"/>
    <cellStyle name="Moneda 5 16 2" xfId="1126"/>
    <cellStyle name="Moneda 5 16 3" xfId="1127"/>
    <cellStyle name="Moneda 5 16 4" xfId="1128"/>
    <cellStyle name="Moneda 5 17" xfId="1129"/>
    <cellStyle name="Moneda 5 17 2" xfId="1130"/>
    <cellStyle name="Moneda 5 17 3" xfId="1131"/>
    <cellStyle name="Moneda 5 17 4" xfId="1132"/>
    <cellStyle name="Moneda 5 18" xfId="1133"/>
    <cellStyle name="Moneda 5 18 2" xfId="1134"/>
    <cellStyle name="Moneda 5 18 3" xfId="1135"/>
    <cellStyle name="Moneda 5 18 4" xfId="1136"/>
    <cellStyle name="Moneda 5 19" xfId="1137"/>
    <cellStyle name="Moneda 5 19 2" xfId="1138"/>
    <cellStyle name="Moneda 5 19 3" xfId="1139"/>
    <cellStyle name="Moneda 5 19 4" xfId="1140"/>
    <cellStyle name="Moneda 5 2" xfId="1141"/>
    <cellStyle name="Moneda 5 2 10" xfId="1142"/>
    <cellStyle name="Moneda 5 2 10 2" xfId="1143"/>
    <cellStyle name="Moneda 5 2 10 3" xfId="1144"/>
    <cellStyle name="Moneda 5 2 10 4" xfId="1145"/>
    <cellStyle name="Moneda 5 2 11" xfId="1146"/>
    <cellStyle name="Moneda 5 2 11 2" xfId="1147"/>
    <cellStyle name="Moneda 5 2 11 3" xfId="1148"/>
    <cellStyle name="Moneda 5 2 11 4" xfId="1149"/>
    <cellStyle name="Moneda 5 2 12" xfId="1150"/>
    <cellStyle name="Moneda 5 2 12 2" xfId="1151"/>
    <cellStyle name="Moneda 5 2 12 3" xfId="1152"/>
    <cellStyle name="Moneda 5 2 12 4" xfId="1153"/>
    <cellStyle name="Moneda 5 2 13" xfId="1154"/>
    <cellStyle name="Moneda 5 2 13 2" xfId="1155"/>
    <cellStyle name="Moneda 5 2 13 3" xfId="1156"/>
    <cellStyle name="Moneda 5 2 13 4" xfId="1157"/>
    <cellStyle name="Moneda 5 2 14" xfId="1158"/>
    <cellStyle name="Moneda 5 2 14 2" xfId="1159"/>
    <cellStyle name="Moneda 5 2 14 3" xfId="1160"/>
    <cellStyle name="Moneda 5 2 14 4" xfId="1161"/>
    <cellStyle name="Moneda 5 2 15" xfId="1162"/>
    <cellStyle name="Moneda 5 2 15 2" xfId="1163"/>
    <cellStyle name="Moneda 5 2 15 3" xfId="1164"/>
    <cellStyle name="Moneda 5 2 15 4" xfId="1165"/>
    <cellStyle name="Moneda 5 2 16" xfId="1166"/>
    <cellStyle name="Moneda 5 2 16 2" xfId="1167"/>
    <cellStyle name="Moneda 5 2 16 3" xfId="1168"/>
    <cellStyle name="Moneda 5 2 16 4" xfId="1169"/>
    <cellStyle name="Moneda 5 2 17" xfId="1170"/>
    <cellStyle name="Moneda 5 2 17 2" xfId="1171"/>
    <cellStyle name="Moneda 5 2 17 3" xfId="1172"/>
    <cellStyle name="Moneda 5 2 17 4" xfId="1173"/>
    <cellStyle name="Moneda 5 2 18" xfId="1174"/>
    <cellStyle name="Moneda 5 2 18 2" xfId="1175"/>
    <cellStyle name="Moneda 5 2 18 3" xfId="1176"/>
    <cellStyle name="Moneda 5 2 18 4" xfId="1177"/>
    <cellStyle name="Moneda 5 2 19" xfId="1178"/>
    <cellStyle name="Moneda 5 2 19 2" xfId="1179"/>
    <cellStyle name="Moneda 5 2 19 3" xfId="1180"/>
    <cellStyle name="Moneda 5 2 19 4" xfId="1181"/>
    <cellStyle name="Moneda 5 2 2" xfId="1182"/>
    <cellStyle name="Moneda 5 2 2 2" xfId="1183"/>
    <cellStyle name="Moneda 5 2 2 2 2" xfId="1184"/>
    <cellStyle name="Moneda 5 2 2 3" xfId="1185"/>
    <cellStyle name="Moneda 5 2 2 4" xfId="1186"/>
    <cellStyle name="Moneda 5 2 2 4 2" xfId="1187"/>
    <cellStyle name="Moneda 5 2 2 4 3" xfId="1188"/>
    <cellStyle name="Moneda 5 2 2 4 4" xfId="1189"/>
    <cellStyle name="Moneda 5 2 2 5" xfId="1190"/>
    <cellStyle name="Moneda 5 2 2 6" xfId="1191"/>
    <cellStyle name="Moneda 5 2 2 7" xfId="1192"/>
    <cellStyle name="Moneda 5 2 2 8" xfId="1193"/>
    <cellStyle name="Moneda 5 2 20" xfId="1194"/>
    <cellStyle name="Moneda 5 2 20 2" xfId="1195"/>
    <cellStyle name="Moneda 5 2 20 3" xfId="1196"/>
    <cellStyle name="Moneda 5 2 20 4" xfId="1197"/>
    <cellStyle name="Moneda 5 2 21" xfId="1198"/>
    <cellStyle name="Moneda 5 2 21 2" xfId="1199"/>
    <cellStyle name="Moneda 5 2 21 3" xfId="1200"/>
    <cellStyle name="Moneda 5 2 21 4" xfId="1201"/>
    <cellStyle name="Moneda 5 2 22" xfId="1202"/>
    <cellStyle name="Moneda 5 2 22 2" xfId="1203"/>
    <cellStyle name="Moneda 5 2 22 3" xfId="1204"/>
    <cellStyle name="Moneda 5 2 22 4" xfId="1205"/>
    <cellStyle name="Moneda 5 2 23" xfId="1206"/>
    <cellStyle name="Moneda 5 2 23 2" xfId="1207"/>
    <cellStyle name="Moneda 5 2 23 3" xfId="1208"/>
    <cellStyle name="Moneda 5 2 23 4" xfId="1209"/>
    <cellStyle name="Moneda 5 2 24" xfId="1210"/>
    <cellStyle name="Moneda 5 2 25" xfId="1211"/>
    <cellStyle name="Moneda 5 2 26" xfId="1212"/>
    <cellStyle name="Moneda 5 2 27" xfId="1213"/>
    <cellStyle name="Moneda 5 2 3" xfId="1214"/>
    <cellStyle name="Moneda 5 2 3 2" xfId="1215"/>
    <cellStyle name="Moneda 5 2 3 3" xfId="1216"/>
    <cellStyle name="Moneda 5 2 3 3 2" xfId="1217"/>
    <cellStyle name="Moneda 5 2 3 3 3" xfId="1218"/>
    <cellStyle name="Moneda 5 2 3 3 4" xfId="1219"/>
    <cellStyle name="Moneda 5 2 3 4" xfId="1220"/>
    <cellStyle name="Moneda 5 2 3 5" xfId="1221"/>
    <cellStyle name="Moneda 5 2 3 6" xfId="1222"/>
    <cellStyle name="Moneda 5 2 3 7" xfId="1223"/>
    <cellStyle name="Moneda 5 2 4" xfId="1224"/>
    <cellStyle name="Moneda 5 2 4 2" xfId="1225"/>
    <cellStyle name="Moneda 5 2 4 3" xfId="1226"/>
    <cellStyle name="Moneda 5 2 4 3 2" xfId="1227"/>
    <cellStyle name="Moneda 5 2 4 3 3" xfId="1228"/>
    <cellStyle name="Moneda 5 2 4 3 4" xfId="1229"/>
    <cellStyle name="Moneda 5 2 5" xfId="1230"/>
    <cellStyle name="Moneda 5 2 5 2" xfId="1231"/>
    <cellStyle name="Moneda 5 2 5 2 2" xfId="1232"/>
    <cellStyle name="Moneda 5 2 5 2 3" xfId="1233"/>
    <cellStyle name="Moneda 5 2 5 2 4" xfId="1234"/>
    <cellStyle name="Moneda 5 2 6" xfId="1235"/>
    <cellStyle name="Moneda 5 2 6 2" xfId="1236"/>
    <cellStyle name="Moneda 5 2 6 3" xfId="1237"/>
    <cellStyle name="Moneda 5 2 6 4" xfId="1238"/>
    <cellStyle name="Moneda 5 2 7" xfId="1239"/>
    <cellStyle name="Moneda 5 2 7 2" xfId="1240"/>
    <cellStyle name="Moneda 5 2 7 3" xfId="1241"/>
    <cellStyle name="Moneda 5 2 7 4" xfId="1242"/>
    <cellStyle name="Moneda 5 2 8" xfId="1243"/>
    <cellStyle name="Moneda 5 2 8 2" xfId="1244"/>
    <cellStyle name="Moneda 5 2 8 3" xfId="1245"/>
    <cellStyle name="Moneda 5 2 8 4" xfId="1246"/>
    <cellStyle name="Moneda 5 2 9" xfId="1247"/>
    <cellStyle name="Moneda 5 2 9 2" xfId="1248"/>
    <cellStyle name="Moneda 5 2 9 3" xfId="1249"/>
    <cellStyle name="Moneda 5 2 9 4" xfId="1250"/>
    <cellStyle name="Moneda 5 20" xfId="1251"/>
    <cellStyle name="Moneda 5 20 2" xfId="1252"/>
    <cellStyle name="Moneda 5 20 3" xfId="1253"/>
    <cellStyle name="Moneda 5 20 4" xfId="1254"/>
    <cellStyle name="Moneda 5 21" xfId="1255"/>
    <cellStyle name="Moneda 5 21 2" xfId="1256"/>
    <cellStyle name="Moneda 5 21 3" xfId="1257"/>
    <cellStyle name="Moneda 5 21 4" xfId="1258"/>
    <cellStyle name="Moneda 5 22" xfId="1259"/>
    <cellStyle name="Moneda 5 22 2" xfId="1260"/>
    <cellStyle name="Moneda 5 22 3" xfId="1261"/>
    <cellStyle name="Moneda 5 22 4" xfId="1262"/>
    <cellStyle name="Moneda 5 23" xfId="1263"/>
    <cellStyle name="Moneda 5 23 2" xfId="1264"/>
    <cellStyle name="Moneda 5 23 3" xfId="1265"/>
    <cellStyle name="Moneda 5 23 4" xfId="1266"/>
    <cellStyle name="Moneda 5 24" xfId="1267"/>
    <cellStyle name="Moneda 5 24 2" xfId="1268"/>
    <cellStyle name="Moneda 5 24 3" xfId="1269"/>
    <cellStyle name="Moneda 5 24 4" xfId="1270"/>
    <cellStyle name="Moneda 5 25" xfId="1271"/>
    <cellStyle name="Moneda 5 25 2" xfId="1272"/>
    <cellStyle name="Moneda 5 25 3" xfId="1273"/>
    <cellStyle name="Moneda 5 25 4" xfId="1274"/>
    <cellStyle name="Moneda 5 26" xfId="1275"/>
    <cellStyle name="Moneda 5 26 2" xfId="1276"/>
    <cellStyle name="Moneda 5 26 3" xfId="1277"/>
    <cellStyle name="Moneda 5 26 4" xfId="1278"/>
    <cellStyle name="Moneda 5 27" xfId="1279"/>
    <cellStyle name="Moneda 5 27 2" xfId="1280"/>
    <cellStyle name="Moneda 5 27 3" xfId="1281"/>
    <cellStyle name="Moneda 5 27 4" xfId="1282"/>
    <cellStyle name="Moneda 5 28" xfId="1283"/>
    <cellStyle name="Moneda 5 28 2" xfId="1284"/>
    <cellStyle name="Moneda 5 28 3" xfId="1285"/>
    <cellStyle name="Moneda 5 28 4" xfId="1286"/>
    <cellStyle name="Moneda 5 3" xfId="1287"/>
    <cellStyle name="Moneda 5 3 2" xfId="1288"/>
    <cellStyle name="Moneda 5 3 2 2" xfId="1289"/>
    <cellStyle name="Moneda 5 3 2 3" xfId="1290"/>
    <cellStyle name="Moneda 5 3 2 4" xfId="1291"/>
    <cellStyle name="Moneda 5 3 2 5" xfId="1292"/>
    <cellStyle name="Moneda 5 3 2 6" xfId="1293"/>
    <cellStyle name="Moneda 5 3 2 7" xfId="1294"/>
    <cellStyle name="Moneda 5 3 3" xfId="1295"/>
    <cellStyle name="Moneda 5 3 3 2" xfId="1296"/>
    <cellStyle name="Moneda 5 3 3 3" xfId="1297"/>
    <cellStyle name="Moneda 5 3 3 4" xfId="1298"/>
    <cellStyle name="Moneda 5 3 3 5" xfId="1299"/>
    <cellStyle name="Moneda 5 3 3 6" xfId="1300"/>
    <cellStyle name="Moneda 5 3 4" xfId="1301"/>
    <cellStyle name="Moneda 5 3 4 2" xfId="1302"/>
    <cellStyle name="Moneda 5 3 4 3" xfId="1303"/>
    <cellStyle name="Moneda 5 3 4 4" xfId="1304"/>
    <cellStyle name="Moneda 5 3 5" xfId="1305"/>
    <cellStyle name="Moneda 5 3 6" xfId="1306"/>
    <cellStyle name="Moneda 5 3 7" xfId="1307"/>
    <cellStyle name="Moneda 5 3 8" xfId="1308"/>
    <cellStyle name="Moneda 5 4" xfId="1309"/>
    <cellStyle name="Moneda 5 4 2" xfId="1310"/>
    <cellStyle name="Moneda 5 4 2 2" xfId="1311"/>
    <cellStyle name="Moneda 5 4 2 3" xfId="1312"/>
    <cellStyle name="Moneda 5 4 2 4" xfId="1313"/>
    <cellStyle name="Moneda 5 4 2 5" xfId="1314"/>
    <cellStyle name="Moneda 5 4 2 6" xfId="1315"/>
    <cellStyle name="Moneda 5 4 3" xfId="1316"/>
    <cellStyle name="Moneda 5 4 3 2" xfId="1317"/>
    <cellStyle name="Moneda 5 4 3 3" xfId="1318"/>
    <cellStyle name="Moneda 5 4 3 4" xfId="1319"/>
    <cellStyle name="Moneda 5 4 4" xfId="1320"/>
    <cellStyle name="Moneda 5 4 5" xfId="1321"/>
    <cellStyle name="Moneda 5 4 6" xfId="1322"/>
    <cellStyle name="Moneda 5 4 7" xfId="1323"/>
    <cellStyle name="Moneda 5 5" xfId="1324"/>
    <cellStyle name="Moneda 5 5 2" xfId="1325"/>
    <cellStyle name="Moneda 5 5 2 2" xfId="1326"/>
    <cellStyle name="Moneda 5 5 2 3" xfId="1327"/>
    <cellStyle name="Moneda 5 5 2 4" xfId="1328"/>
    <cellStyle name="Moneda 5 5 2 5" xfId="1329"/>
    <cellStyle name="Moneda 5 5 2 6" xfId="1330"/>
    <cellStyle name="Moneda 5 5 3" xfId="1331"/>
    <cellStyle name="Moneda 5 5 3 2" xfId="1332"/>
    <cellStyle name="Moneda 5 5 3 3" xfId="1333"/>
    <cellStyle name="Moneda 5 5 3 4" xfId="1334"/>
    <cellStyle name="Moneda 5 5 4" xfId="1335"/>
    <cellStyle name="Moneda 5 5 5" xfId="1336"/>
    <cellStyle name="Moneda 5 5 6" xfId="1337"/>
    <cellStyle name="Moneda 5 5 7" xfId="1338"/>
    <cellStyle name="Moneda 5 6" xfId="1339"/>
    <cellStyle name="Moneda 5 6 2" xfId="1340"/>
    <cellStyle name="Moneda 5 6 2 2" xfId="1341"/>
    <cellStyle name="Moneda 5 6 2 3" xfId="1342"/>
    <cellStyle name="Moneda 5 6 2 4" xfId="1343"/>
    <cellStyle name="Moneda 5 7" xfId="1344"/>
    <cellStyle name="Moneda 5 7 2" xfId="1345"/>
    <cellStyle name="Moneda 5 7 3" xfId="1346"/>
    <cellStyle name="Moneda 5 7 4" xfId="1347"/>
    <cellStyle name="Moneda 5 8" xfId="1348"/>
    <cellStyle name="Moneda 5 8 2" xfId="1349"/>
    <cellStyle name="Moneda 5 8 3" xfId="1350"/>
    <cellStyle name="Moneda 5 8 4" xfId="1351"/>
    <cellStyle name="Moneda 5 9" xfId="1352"/>
    <cellStyle name="Moneda 5 9 2" xfId="1353"/>
    <cellStyle name="Moneda 5 9 3" xfId="1354"/>
    <cellStyle name="Moneda 5 9 4" xfId="1355"/>
    <cellStyle name="Moneda 50" xfId="2078"/>
    <cellStyle name="Moneda 51" xfId="2082"/>
    <cellStyle name="Moneda 52" xfId="2081"/>
    <cellStyle name="Moneda 53" xfId="2083"/>
    <cellStyle name="Moneda 54" xfId="2084"/>
    <cellStyle name="Moneda 55" xfId="2085"/>
    <cellStyle name="Moneda 56" xfId="2086"/>
    <cellStyle name="Moneda 57" xfId="2087"/>
    <cellStyle name="Moneda 58" xfId="2097"/>
    <cellStyle name="Moneda 59" xfId="2100"/>
    <cellStyle name="Moneda 6" xfId="1356"/>
    <cellStyle name="Moneda 6 2" xfId="1357"/>
    <cellStyle name="Moneda 6 2 2" xfId="1358"/>
    <cellStyle name="Moneda 6 2 3" xfId="1359"/>
    <cellStyle name="Moneda 6 2 4" xfId="1360"/>
    <cellStyle name="Moneda 6 3" xfId="1361"/>
    <cellStyle name="Moneda 6 3 2" xfId="1362"/>
    <cellStyle name="Moneda 6 3 3" xfId="1363"/>
    <cellStyle name="Moneda 6 3 4" xfId="1364"/>
    <cellStyle name="Moneda 6 4" xfId="1365"/>
    <cellStyle name="Moneda 6 5" xfId="1366"/>
    <cellStyle name="Moneda 6 6" xfId="1367"/>
    <cellStyle name="Moneda 6 7" xfId="1368"/>
    <cellStyle name="Moneda 60" xfId="2101"/>
    <cellStyle name="Moneda 61" xfId="2102"/>
    <cellStyle name="Moneda 62" xfId="2104"/>
    <cellStyle name="Moneda 63" xfId="2105"/>
    <cellStyle name="Moneda 64" xfId="12"/>
    <cellStyle name="Moneda 65" xfId="2107"/>
    <cellStyle name="Moneda 66" xfId="2369"/>
    <cellStyle name="Moneda 67" xfId="2114"/>
    <cellStyle name="Moneda 68" xfId="2353"/>
    <cellStyle name="Moneda 69" xfId="2128"/>
    <cellStyle name="Moneda 7" xfId="1369"/>
    <cellStyle name="Moneda 7 2" xfId="1370"/>
    <cellStyle name="Moneda 7 2 2" xfId="1371"/>
    <cellStyle name="Moneda 7 2 2 2" xfId="1372"/>
    <cellStyle name="Moneda 7 2 2 3" xfId="1373"/>
    <cellStyle name="Moneda 7 2 2 4" xfId="1374"/>
    <cellStyle name="Moneda 7 2 3" xfId="1375"/>
    <cellStyle name="Moneda 7 2 4" xfId="1376"/>
    <cellStyle name="Moneda 7 2 5" xfId="1377"/>
    <cellStyle name="Moneda 7 2 6" xfId="1378"/>
    <cellStyle name="Moneda 7 3" xfId="1379"/>
    <cellStyle name="Moneda 7 3 2" xfId="1380"/>
    <cellStyle name="Moneda 7 3 2 2" xfId="1381"/>
    <cellStyle name="Moneda 7 3 2 3" xfId="1382"/>
    <cellStyle name="Moneda 7 3 2 4" xfId="1383"/>
    <cellStyle name="Moneda 7 3 3" xfId="1384"/>
    <cellStyle name="Moneda 7 3 3 2" xfId="1385"/>
    <cellStyle name="Moneda 7 3 3 3" xfId="1386"/>
    <cellStyle name="Moneda 7 3 3 4" xfId="1387"/>
    <cellStyle name="Moneda 7 3 4" xfId="1388"/>
    <cellStyle name="Moneda 7 3 5" xfId="1389"/>
    <cellStyle name="Moneda 7 3 6" xfId="1390"/>
    <cellStyle name="Moneda 7 4" xfId="1391"/>
    <cellStyle name="Moneda 7 4 2" xfId="1392"/>
    <cellStyle name="Moneda 7 4 3" xfId="1393"/>
    <cellStyle name="Moneda 7 4 4" xfId="1394"/>
    <cellStyle name="Moneda 7 5" xfId="1395"/>
    <cellStyle name="Moneda 7 5 2" xfId="1396"/>
    <cellStyle name="Moneda 7 5 3" xfId="1397"/>
    <cellStyle name="Moneda 7 5 4" xfId="1398"/>
    <cellStyle name="Moneda 7 6" xfId="1399"/>
    <cellStyle name="Moneda 7 7" xfId="1400"/>
    <cellStyle name="Moneda 7 8" xfId="1401"/>
    <cellStyle name="Moneda 70" xfId="2320"/>
    <cellStyle name="Moneda 71" xfId="2202"/>
    <cellStyle name="Moneda 72" xfId="2352"/>
    <cellStyle name="Moneda 73" xfId="2414"/>
    <cellStyle name="Moneda 74" xfId="2379"/>
    <cellStyle name="Moneda 8" xfId="1402"/>
    <cellStyle name="Moneda 8 2" xfId="1403"/>
    <cellStyle name="Moneda 8 2 2" xfId="1404"/>
    <cellStyle name="Moneda 8 2 2 2" xfId="1405"/>
    <cellStyle name="Moneda 8 2 2 3" xfId="1406"/>
    <cellStyle name="Moneda 8 2 2 4" xfId="1407"/>
    <cellStyle name="Moneda 8 2 3" xfId="1408"/>
    <cellStyle name="Moneda 8 2 4" xfId="1409"/>
    <cellStyle name="Moneda 8 2 5" xfId="1410"/>
    <cellStyle name="Moneda 8 2 6" xfId="1411"/>
    <cellStyle name="Moneda 8 3" xfId="1412"/>
    <cellStyle name="Moneda 8 3 2" xfId="1413"/>
    <cellStyle name="Moneda 8 3 2 2" xfId="1414"/>
    <cellStyle name="Moneda 8 3 2 3" xfId="1415"/>
    <cellStyle name="Moneda 8 3 2 4" xfId="1416"/>
    <cellStyle name="Moneda 8 3 3" xfId="1417"/>
    <cellStyle name="Moneda 8 3 3 2" xfId="1418"/>
    <cellStyle name="Moneda 8 3 3 3" xfId="1419"/>
    <cellStyle name="Moneda 8 3 3 4" xfId="1420"/>
    <cellStyle name="Moneda 8 3 4" xfId="1421"/>
    <cellStyle name="Moneda 8 3 5" xfId="1422"/>
    <cellStyle name="Moneda 8 3 6" xfId="1423"/>
    <cellStyle name="Moneda 8 4" xfId="1424"/>
    <cellStyle name="Moneda 8 4 2" xfId="1425"/>
    <cellStyle name="Moneda 8 4 3" xfId="1426"/>
    <cellStyle name="Moneda 8 4 4" xfId="1427"/>
    <cellStyle name="Moneda 8 5" xfId="1428"/>
    <cellStyle name="Moneda 8 5 2" xfId="1429"/>
    <cellStyle name="Moneda 8 5 3" xfId="1430"/>
    <cellStyle name="Moneda 8 5 4" xfId="1431"/>
    <cellStyle name="Moneda 8 6" xfId="1432"/>
    <cellStyle name="Moneda 8 7" xfId="1433"/>
    <cellStyle name="Moneda 8 8" xfId="1434"/>
    <cellStyle name="Moneda 9" xfId="1435"/>
    <cellStyle name="Moneda 9 2" xfId="1436"/>
    <cellStyle name="Moneda 9 2 2" xfId="1437"/>
    <cellStyle name="Moneda 9 2 2 2" xfId="1438"/>
    <cellStyle name="Moneda 9 2 2 2 2" xfId="1439"/>
    <cellStyle name="Moneda 9 2 2 3" xfId="1440"/>
    <cellStyle name="Moneda 9 2 3" xfId="1441"/>
    <cellStyle name="Moneda 9 2 3 2" xfId="1442"/>
    <cellStyle name="Moneda 9 2 4" xfId="1443"/>
    <cellStyle name="Moneda 9 2 4 2" xfId="1444"/>
    <cellStyle name="Moneda 9 2 5" xfId="1445"/>
    <cellStyle name="Moneda 9 3" xfId="1446"/>
    <cellStyle name="Moneda 9 3 2" xfId="1447"/>
    <cellStyle name="Moneda 9 3 2 2" xfId="1448"/>
    <cellStyle name="Moneda 9 3 3" xfId="1449"/>
    <cellStyle name="Moneda 9 4" xfId="1450"/>
    <cellStyle name="Moneda 9 4 2" xfId="1451"/>
    <cellStyle name="Moneda 9 5" xfId="1452"/>
    <cellStyle name="Moneda 9 5 2" xfId="1453"/>
    <cellStyle name="Moneda 9 6" xfId="1454"/>
    <cellStyle name="Neutral" xfId="2479" builtinId="28" customBuiltin="1"/>
    <cellStyle name="Normal" xfId="0" builtinId="0"/>
    <cellStyle name="Normal 10" xfId="1455"/>
    <cellStyle name="Normal 10 2" xfId="1456"/>
    <cellStyle name="Normal 10 2 2" xfId="1457"/>
    <cellStyle name="Normal 10 2 3" xfId="1458"/>
    <cellStyle name="Normal 10 2 4" xfId="1459"/>
    <cellStyle name="Normal 10 2 5" xfId="1460"/>
    <cellStyle name="Normal 10 2 6" xfId="1461"/>
    <cellStyle name="Normal 10 3" xfId="1462"/>
    <cellStyle name="Normal 10 3 2" xfId="1463"/>
    <cellStyle name="Normal 10 3 3" xfId="1464"/>
    <cellStyle name="Normal 10 3 4" xfId="1465"/>
    <cellStyle name="Normal 10 4" xfId="1466"/>
    <cellStyle name="Normal 10 5" xfId="1467"/>
    <cellStyle name="Normal 10 6" xfId="1468"/>
    <cellStyle name="Normal 10 7" xfId="1469"/>
    <cellStyle name="Normal 10 8" xfId="1470"/>
    <cellStyle name="Normal 11" xfId="1471"/>
    <cellStyle name="Normal 11 2" xfId="1472"/>
    <cellStyle name="Normal 11 2 2" xfId="1473"/>
    <cellStyle name="Normal 11 2 3" xfId="1474"/>
    <cellStyle name="Normal 11 2 4" xfId="1475"/>
    <cellStyle name="Normal 11 2 5" xfId="1476"/>
    <cellStyle name="Normal 11 2 6" xfId="1477"/>
    <cellStyle name="Normal 11 3" xfId="1478"/>
    <cellStyle name="Normal 11 3 2" xfId="1479"/>
    <cellStyle name="Normal 11 3 3" xfId="1480"/>
    <cellStyle name="Normal 11 3 4" xfId="1481"/>
    <cellStyle name="Normal 11 4" xfId="1482"/>
    <cellStyle name="Normal 11 5" xfId="1483"/>
    <cellStyle name="Normal 11 6" xfId="1484"/>
    <cellStyle name="Normal 12" xfId="1485"/>
    <cellStyle name="Normal 12 2" xfId="1486"/>
    <cellStyle name="Normal 12 2 2" xfId="1487"/>
    <cellStyle name="Normal 12 2 3" xfId="1488"/>
    <cellStyle name="Normal 12 2 4" xfId="1489"/>
    <cellStyle name="Normal 12 2 5" xfId="1490"/>
    <cellStyle name="Normal 12 2 6" xfId="1491"/>
    <cellStyle name="Normal 12 3" xfId="1492"/>
    <cellStyle name="Normal 12 3 2" xfId="1493"/>
    <cellStyle name="Normal 12 3 3" xfId="1494"/>
    <cellStyle name="Normal 12 3 4" xfId="1495"/>
    <cellStyle name="Normal 12 4" xfId="1496"/>
    <cellStyle name="Normal 12 5" xfId="1497"/>
    <cellStyle name="Normal 12 6" xfId="1498"/>
    <cellStyle name="Normal 13" xfId="1499"/>
    <cellStyle name="Normal 13 2" xfId="1500"/>
    <cellStyle name="Normal 13 3" xfId="1501"/>
    <cellStyle name="Normal 13 3 2" xfId="1502"/>
    <cellStyle name="Normal 13 3 3" xfId="1503"/>
    <cellStyle name="Normal 13 3 4" xfId="1504"/>
    <cellStyle name="Normal 13 4" xfId="1505"/>
    <cellStyle name="Normal 13 4 2" xfId="1506"/>
    <cellStyle name="Normal 13 4 3" xfId="1507"/>
    <cellStyle name="Normal 13 4 4" xfId="1508"/>
    <cellStyle name="Normal 13 5" xfId="1509"/>
    <cellStyle name="Normal 13 6" xfId="1510"/>
    <cellStyle name="Normal 13 7" xfId="1511"/>
    <cellStyle name="Normal 14" xfId="1512"/>
    <cellStyle name="Normal 14 2" xfId="1513"/>
    <cellStyle name="Normal 14 2 2" xfId="1514"/>
    <cellStyle name="Normal 14 2 2 2" xfId="1515"/>
    <cellStyle name="Normal 14 2 3" xfId="1516"/>
    <cellStyle name="Normal 15" xfId="1517"/>
    <cellStyle name="Normal 15 2" xfId="1518"/>
    <cellStyle name="Normal 15 3" xfId="1519"/>
    <cellStyle name="Normal 16" xfId="1520"/>
    <cellStyle name="Normal 17" xfId="3"/>
    <cellStyle name="Normal 17 2" xfId="1521"/>
    <cellStyle name="Normal 17 3" xfId="1522"/>
    <cellStyle name="Normal 17 4" xfId="1523"/>
    <cellStyle name="Normal 18" xfId="1524"/>
    <cellStyle name="Normal 19" xfId="1525"/>
    <cellStyle name="Normal 19 2" xfId="1526"/>
    <cellStyle name="Normal 2" xfId="20"/>
    <cellStyle name="Normal 2 10" xfId="1528"/>
    <cellStyle name="Normal 2 10 2" xfId="1529"/>
    <cellStyle name="Normal 2 10 2 2" xfId="1530"/>
    <cellStyle name="Normal 2 10 2 2 2" xfId="1531"/>
    <cellStyle name="Normal 2 10 2 2 2 2" xfId="1532"/>
    <cellStyle name="Normal 2 10 2 2 3" xfId="1533"/>
    <cellStyle name="Normal 2 10 2 3" xfId="1534"/>
    <cellStyle name="Normal 2 10 2 3 2" xfId="1535"/>
    <cellStyle name="Normal 2 10 2 4" xfId="1536"/>
    <cellStyle name="Normal 2 10 2 4 2" xfId="1537"/>
    <cellStyle name="Normal 2 10 2 5" xfId="1538"/>
    <cellStyle name="Normal 2 10 3" xfId="1539"/>
    <cellStyle name="Normal 2 10 3 2" xfId="1540"/>
    <cellStyle name="Normal 2 10 3 2 2" xfId="1541"/>
    <cellStyle name="Normal 2 10 3 3" xfId="1542"/>
    <cellStyle name="Normal 2 10 4" xfId="1543"/>
    <cellStyle name="Normal 2 10 4 2" xfId="1544"/>
    <cellStyle name="Normal 2 10 5" xfId="1545"/>
    <cellStyle name="Normal 2 10 5 2" xfId="1546"/>
    <cellStyle name="Normal 2 10 6" xfId="1547"/>
    <cellStyle name="Normal 2 11" xfId="1548"/>
    <cellStyle name="Normal 2 12" xfId="1549"/>
    <cellStyle name="Normal 2 13" xfId="1550"/>
    <cellStyle name="Normal 2 14" xfId="1551"/>
    <cellStyle name="Normal 2 15" xfId="1552"/>
    <cellStyle name="Normal 2 16" xfId="1553"/>
    <cellStyle name="Normal 2 16 2" xfId="1554"/>
    <cellStyle name="Normal 2 16 2 2" xfId="1555"/>
    <cellStyle name="Normal 2 16 2 2 2" xfId="1556"/>
    <cellStyle name="Normal 2 16 2 2 2 2" xfId="1557"/>
    <cellStyle name="Normal 2 16 2 2 3" xfId="1558"/>
    <cellStyle name="Normal 2 16 2 3" xfId="1559"/>
    <cellStyle name="Normal 2 16 2 3 2" xfId="1560"/>
    <cellStyle name="Normal 2 16 2 4" xfId="1561"/>
    <cellStyle name="Normal 2 16 2 4 2" xfId="1562"/>
    <cellStyle name="Normal 2 16 2 5" xfId="1563"/>
    <cellStyle name="Normal 2 16 3" xfId="1564"/>
    <cellStyle name="Normal 2 16 3 2" xfId="1565"/>
    <cellStyle name="Normal 2 16 3 2 2" xfId="1566"/>
    <cellStyle name="Normal 2 16 3 3" xfId="1567"/>
    <cellStyle name="Normal 2 16 4" xfId="1568"/>
    <cellStyle name="Normal 2 16 4 2" xfId="1569"/>
    <cellStyle name="Normal 2 16 5" xfId="1570"/>
    <cellStyle name="Normal 2 16 5 2" xfId="1571"/>
    <cellStyle name="Normal 2 16 6" xfId="1572"/>
    <cellStyle name="Normal 2 17" xfId="1573"/>
    <cellStyle name="Normal 2 18" xfId="1574"/>
    <cellStyle name="Normal 2 19" xfId="1575"/>
    <cellStyle name="Normal 2 2" xfId="1576"/>
    <cellStyle name="Normal 2 2 2" xfId="1577"/>
    <cellStyle name="Normal 2 2 2 2" xfId="1578"/>
    <cellStyle name="Normal 2 2 2 2 2" xfId="1579"/>
    <cellStyle name="Normal 2 2 2 2 2 2" xfId="1580"/>
    <cellStyle name="Normal 2 2 2 2 3" xfId="1581"/>
    <cellStyle name="Normal 2 2 2 3" xfId="1582"/>
    <cellStyle name="Normal 2 2 2 3 2" xfId="1583"/>
    <cellStyle name="Normal 2 2 2 4" xfId="1584"/>
    <cellStyle name="Normal 2 2 2 4 2" xfId="1585"/>
    <cellStyle name="Normal 2 2 2 5" xfId="1586"/>
    <cellStyle name="Normal 2 2 3" xfId="1587"/>
    <cellStyle name="Normal 2 2 3 2" xfId="1588"/>
    <cellStyle name="Normal 2 2 3 2 2" xfId="1589"/>
    <cellStyle name="Normal 2 2 3 3" xfId="1590"/>
    <cellStyle name="Normal 2 2 4" xfId="1591"/>
    <cellStyle name="Normal 2 2 4 2" xfId="1592"/>
    <cellStyle name="Normal 2 2 5" xfId="1593"/>
    <cellStyle name="Normal 2 2 5 2" xfId="1594"/>
    <cellStyle name="Normal 2 2 6" xfId="1595"/>
    <cellStyle name="Normal 2 2 7" xfId="1596"/>
    <cellStyle name="Normal 2 2 8" xfId="1597"/>
    <cellStyle name="Normal 2 2 9" xfId="1598"/>
    <cellStyle name="Normal 2 2_348" xfId="1599"/>
    <cellStyle name="Normal 2 20" xfId="1600"/>
    <cellStyle name="Normal 2 21" xfId="1601"/>
    <cellStyle name="Normal 2 22" xfId="1602"/>
    <cellStyle name="Normal 2 23" xfId="1603"/>
    <cellStyle name="Normal 2 24" xfId="1604"/>
    <cellStyle name="Normal 2 25" xfId="1605"/>
    <cellStyle name="Normal 2 26" xfId="1606"/>
    <cellStyle name="Normal 2 27" xfId="1607"/>
    <cellStyle name="Normal 2 28" xfId="1608"/>
    <cellStyle name="Normal 2 29" xfId="1609"/>
    <cellStyle name="Normal 2 3" xfId="1610"/>
    <cellStyle name="Normal 2 3 10" xfId="1611"/>
    <cellStyle name="Normal 2 3 11" xfId="1612"/>
    <cellStyle name="Normal 2 3 12" xfId="1613"/>
    <cellStyle name="Normal 2 3 13" xfId="1614"/>
    <cellStyle name="Normal 2 3 14" xfId="1615"/>
    <cellStyle name="Normal 2 3 15" xfId="1616"/>
    <cellStyle name="Normal 2 3 16" xfId="1617"/>
    <cellStyle name="Normal 2 3 17" xfId="1618"/>
    <cellStyle name="Normal 2 3 18" xfId="1619"/>
    <cellStyle name="Normal 2 3 19" xfId="1620"/>
    <cellStyle name="Normal 2 3 2" xfId="1621"/>
    <cellStyle name="Normal 2 3 2 2" xfId="1622"/>
    <cellStyle name="Normal 2 3 2 3" xfId="1623"/>
    <cellStyle name="Normal 2 3 2 4" xfId="1624"/>
    <cellStyle name="Normal 2 3 2 5" xfId="1625"/>
    <cellStyle name="Normal 2 3 2 6" xfId="1626"/>
    <cellStyle name="Normal 2 3 2 7" xfId="1627"/>
    <cellStyle name="Normal 2 3 20" xfId="1628"/>
    <cellStyle name="Normal 2 3 21" xfId="1629"/>
    <cellStyle name="Normal 2 3 22" xfId="1630"/>
    <cellStyle name="Normal 2 3 23" xfId="1631"/>
    <cellStyle name="Normal 2 3 24" xfId="1632"/>
    <cellStyle name="Normal 2 3 25" xfId="1633"/>
    <cellStyle name="Normal 2 3 26" xfId="1634"/>
    <cellStyle name="Normal 2 3 27" xfId="1635"/>
    <cellStyle name="Normal 2 3 3" xfId="1636"/>
    <cellStyle name="Normal 2 3 3 2" xfId="1637"/>
    <cellStyle name="Normal 2 3 3 3" xfId="1638"/>
    <cellStyle name="Normal 2 3 3 4" xfId="1639"/>
    <cellStyle name="Normal 2 3 3 5" xfId="1640"/>
    <cellStyle name="Normal 2 3 3 6" xfId="1641"/>
    <cellStyle name="Normal 2 3 4" xfId="1642"/>
    <cellStyle name="Normal 2 3 5" xfId="1643"/>
    <cellStyle name="Normal 2 3 6" xfId="1644"/>
    <cellStyle name="Normal 2 3 7" xfId="1645"/>
    <cellStyle name="Normal 2 3 8" xfId="1646"/>
    <cellStyle name="Normal 2 3 9" xfId="1647"/>
    <cellStyle name="Normal 2 30" xfId="1648"/>
    <cellStyle name="Normal 2 31" xfId="1649"/>
    <cellStyle name="Normal 2 32" xfId="1650"/>
    <cellStyle name="Normal 2 33" xfId="1651"/>
    <cellStyle name="Normal 2 34" xfId="1652"/>
    <cellStyle name="Normal 2 35" xfId="1653"/>
    <cellStyle name="Normal 2 36" xfId="1527"/>
    <cellStyle name="Normal 2 4" xfId="1654"/>
    <cellStyle name="Normal 2 4 2" xfId="1655"/>
    <cellStyle name="Normal 2 4 2 2" xfId="1656"/>
    <cellStyle name="Normal 2 4 2 3" xfId="1657"/>
    <cellStyle name="Normal 2 4 2 4" xfId="1658"/>
    <cellStyle name="Normal 2 4 2 5" xfId="1659"/>
    <cellStyle name="Normal 2 4 2 6" xfId="1660"/>
    <cellStyle name="Normal 2 4 3" xfId="1661"/>
    <cellStyle name="Normal 2 4 3 2" xfId="1662"/>
    <cellStyle name="Normal 2 4 3 3" xfId="1663"/>
    <cellStyle name="Normal 2 4 3 4" xfId="1664"/>
    <cellStyle name="Normal 2 4 3 5" xfId="1665"/>
    <cellStyle name="Normal 2 4 3 6" xfId="1666"/>
    <cellStyle name="Normal 2 4 4" xfId="1667"/>
    <cellStyle name="Normal 2 4 5" xfId="1668"/>
    <cellStyle name="Normal 2 4 6" xfId="1669"/>
    <cellStyle name="Normal 2 5" xfId="1670"/>
    <cellStyle name="Normal 2 5 2" xfId="1671"/>
    <cellStyle name="Normal 2 5 2 2" xfId="1672"/>
    <cellStyle name="Normal 2 5 2 3" xfId="1673"/>
    <cellStyle name="Normal 2 5 2 4" xfId="1674"/>
    <cellStyle name="Normal 2 5 2 5" xfId="1675"/>
    <cellStyle name="Normal 2 5 2 6" xfId="1676"/>
    <cellStyle name="Normal 2 5 3" xfId="1677"/>
    <cellStyle name="Normal 2 5 3 2" xfId="1678"/>
    <cellStyle name="Normal 2 5 3 3" xfId="1679"/>
    <cellStyle name="Normal 2 5 3 4" xfId="1680"/>
    <cellStyle name="Normal 2 5 3 5" xfId="1681"/>
    <cellStyle name="Normal 2 5 3 6" xfId="1682"/>
    <cellStyle name="Normal 2 5 4" xfId="1683"/>
    <cellStyle name="Normal 2 5 5" xfId="1684"/>
    <cellStyle name="Normal 2 5 6" xfId="1685"/>
    <cellStyle name="Normal 2 6" xfId="1686"/>
    <cellStyle name="Normal 2 6 2" xfId="1687"/>
    <cellStyle name="Normal 2 6 2 2" xfId="1688"/>
    <cellStyle name="Normal 2 6 2 3" xfId="1689"/>
    <cellStyle name="Normal 2 6 2 4" xfId="1690"/>
    <cellStyle name="Normal 2 6 2 5" xfId="1691"/>
    <cellStyle name="Normal 2 6 2 6" xfId="1692"/>
    <cellStyle name="Normal 2 6 3" xfId="1693"/>
    <cellStyle name="Normal 2 6 3 2" xfId="1694"/>
    <cellStyle name="Normal 2 6 3 3" xfId="1695"/>
    <cellStyle name="Normal 2 6 3 4" xfId="1696"/>
    <cellStyle name="Normal 2 6 4" xfId="1697"/>
    <cellStyle name="Normal 2 6 5" xfId="1698"/>
    <cellStyle name="Normal 2 6 6" xfId="1699"/>
    <cellStyle name="Normal 2 7" xfId="1700"/>
    <cellStyle name="Normal 2 8" xfId="1701"/>
    <cellStyle name="Normal 2 9" xfId="1702"/>
    <cellStyle name="Normal 2_348" xfId="1703"/>
    <cellStyle name="Normal 20" xfId="1704"/>
    <cellStyle name="Normal 3" xfId="1705"/>
    <cellStyle name="Normal 3 10" xfId="1706"/>
    <cellStyle name="Normal 3 11" xfId="1707"/>
    <cellStyle name="Normal 3 2" xfId="1708"/>
    <cellStyle name="Normal 3 2 2" xfId="1709"/>
    <cellStyle name="Normal 3 2 2 2" xfId="1710"/>
    <cellStyle name="Normal 3 2 2 2 2" xfId="1711"/>
    <cellStyle name="Normal 3 2 2 3" xfId="1712"/>
    <cellStyle name="Normal 3 2 3" xfId="1713"/>
    <cellStyle name="Normal 3 2 3 2" xfId="1714"/>
    <cellStyle name="Normal 3 2 4" xfId="1715"/>
    <cellStyle name="Normal 3 2 4 2" xfId="1716"/>
    <cellStyle name="Normal 3 2 5" xfId="1717"/>
    <cellStyle name="Normal 3 2 6" xfId="1718"/>
    <cellStyle name="Normal 3 2 7" xfId="1719"/>
    <cellStyle name="Normal 3 2 8" xfId="1720"/>
    <cellStyle name="Normal 3 3" xfId="1721"/>
    <cellStyle name="Normal 3 3 2" xfId="1722"/>
    <cellStyle name="Normal 3 3 2 2" xfId="1723"/>
    <cellStyle name="Normal 3 3 3" xfId="1724"/>
    <cellStyle name="Normal 3 3 4" xfId="1725"/>
    <cellStyle name="Normal 3 3 5" xfId="1726"/>
    <cellStyle name="Normal 3 3 6" xfId="1727"/>
    <cellStyle name="Normal 3 3 7" xfId="1728"/>
    <cellStyle name="Normal 3 4" xfId="1729"/>
    <cellStyle name="Normal 3 4 2" xfId="1730"/>
    <cellStyle name="Normal 3 4 3" xfId="1731"/>
    <cellStyle name="Normal 3 4 4" xfId="1732"/>
    <cellStyle name="Normal 3 4 5" xfId="1733"/>
    <cellStyle name="Normal 3 5" xfId="1734"/>
    <cellStyle name="Normal 3 5 2" xfId="1735"/>
    <cellStyle name="Normal 3 5 3" xfId="1736"/>
    <cellStyle name="Normal 3 5 4" xfId="1737"/>
    <cellStyle name="Normal 3 5 5" xfId="1738"/>
    <cellStyle name="Normal 3 6" xfId="1739"/>
    <cellStyle name="Normal 3 6 2" xfId="1740"/>
    <cellStyle name="Normal 3 6 3" xfId="1741"/>
    <cellStyle name="Normal 3 6 4" xfId="1742"/>
    <cellStyle name="Normal 3 7" xfId="1743"/>
    <cellStyle name="Normal 3 8" xfId="1744"/>
    <cellStyle name="Normal 3 9" xfId="1745"/>
    <cellStyle name="Normal 3_348" xfId="1746"/>
    <cellStyle name="Normal 32" xfId="1747"/>
    <cellStyle name="Normal 32 2" xfId="1748"/>
    <cellStyle name="Normal 32 3" xfId="1749"/>
    <cellStyle name="Normal 32 4" xfId="1750"/>
    <cellStyle name="Normal 38" xfId="1751"/>
    <cellStyle name="Normal 38 2" xfId="1752"/>
    <cellStyle name="Normal 38 3" xfId="1753"/>
    <cellStyle name="Normal 38 4" xfId="1754"/>
    <cellStyle name="Normal 4" xfId="1755"/>
    <cellStyle name="Normal 4 10" xfId="1756"/>
    <cellStyle name="Normal 4 11" xfId="1757"/>
    <cellStyle name="Normal 4 12" xfId="1758"/>
    <cellStyle name="Normal 4 2" xfId="1759"/>
    <cellStyle name="Normal 4 2 2" xfId="1760"/>
    <cellStyle name="Normal 4 2 2 2" xfId="1761"/>
    <cellStyle name="Normal 4 2 2 2 2" xfId="1762"/>
    <cellStyle name="Normal 4 2 2 2 2 2" xfId="1763"/>
    <cellStyle name="Normal 4 2 2 2 3" xfId="1764"/>
    <cellStyle name="Normal 4 2 2 3" xfId="1765"/>
    <cellStyle name="Normal 4 2 2 3 2" xfId="1766"/>
    <cellStyle name="Normal 4 2 2 4" xfId="1767"/>
    <cellStyle name="Normal 4 2 2 4 2" xfId="1768"/>
    <cellStyle name="Normal 4 2 2 5" xfId="1769"/>
    <cellStyle name="Normal 4 2 3" xfId="1770"/>
    <cellStyle name="Normal 4 2 3 2" xfId="1771"/>
    <cellStyle name="Normal 4 2 3 2 2" xfId="1772"/>
    <cellStyle name="Normal 4 2 3 3" xfId="1773"/>
    <cellStyle name="Normal 4 2 4" xfId="1774"/>
    <cellStyle name="Normal 4 2 4 2" xfId="1775"/>
    <cellStyle name="Normal 4 2 5" xfId="1776"/>
    <cellStyle name="Normal 4 2 5 2" xfId="1777"/>
    <cellStyle name="Normal 4 2 6" xfId="1778"/>
    <cellStyle name="Normal 4 2 7" xfId="2470"/>
    <cellStyle name="Normal 4 3" xfId="1779"/>
    <cellStyle name="Normal 4 3 2" xfId="1780"/>
    <cellStyle name="Normal 4 3 2 2" xfId="1781"/>
    <cellStyle name="Normal 4 3 2 2 2" xfId="1782"/>
    <cellStyle name="Normal 4 3 2 2 2 2" xfId="1783"/>
    <cellStyle name="Normal 4 3 2 2 3" xfId="1784"/>
    <cellStyle name="Normal 4 3 2 3" xfId="1785"/>
    <cellStyle name="Normal 4 3 2 3 2" xfId="1786"/>
    <cellStyle name="Normal 4 3 2 4" xfId="1787"/>
    <cellStyle name="Normal 4 3 2 4 2" xfId="1788"/>
    <cellStyle name="Normal 4 3 2 5" xfId="1789"/>
    <cellStyle name="Normal 4 3 3" xfId="1790"/>
    <cellStyle name="Normal 4 3 3 2" xfId="1791"/>
    <cellStyle name="Normal 4 3 3 2 2" xfId="1792"/>
    <cellStyle name="Normal 4 3 3 3" xfId="1793"/>
    <cellStyle name="Normal 4 3 4" xfId="1794"/>
    <cellStyle name="Normal 4 3 4 2" xfId="1795"/>
    <cellStyle name="Normal 4 3 5" xfId="1796"/>
    <cellStyle name="Normal 4 3 5 2" xfId="1797"/>
    <cellStyle name="Normal 4 3 6" xfId="1798"/>
    <cellStyle name="Normal 4 4" xfId="1799"/>
    <cellStyle name="Normal 4 4 2" xfId="1800"/>
    <cellStyle name="Normal 4 4 2 2" xfId="1801"/>
    <cellStyle name="Normal 4 4 2 3" xfId="1802"/>
    <cellStyle name="Normal 4 4 2 4" xfId="1803"/>
    <cellStyle name="Normal 4 4 3" xfId="1804"/>
    <cellStyle name="Normal 4 4 3 2" xfId="1805"/>
    <cellStyle name="Normal 4 4 3 3" xfId="1806"/>
    <cellStyle name="Normal 4 4 3 4" xfId="1807"/>
    <cellStyle name="Normal 4 4 4" xfId="1808"/>
    <cellStyle name="Normal 4 4 5" xfId="1809"/>
    <cellStyle name="Normal 4 4 6" xfId="1810"/>
    <cellStyle name="Normal 4 5" xfId="1811"/>
    <cellStyle name="Normal 4 5 2" xfId="1812"/>
    <cellStyle name="Normal 4 5 3" xfId="1813"/>
    <cellStyle name="Normal 4 5 4" xfId="1814"/>
    <cellStyle name="Normal 4 6" xfId="1815"/>
    <cellStyle name="Normal 4 6 2" xfId="1816"/>
    <cellStyle name="Normal 4 6 3" xfId="1817"/>
    <cellStyle name="Normal 4 6 4" xfId="1818"/>
    <cellStyle name="Normal 4 7" xfId="1819"/>
    <cellStyle name="Normal 4 7 2" xfId="1820"/>
    <cellStyle name="Normal 4 7 3" xfId="1821"/>
    <cellStyle name="Normal 4 7 4" xfId="1822"/>
    <cellStyle name="Normal 4 8" xfId="1823"/>
    <cellStyle name="Normal 4 9" xfId="1824"/>
    <cellStyle name="Normal 4_348" xfId="1825"/>
    <cellStyle name="Normal 5" xfId="1826"/>
    <cellStyle name="Normal 5 10" xfId="1827"/>
    <cellStyle name="Normal 5 10 2" xfId="1828"/>
    <cellStyle name="Normal 5 10 3" xfId="1829"/>
    <cellStyle name="Normal 5 10 4" xfId="1830"/>
    <cellStyle name="Normal 5 11" xfId="1831"/>
    <cellStyle name="Normal 5 11 2" xfId="1832"/>
    <cellStyle name="Normal 5 11 3" xfId="1833"/>
    <cellStyle name="Normal 5 11 4" xfId="1834"/>
    <cellStyle name="Normal 5 12" xfId="1835"/>
    <cellStyle name="Normal 5 12 2" xfId="1836"/>
    <cellStyle name="Normal 5 12 3" xfId="1837"/>
    <cellStyle name="Normal 5 12 4" xfId="1838"/>
    <cellStyle name="Normal 5 13" xfId="1839"/>
    <cellStyle name="Normal 5 13 2" xfId="1840"/>
    <cellStyle name="Normal 5 13 3" xfId="1841"/>
    <cellStyle name="Normal 5 13 4" xfId="1842"/>
    <cellStyle name="Normal 5 14" xfId="1843"/>
    <cellStyle name="Normal 5 14 2" xfId="1844"/>
    <cellStyle name="Normal 5 14 3" xfId="1845"/>
    <cellStyle name="Normal 5 14 4" xfId="1846"/>
    <cellStyle name="Normal 5 15" xfId="1847"/>
    <cellStyle name="Normal 5 15 2" xfId="1848"/>
    <cellStyle name="Normal 5 15 3" xfId="1849"/>
    <cellStyle name="Normal 5 15 4" xfId="1850"/>
    <cellStyle name="Normal 5 16" xfId="1851"/>
    <cellStyle name="Normal 5 16 2" xfId="1852"/>
    <cellStyle name="Normal 5 16 3" xfId="1853"/>
    <cellStyle name="Normal 5 16 4" xfId="1854"/>
    <cellStyle name="Normal 5 17" xfId="1855"/>
    <cellStyle name="Normal 5 17 2" xfId="1856"/>
    <cellStyle name="Normal 5 17 3" xfId="1857"/>
    <cellStyle name="Normal 5 17 4" xfId="1858"/>
    <cellStyle name="Normal 5 18" xfId="1859"/>
    <cellStyle name="Normal 5 18 2" xfId="1860"/>
    <cellStyle name="Normal 5 18 3" xfId="1861"/>
    <cellStyle name="Normal 5 18 4" xfId="1862"/>
    <cellStyle name="Normal 5 19" xfId="1863"/>
    <cellStyle name="Normal 5 19 2" xfId="1864"/>
    <cellStyle name="Normal 5 19 3" xfId="1865"/>
    <cellStyle name="Normal 5 19 4" xfId="1866"/>
    <cellStyle name="Normal 5 2" xfId="1867"/>
    <cellStyle name="Normal 5 2 2" xfId="1868"/>
    <cellStyle name="Normal 5 2 2 2" xfId="1869"/>
    <cellStyle name="Normal 5 2 2 2 2" xfId="1870"/>
    <cellStyle name="Normal 5 2 2 2 2 2" xfId="1871"/>
    <cellStyle name="Normal 5 2 2 2 3" xfId="1872"/>
    <cellStyle name="Normal 5 2 2 3" xfId="1873"/>
    <cellStyle name="Normal 5 2 2 3 2" xfId="1874"/>
    <cellStyle name="Normal 5 2 2 4" xfId="1875"/>
    <cellStyle name="Normal 5 2 2 4 2" xfId="1876"/>
    <cellStyle name="Normal 5 2 2 5" xfId="1877"/>
    <cellStyle name="Normal 5 2 3" xfId="1878"/>
    <cellStyle name="Normal 5 2 3 2" xfId="1879"/>
    <cellStyle name="Normal 5 2 3 2 2" xfId="1880"/>
    <cellStyle name="Normal 5 2 3 3" xfId="1881"/>
    <cellStyle name="Normal 5 2 4" xfId="1882"/>
    <cellStyle name="Normal 5 2 4 2" xfId="1883"/>
    <cellStyle name="Normal 5 2 5" xfId="1884"/>
    <cellStyle name="Normal 5 2 5 2" xfId="1885"/>
    <cellStyle name="Normal 5 2 6" xfId="1886"/>
    <cellStyle name="Normal 5 20" xfId="1887"/>
    <cellStyle name="Normal 5 20 2" xfId="1888"/>
    <cellStyle name="Normal 5 20 3" xfId="1889"/>
    <cellStyle name="Normal 5 20 4" xfId="1890"/>
    <cellStyle name="Normal 5 21" xfId="1891"/>
    <cellStyle name="Normal 5 21 2" xfId="1892"/>
    <cellStyle name="Normal 5 21 3" xfId="1893"/>
    <cellStyle name="Normal 5 21 4" xfId="1894"/>
    <cellStyle name="Normal 5 22" xfId="1895"/>
    <cellStyle name="Normal 5 22 2" xfId="1896"/>
    <cellStyle name="Normal 5 22 3" xfId="1897"/>
    <cellStyle name="Normal 5 22 4" xfId="1898"/>
    <cellStyle name="Normal 5 23" xfId="1899"/>
    <cellStyle name="Normal 5 23 2" xfId="1900"/>
    <cellStyle name="Normal 5 23 3" xfId="1901"/>
    <cellStyle name="Normal 5 23 4" xfId="1902"/>
    <cellStyle name="Normal 5 24" xfId="1903"/>
    <cellStyle name="Normal 5 24 2" xfId="1904"/>
    <cellStyle name="Normal 5 24 3" xfId="1905"/>
    <cellStyle name="Normal 5 24 4" xfId="1906"/>
    <cellStyle name="Normal 5 25" xfId="1907"/>
    <cellStyle name="Normal 5 25 2" xfId="1908"/>
    <cellStyle name="Normal 5 25 3" xfId="1909"/>
    <cellStyle name="Normal 5 25 4" xfId="1910"/>
    <cellStyle name="Normal 5 26" xfId="1911"/>
    <cellStyle name="Normal 5 27" xfId="1912"/>
    <cellStyle name="Normal 5 27 2" xfId="1913"/>
    <cellStyle name="Normal 5 27 3" xfId="1914"/>
    <cellStyle name="Normal 5 27 4" xfId="1915"/>
    <cellStyle name="Normal 5 28" xfId="1916"/>
    <cellStyle name="Normal 5 29" xfId="1917"/>
    <cellStyle name="Normal 5 3" xfId="1918"/>
    <cellStyle name="Normal 5 3 2" xfId="1919"/>
    <cellStyle name="Normal 5 3 3" xfId="1920"/>
    <cellStyle name="Normal 5 3 4" xfId="1921"/>
    <cellStyle name="Normal 5 3 5" xfId="1922"/>
    <cellStyle name="Normal 5 3 6" xfId="1923"/>
    <cellStyle name="Normal 5 30" xfId="1924"/>
    <cellStyle name="Normal 5 31" xfId="1925"/>
    <cellStyle name="Normal 5 32" xfId="1926"/>
    <cellStyle name="Normal 5 33" xfId="2469"/>
    <cellStyle name="Normal 5 4" xfId="1927"/>
    <cellStyle name="Normal 5 4 2" xfId="1928"/>
    <cellStyle name="Normal 5 4 3" xfId="1929"/>
    <cellStyle name="Normal 5 4 4" xfId="1930"/>
    <cellStyle name="Normal 5 5" xfId="1931"/>
    <cellStyle name="Normal 5 5 2" xfId="1932"/>
    <cellStyle name="Normal 5 5 3" xfId="1933"/>
    <cellStyle name="Normal 5 5 4" xfId="1934"/>
    <cellStyle name="Normal 5 6" xfId="1935"/>
    <cellStyle name="Normal 5 6 2" xfId="1936"/>
    <cellStyle name="Normal 5 6 3" xfId="1937"/>
    <cellStyle name="Normal 5 6 4" xfId="1938"/>
    <cellStyle name="Normal 5 7" xfId="1939"/>
    <cellStyle name="Normal 5 7 2" xfId="1940"/>
    <cellStyle name="Normal 5 7 3" xfId="1941"/>
    <cellStyle name="Normal 5 7 4" xfId="1942"/>
    <cellStyle name="Normal 5 8" xfId="1943"/>
    <cellStyle name="Normal 5 8 2" xfId="1944"/>
    <cellStyle name="Normal 5 8 3" xfId="1945"/>
    <cellStyle name="Normal 5 8 4" xfId="1946"/>
    <cellStyle name="Normal 5 9" xfId="1947"/>
    <cellStyle name="Normal 5 9 2" xfId="1948"/>
    <cellStyle name="Normal 5 9 3" xfId="1949"/>
    <cellStyle name="Normal 5 9 4" xfId="1950"/>
    <cellStyle name="Normal 5_348" xfId="1951"/>
    <cellStyle name="Normal 6" xfId="1952"/>
    <cellStyle name="Normal 6 2" xfId="1953"/>
    <cellStyle name="Normal 6 2 2" xfId="1954"/>
    <cellStyle name="Normal 6 2 2 2" xfId="1955"/>
    <cellStyle name="Normal 6 2 2 2 2" xfId="1956"/>
    <cellStyle name="Normal 6 2 2 3" xfId="1957"/>
    <cellStyle name="Normal 6 2 3" xfId="1958"/>
    <cellStyle name="Normal 6 2 3 2" xfId="1959"/>
    <cellStyle name="Normal 6 2 4" xfId="1960"/>
    <cellStyle name="Normal 6 2 4 2" xfId="1961"/>
    <cellStyle name="Normal 6 2 5" xfId="1962"/>
    <cellStyle name="Normal 6 3" xfId="1963"/>
    <cellStyle name="Normal 6 3 2" xfId="1964"/>
    <cellStyle name="Normal 6 3 2 2" xfId="1965"/>
    <cellStyle name="Normal 6 3 3" xfId="1966"/>
    <cellStyle name="Normal 6 4" xfId="1967"/>
    <cellStyle name="Normal 6 4 2" xfId="1968"/>
    <cellStyle name="Normal 6 5" xfId="1969"/>
    <cellStyle name="Normal 6 5 2" xfId="1970"/>
    <cellStyle name="Normal 6 6" xfId="1971"/>
    <cellStyle name="Normal 7" xfId="1972"/>
    <cellStyle name="Normal 7 2" xfId="1973"/>
    <cellStyle name="Normal 7 2 2" xfId="1974"/>
    <cellStyle name="Normal 7 2 2 2" xfId="1975"/>
    <cellStyle name="Normal 7 2 2 2 2" xfId="1976"/>
    <cellStyle name="Normal 7 2 2 2 2 2" xfId="1977"/>
    <cellStyle name="Normal 7 2 2 2 3" xfId="1978"/>
    <cellStyle name="Normal 7 2 2 3" xfId="1979"/>
    <cellStyle name="Normal 7 2 2 3 2" xfId="1980"/>
    <cellStyle name="Normal 7 2 2 4" xfId="1981"/>
    <cellStyle name="Normal 7 2 2 4 2" xfId="1982"/>
    <cellStyle name="Normal 7 2 2 5" xfId="1983"/>
    <cellStyle name="Normal 7 2 3" xfId="1984"/>
    <cellStyle name="Normal 7 2 4" xfId="1985"/>
    <cellStyle name="Normal 7_348" xfId="1986"/>
    <cellStyle name="Normal 8" xfId="1987"/>
    <cellStyle name="Normal 8 2" xfId="1988"/>
    <cellStyle name="Normal 8 3" xfId="1989"/>
    <cellStyle name="Normal 8 3 2" xfId="1990"/>
    <cellStyle name="Normal 8 3 3" xfId="1991"/>
    <cellStyle name="Normal 8 3 4" xfId="1992"/>
    <cellStyle name="Normal 9" xfId="1993"/>
    <cellStyle name="Normal 9 2" xfId="1994"/>
    <cellStyle name="Normal 9 2 2" xfId="1995"/>
    <cellStyle name="Normal 9 2 3" xfId="1996"/>
    <cellStyle name="Normal 9 2 4" xfId="1997"/>
    <cellStyle name="Normal 9 2 5" xfId="1998"/>
    <cellStyle name="Normal 9 2 6" xfId="1999"/>
    <cellStyle name="Normal 9 3" xfId="2000"/>
    <cellStyle name="Normal 9 3 2" xfId="2001"/>
    <cellStyle name="Normal 9 3 3" xfId="2002"/>
    <cellStyle name="Normal 9 3 4" xfId="2003"/>
    <cellStyle name="Normal 9 4" xfId="2004"/>
    <cellStyle name="Normal 9 5" xfId="2005"/>
    <cellStyle name="Normal 9 6" xfId="2006"/>
    <cellStyle name="Notas" xfId="2486" builtinId="10" customBuiltin="1"/>
    <cellStyle name="Notas 2" xfId="2007"/>
    <cellStyle name="Notas 2 10" xfId="2388"/>
    <cellStyle name="Notas 2 11" xfId="2406"/>
    <cellStyle name="Notas 2 12" xfId="2336"/>
    <cellStyle name="Notas 2 13" xfId="2404"/>
    <cellStyle name="Notas 2 2" xfId="2008"/>
    <cellStyle name="Notas 2 2 10" xfId="2407"/>
    <cellStyle name="Notas 2 2 11" xfId="2274"/>
    <cellStyle name="Notas 2 2 12" xfId="2405"/>
    <cellStyle name="Notas 2 2 2" xfId="2009"/>
    <cellStyle name="Notas 2 2 2 10" xfId="2275"/>
    <cellStyle name="Notas 2 2 2 11" xfId="2432"/>
    <cellStyle name="Notas 2 2 2 2" xfId="2344"/>
    <cellStyle name="Notas 2 2 2 3" xfId="2135"/>
    <cellStyle name="Notas 2 2 2 4" xfId="2329"/>
    <cellStyle name="Notas 2 2 2 5" xfId="2148"/>
    <cellStyle name="Notas 2 2 2 6" xfId="2314"/>
    <cellStyle name="Notas 2 2 2 7" xfId="2109"/>
    <cellStyle name="Notas 2 2 2 8" xfId="2390"/>
    <cellStyle name="Notas 2 2 2 9" xfId="2408"/>
    <cellStyle name="Notas 2 2 3" xfId="2343"/>
    <cellStyle name="Notas 2 2 4" xfId="2136"/>
    <cellStyle name="Notas 2 2 5" xfId="2328"/>
    <cellStyle name="Notas 2 2 6" xfId="2149"/>
    <cellStyle name="Notas 2 2 7" xfId="2313"/>
    <cellStyle name="Notas 2 2 8" xfId="2155"/>
    <cellStyle name="Notas 2 2 9" xfId="2389"/>
    <cellStyle name="Notas 2 3" xfId="2010"/>
    <cellStyle name="Notas 2 3 10" xfId="2276"/>
    <cellStyle name="Notas 2 3 11" xfId="2433"/>
    <cellStyle name="Notas 2 3 2" xfId="2345"/>
    <cellStyle name="Notas 2 3 3" xfId="2134"/>
    <cellStyle name="Notas 2 3 4" xfId="2330"/>
    <cellStyle name="Notas 2 3 5" xfId="2147"/>
    <cellStyle name="Notas 2 3 6" xfId="2315"/>
    <cellStyle name="Notas 2 3 7" xfId="2154"/>
    <cellStyle name="Notas 2 3 8" xfId="2391"/>
    <cellStyle name="Notas 2 3 9" xfId="2409"/>
    <cellStyle name="Notas 2 4" xfId="2342"/>
    <cellStyle name="Notas 2 5" xfId="2137"/>
    <cellStyle name="Notas 2 6" xfId="2327"/>
    <cellStyle name="Notas 2 7" xfId="2150"/>
    <cellStyle name="Notas 2 8" xfId="2312"/>
    <cellStyle name="Notas 2 9" xfId="2156"/>
    <cellStyle name="Notas 3" xfId="2011"/>
    <cellStyle name="Notas 3 10" xfId="2392"/>
    <cellStyle name="Notas 3 11" xfId="2410"/>
    <cellStyle name="Notas 3 12" xfId="2277"/>
    <cellStyle name="Notas 3 13" xfId="2434"/>
    <cellStyle name="Notas 3 2" xfId="2012"/>
    <cellStyle name="Notas 3 2 10" xfId="2411"/>
    <cellStyle name="Notas 3 2 11" xfId="2278"/>
    <cellStyle name="Notas 3 2 12" xfId="2435"/>
    <cellStyle name="Notas 3 2 2" xfId="2013"/>
    <cellStyle name="Notas 3 2 2 10" xfId="2279"/>
    <cellStyle name="Notas 3 2 2 11" xfId="2436"/>
    <cellStyle name="Notas 3 2 2 2" xfId="2348"/>
    <cellStyle name="Notas 3 2 2 3" xfId="2131"/>
    <cellStyle name="Notas 3 2 2 4" xfId="2333"/>
    <cellStyle name="Notas 3 2 2 5" xfId="2144"/>
    <cellStyle name="Notas 3 2 2 6" xfId="2318"/>
    <cellStyle name="Notas 3 2 2 7" xfId="2151"/>
    <cellStyle name="Notas 3 2 2 8" xfId="2394"/>
    <cellStyle name="Notas 3 2 2 9" xfId="2412"/>
    <cellStyle name="Notas 3 2 3" xfId="2347"/>
    <cellStyle name="Notas 3 2 4" xfId="2132"/>
    <cellStyle name="Notas 3 2 5" xfId="2332"/>
    <cellStyle name="Notas 3 2 6" xfId="2145"/>
    <cellStyle name="Notas 3 2 7" xfId="2317"/>
    <cellStyle name="Notas 3 2 8" xfId="2152"/>
    <cellStyle name="Notas 3 2 9" xfId="2393"/>
    <cellStyle name="Notas 3 3" xfId="2014"/>
    <cellStyle name="Notas 3 3 10" xfId="2280"/>
    <cellStyle name="Notas 3 3 11" xfId="2437"/>
    <cellStyle name="Notas 3 3 2" xfId="2349"/>
    <cellStyle name="Notas 3 3 3" xfId="2130"/>
    <cellStyle name="Notas 3 3 4" xfId="2334"/>
    <cellStyle name="Notas 3 3 5" xfId="2143"/>
    <cellStyle name="Notas 3 3 6" xfId="2319"/>
    <cellStyle name="Notas 3 3 7" xfId="2351"/>
    <cellStyle name="Notas 3 3 8" xfId="2395"/>
    <cellStyle name="Notas 3 3 9" xfId="2413"/>
    <cellStyle name="Notas 3 4" xfId="2346"/>
    <cellStyle name="Notas 3 5" xfId="2133"/>
    <cellStyle name="Notas 3 6" xfId="2331"/>
    <cellStyle name="Notas 3 7" xfId="2146"/>
    <cellStyle name="Notas 3 8" xfId="2316"/>
    <cellStyle name="Notas 3 9" xfId="2153"/>
    <cellStyle name="Numeric" xfId="15"/>
    <cellStyle name="Porcentaje" xfId="2" builtinId="5"/>
    <cellStyle name="Porcentaje 2" xfId="2015"/>
    <cellStyle name="Porcentaje 3" xfId="2016"/>
    <cellStyle name="Porcentaje 4" xfId="2092"/>
    <cellStyle name="Porcentual 2" xfId="2017"/>
    <cellStyle name="Porcentual 2 2" xfId="2018"/>
    <cellStyle name="Porcentual 2 2 2" xfId="2019"/>
    <cellStyle name="Porcentual 2 2 2 2" xfId="2020"/>
    <cellStyle name="Porcentual 2 2 2 2 2" xfId="2021"/>
    <cellStyle name="Porcentual 2 2 2 3" xfId="2022"/>
    <cellStyle name="Porcentual 2 2 3" xfId="2023"/>
    <cellStyle name="Porcentual 2 2 3 2" xfId="2024"/>
    <cellStyle name="Porcentual 2 2 4" xfId="2025"/>
    <cellStyle name="Porcentual 2 2 4 2" xfId="2026"/>
    <cellStyle name="Porcentual 2 2 5" xfId="2027"/>
    <cellStyle name="Porcentual 2 3" xfId="2028"/>
    <cellStyle name="Porcentual 2 3 2" xfId="2029"/>
    <cellStyle name="Porcentual 2 3 2 2" xfId="2030"/>
    <cellStyle name="Porcentual 2 3 3" xfId="2031"/>
    <cellStyle name="Porcentual 2 4" xfId="2032"/>
    <cellStyle name="Porcentual 2 4 2" xfId="2033"/>
    <cellStyle name="Porcentual 2 5" xfId="2034"/>
    <cellStyle name="Porcentual 2 5 2" xfId="2035"/>
    <cellStyle name="Porcentual 2 6" xfId="2036"/>
    <cellStyle name="Porcentual 2 7" xfId="2037"/>
    <cellStyle name="Porcentual 2 8" xfId="2038"/>
    <cellStyle name="Porcentual 2 9" xfId="2039"/>
    <cellStyle name="Porcentual 3" xfId="2040"/>
    <cellStyle name="Salida" xfId="2481" builtinId="21" customBuiltin="1"/>
    <cellStyle name="Salida 2" xfId="2041"/>
    <cellStyle name="Salida 2 10" xfId="2396"/>
    <cellStyle name="Salida 2 11" xfId="2416"/>
    <cellStyle name="Salida 2 12" xfId="2424"/>
    <cellStyle name="Salida 2 13" xfId="2438"/>
    <cellStyle name="Salida 2 2" xfId="2042"/>
    <cellStyle name="Salida 2 2 10" xfId="2417"/>
    <cellStyle name="Salida 2 2 11" xfId="2425"/>
    <cellStyle name="Salida 2 2 12" xfId="2439"/>
    <cellStyle name="Salida 2 2 2" xfId="2043"/>
    <cellStyle name="Salida 2 2 2 10" xfId="2426"/>
    <cellStyle name="Salida 2 2 2 11" xfId="2440"/>
    <cellStyle name="Salida 2 2 2 2" xfId="2359"/>
    <cellStyle name="Salida 2 2 2 3" xfId="2123"/>
    <cellStyle name="Salida 2 2 2 4" xfId="2339"/>
    <cellStyle name="Salida 2 2 2 5" xfId="2140"/>
    <cellStyle name="Salida 2 2 2 6" xfId="2324"/>
    <cellStyle name="Salida 2 2 2 7" xfId="2382"/>
    <cellStyle name="Salida 2 2 2 8" xfId="2398"/>
    <cellStyle name="Salida 2 2 2 9" xfId="2418"/>
    <cellStyle name="Salida 2 2 3" xfId="2358"/>
    <cellStyle name="Salida 2 2 4" xfId="2124"/>
    <cellStyle name="Salida 2 2 5" xfId="2338"/>
    <cellStyle name="Salida 2 2 6" xfId="2141"/>
    <cellStyle name="Salida 2 2 7" xfId="2323"/>
    <cellStyle name="Salida 2 2 8" xfId="2381"/>
    <cellStyle name="Salida 2 2 9" xfId="2397"/>
    <cellStyle name="Salida 2 3" xfId="2044"/>
    <cellStyle name="Salida 2 3 10" xfId="2427"/>
    <cellStyle name="Salida 2 3 11" xfId="2441"/>
    <cellStyle name="Salida 2 3 2" xfId="2360"/>
    <cellStyle name="Salida 2 3 3" xfId="2122"/>
    <cellStyle name="Salida 2 3 4" xfId="2340"/>
    <cellStyle name="Salida 2 3 5" xfId="2139"/>
    <cellStyle name="Salida 2 3 6" xfId="2325"/>
    <cellStyle name="Salida 2 3 7" xfId="2383"/>
    <cellStyle name="Salida 2 3 8" xfId="2399"/>
    <cellStyle name="Salida 2 3 9" xfId="2419"/>
    <cellStyle name="Salida 2 4" xfId="2357"/>
    <cellStyle name="Salida 2 5" xfId="2125"/>
    <cellStyle name="Salida 2 6" xfId="2337"/>
    <cellStyle name="Salida 2 7" xfId="2142"/>
    <cellStyle name="Salida 2 8" xfId="2322"/>
    <cellStyle name="Salida 2 9" xfId="2380"/>
    <cellStyle name="Salida 3" xfId="2045"/>
    <cellStyle name="Salida 3 10" xfId="2400"/>
    <cellStyle name="Salida 3 11" xfId="2420"/>
    <cellStyle name="Salida 3 12" xfId="2428"/>
    <cellStyle name="Salida 3 13" xfId="2442"/>
    <cellStyle name="Salida 3 2" xfId="2046"/>
    <cellStyle name="Salida 3 2 10" xfId="2421"/>
    <cellStyle name="Salida 3 2 11" xfId="2429"/>
    <cellStyle name="Salida 3 2 12" xfId="2443"/>
    <cellStyle name="Salida 3 2 2" xfId="2047"/>
    <cellStyle name="Salida 3 2 2 10" xfId="2430"/>
    <cellStyle name="Salida 3 2 2 11" xfId="2444"/>
    <cellStyle name="Salida 3 2 2 2" xfId="2363"/>
    <cellStyle name="Salida 3 2 2 3" xfId="2119"/>
    <cellStyle name="Salida 3 2 2 4" xfId="2108"/>
    <cellStyle name="Salida 3 2 2 5" xfId="2368"/>
    <cellStyle name="Salida 3 2 2 6" xfId="2115"/>
    <cellStyle name="Salida 3 2 2 7" xfId="2386"/>
    <cellStyle name="Salida 3 2 2 8" xfId="2402"/>
    <cellStyle name="Salida 3 2 2 9" xfId="2422"/>
    <cellStyle name="Salida 3 2 3" xfId="2362"/>
    <cellStyle name="Salida 3 2 4" xfId="2120"/>
    <cellStyle name="Salida 3 2 5" xfId="2110"/>
    <cellStyle name="Salida 3 2 6" xfId="2367"/>
    <cellStyle name="Salida 3 2 7" xfId="2116"/>
    <cellStyle name="Salida 3 2 8" xfId="2385"/>
    <cellStyle name="Salida 3 2 9" xfId="2401"/>
    <cellStyle name="Salida 3 3" xfId="2048"/>
    <cellStyle name="Salida 3 3 10" xfId="2431"/>
    <cellStyle name="Salida 3 3 11" xfId="2445"/>
    <cellStyle name="Salida 3 3 2" xfId="2364"/>
    <cellStyle name="Salida 3 3 3" xfId="2118"/>
    <cellStyle name="Salida 3 3 4" xfId="2350"/>
    <cellStyle name="Salida 3 3 5" xfId="2129"/>
    <cellStyle name="Salida 3 3 6" xfId="2335"/>
    <cellStyle name="Salida 3 3 7" xfId="2387"/>
    <cellStyle name="Salida 3 3 8" xfId="2403"/>
    <cellStyle name="Salida 3 3 9" xfId="2423"/>
    <cellStyle name="Salida 3 4" xfId="2361"/>
    <cellStyle name="Salida 3 5" xfId="2121"/>
    <cellStyle name="Salida 3 6" xfId="2341"/>
    <cellStyle name="Salida 3 7" xfId="2138"/>
    <cellStyle name="Salida 3 8" xfId="2326"/>
    <cellStyle name="Salida 3 9" xfId="2384"/>
    <cellStyle name="Texto de advertencia" xfId="2485" builtinId="11" customBuiltin="1"/>
    <cellStyle name="Texto de advertencia 2" xfId="2049"/>
    <cellStyle name="Texto de advertencia 3" xfId="2050"/>
    <cellStyle name="Texto explicativo" xfId="2487" builtinId="53" customBuiltin="1"/>
    <cellStyle name="Texto explicativo 2" xfId="2051"/>
    <cellStyle name="Texto explicativo 3" xfId="2052"/>
    <cellStyle name="Título" xfId="2472" builtinId="15" customBuiltin="1"/>
    <cellStyle name="Título 1 2" xfId="2053"/>
    <cellStyle name="Título 1 3" xfId="2054"/>
    <cellStyle name="Título 2" xfId="2474" builtinId="17" customBuiltin="1"/>
    <cellStyle name="Título 2 2" xfId="2055"/>
    <cellStyle name="Título 2 3" xfId="2056"/>
    <cellStyle name="Título 3" xfId="2475" builtinId="18" customBuiltin="1"/>
    <cellStyle name="Título 3 2" xfId="2057"/>
    <cellStyle name="Título 3 2 2" xfId="2058"/>
    <cellStyle name="Título 3 3" xfId="2059"/>
    <cellStyle name="Título 3 3 2" xfId="2060"/>
    <cellStyle name="Título 4" xfId="2061"/>
    <cellStyle name="Título 5" xfId="2062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71" t="s">
        <v>32</v>
      </c>
      <c r="C1" s="171"/>
      <c r="D1" s="171"/>
      <c r="F1" s="171" t="s">
        <v>36</v>
      </c>
      <c r="G1" s="171"/>
      <c r="H1" s="171"/>
      <c r="I1" s="22"/>
    </row>
    <row r="2" spans="2:9" ht="13.5" customHeight="1" x14ac:dyDescent="0.2">
      <c r="B2" s="171" t="s">
        <v>24</v>
      </c>
      <c r="C2" s="171"/>
      <c r="D2" s="171"/>
      <c r="F2" s="171" t="s">
        <v>24</v>
      </c>
      <c r="G2" s="171"/>
      <c r="H2" s="171"/>
    </row>
    <row r="3" spans="2:9" x14ac:dyDescent="0.2">
      <c r="B3" s="171" t="s">
        <v>33</v>
      </c>
      <c r="C3" s="171"/>
      <c r="D3" s="171"/>
      <c r="F3" s="171" t="s">
        <v>29</v>
      </c>
      <c r="G3" s="171"/>
      <c r="H3" s="171"/>
    </row>
    <row r="4" spans="2:9" ht="7.5" customHeight="1" x14ac:dyDescent="0.2">
      <c r="G4" s="5"/>
      <c r="H4" s="6"/>
    </row>
    <row r="5" spans="2:9" ht="55.5" customHeight="1" x14ac:dyDescent="0.2">
      <c r="B5" s="175" t="s">
        <v>0</v>
      </c>
      <c r="C5" s="175"/>
      <c r="D5" s="7" t="s">
        <v>23</v>
      </c>
      <c r="F5" s="175" t="s">
        <v>0</v>
      </c>
      <c r="G5" s="175"/>
      <c r="H5" s="7" t="s">
        <v>30</v>
      </c>
    </row>
    <row r="6" spans="2:9" s="11" customFormat="1" ht="35.25" customHeight="1" x14ac:dyDescent="0.2">
      <c r="B6" s="2">
        <v>339</v>
      </c>
      <c r="C6" s="4" t="s">
        <v>18</v>
      </c>
      <c r="D6" s="8">
        <v>14890776746</v>
      </c>
      <c r="E6" s="12"/>
      <c r="F6" s="3">
        <v>967</v>
      </c>
      <c r="G6" s="4" t="s">
        <v>10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9</v>
      </c>
      <c r="D7" s="8">
        <v>15354891000</v>
      </c>
      <c r="E7" s="12"/>
      <c r="F7" s="3">
        <v>965</v>
      </c>
      <c r="G7" s="4" t="s">
        <v>17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10</v>
      </c>
      <c r="D8" s="8">
        <v>8438602037</v>
      </c>
      <c r="E8" s="12"/>
      <c r="F8" s="3">
        <v>6094</v>
      </c>
      <c r="G8" s="3" t="s">
        <v>11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19</v>
      </c>
      <c r="D9" s="8">
        <v>3200912110</v>
      </c>
      <c r="E9" s="12"/>
      <c r="F9" s="176" t="s">
        <v>7</v>
      </c>
      <c r="G9" s="176"/>
      <c r="H9" s="9">
        <f>SUM(H6:H8)</f>
        <v>39190318000</v>
      </c>
    </row>
    <row r="10" spans="2:9" ht="35.25" customHeight="1" x14ac:dyDescent="0.2">
      <c r="B10" s="176" t="s">
        <v>6</v>
      </c>
      <c r="C10" s="176"/>
      <c r="D10" s="9">
        <f>+D9+D8+D7+D6</f>
        <v>41885181893</v>
      </c>
      <c r="E10" s="12"/>
      <c r="F10" s="175" t="s">
        <v>1</v>
      </c>
      <c r="G10" s="175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16</v>
      </c>
      <c r="D11" s="8">
        <v>2639057000</v>
      </c>
      <c r="E11" s="12"/>
      <c r="F11" s="2">
        <v>339</v>
      </c>
      <c r="G11" s="21" t="s">
        <v>18</v>
      </c>
      <c r="H11" s="8">
        <v>20379923000</v>
      </c>
    </row>
    <row r="12" spans="2:9" ht="35.25" customHeight="1" x14ac:dyDescent="0.2">
      <c r="B12" s="3">
        <v>965</v>
      </c>
      <c r="C12" s="4" t="s">
        <v>17</v>
      </c>
      <c r="D12" s="8">
        <v>315805000</v>
      </c>
      <c r="E12" s="12"/>
      <c r="F12" s="3">
        <v>1004</v>
      </c>
      <c r="G12" s="4" t="s">
        <v>9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11</v>
      </c>
      <c r="D13" s="8">
        <v>19683713000</v>
      </c>
      <c r="E13" s="12"/>
      <c r="F13" s="3">
        <v>1183</v>
      </c>
      <c r="G13" s="4" t="s">
        <v>19</v>
      </c>
      <c r="H13" s="8">
        <v>1889555000</v>
      </c>
    </row>
    <row r="14" spans="2:9" ht="35.25" customHeight="1" x14ac:dyDescent="0.2">
      <c r="B14" s="176" t="s">
        <v>7</v>
      </c>
      <c r="C14" s="176"/>
      <c r="D14" s="9">
        <f>+D13+D12+D11</f>
        <v>22638575000</v>
      </c>
      <c r="E14" s="12"/>
      <c r="F14" s="3">
        <v>585</v>
      </c>
      <c r="G14" s="4" t="s">
        <v>16</v>
      </c>
      <c r="H14" s="8">
        <v>2843569000</v>
      </c>
    </row>
    <row r="15" spans="2:9" ht="21" customHeight="1" x14ac:dyDescent="0.2">
      <c r="B15" s="175" t="s">
        <v>1</v>
      </c>
      <c r="C15" s="175"/>
      <c r="D15" s="10">
        <f>+D10+D14</f>
        <v>64523756893</v>
      </c>
      <c r="E15" s="12"/>
      <c r="F15" s="176" t="s">
        <v>6</v>
      </c>
      <c r="G15" s="176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12</v>
      </c>
      <c r="D16" s="8">
        <v>16626000000</v>
      </c>
      <c r="E16" s="12"/>
      <c r="F16" s="3">
        <v>6219</v>
      </c>
      <c r="G16" s="2" t="s">
        <v>12</v>
      </c>
      <c r="H16" s="8">
        <v>21522370000</v>
      </c>
    </row>
    <row r="17" spans="2:8" ht="35.25" customHeight="1" x14ac:dyDescent="0.2">
      <c r="B17" s="3">
        <v>1044</v>
      </c>
      <c r="C17" s="2" t="s">
        <v>13</v>
      </c>
      <c r="D17" s="8">
        <v>17829168607</v>
      </c>
      <c r="E17" s="12"/>
      <c r="F17" s="3">
        <v>1044</v>
      </c>
      <c r="G17" s="2" t="s">
        <v>13</v>
      </c>
      <c r="H17" s="8">
        <v>19786331000</v>
      </c>
    </row>
    <row r="18" spans="2:8" ht="35.25" customHeight="1" x14ac:dyDescent="0.2">
      <c r="B18" s="3">
        <v>7132</v>
      </c>
      <c r="C18" s="2" t="s">
        <v>14</v>
      </c>
      <c r="D18" s="8">
        <v>21318552000</v>
      </c>
      <c r="E18" s="12"/>
      <c r="F18" s="3">
        <v>7132</v>
      </c>
      <c r="G18" s="2" t="s">
        <v>14</v>
      </c>
      <c r="H18" s="8">
        <v>30883680000</v>
      </c>
    </row>
    <row r="19" spans="2:8" ht="35.25" customHeight="1" x14ac:dyDescent="0.2">
      <c r="B19" s="3">
        <v>1032</v>
      </c>
      <c r="C19" s="2" t="s">
        <v>15</v>
      </c>
      <c r="D19" s="8">
        <v>208359322463</v>
      </c>
      <c r="E19" s="12"/>
      <c r="F19" s="3">
        <v>1032</v>
      </c>
      <c r="G19" s="2" t="s">
        <v>15</v>
      </c>
      <c r="H19" s="8">
        <v>279416422000</v>
      </c>
    </row>
    <row r="20" spans="2:8" ht="30" customHeight="1" x14ac:dyDescent="0.2">
      <c r="B20" s="176" t="s">
        <v>20</v>
      </c>
      <c r="C20" s="176"/>
      <c r="D20" s="9">
        <f>SUM(D16:D19)</f>
        <v>264133043070</v>
      </c>
      <c r="E20" s="12"/>
      <c r="F20" s="176" t="s">
        <v>31</v>
      </c>
      <c r="G20" s="176"/>
      <c r="H20" s="9">
        <f>SUM(H16:H19)</f>
        <v>351608803000</v>
      </c>
    </row>
    <row r="21" spans="2:8" s="18" customFormat="1" ht="13.5" customHeight="1" x14ac:dyDescent="0.2">
      <c r="B21" s="16"/>
      <c r="C21" s="16"/>
      <c r="D21" s="17"/>
      <c r="E21" s="19"/>
      <c r="F21" s="175" t="s">
        <v>20</v>
      </c>
      <c r="G21" s="175"/>
      <c r="H21" s="10">
        <f>+H15+H20</f>
        <v>394211564000</v>
      </c>
    </row>
    <row r="22" spans="2:8" ht="26.25" customHeight="1" x14ac:dyDescent="0.2">
      <c r="B22" s="175" t="s">
        <v>8</v>
      </c>
      <c r="C22" s="175"/>
      <c r="D22" s="10">
        <f>+D15+D20</f>
        <v>328656799963</v>
      </c>
      <c r="F22" s="172" t="s">
        <v>8</v>
      </c>
      <c r="G22" s="173"/>
      <c r="H22" s="10">
        <f>+H21+H10</f>
        <v>433401882000</v>
      </c>
    </row>
    <row r="23" spans="2:8" ht="18.75" customHeight="1" x14ac:dyDescent="0.2">
      <c r="B23" s="174" t="s">
        <v>34</v>
      </c>
      <c r="C23" s="174"/>
      <c r="D23" s="174"/>
      <c r="F23" s="174" t="s">
        <v>35</v>
      </c>
      <c r="G23" s="174"/>
      <c r="H23" s="174"/>
    </row>
    <row r="24" spans="2:8" x14ac:dyDescent="0.2">
      <c r="D24" s="20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BD19"/>
  </sheetPr>
  <dimension ref="A1:L53"/>
  <sheetViews>
    <sheetView tabSelected="1" zoomScale="90" zoomScaleNormal="90" zoomScaleSheetLayoutView="90" workbookViewId="0">
      <pane ySplit="5" topLeftCell="A30" activePane="bottomLeft" state="frozen"/>
      <selection activeCell="D35" sqref="D35"/>
      <selection pane="bottomLeft" activeCell="B19" sqref="B19:C19"/>
    </sheetView>
  </sheetViews>
  <sheetFormatPr baseColWidth="10" defaultRowHeight="12" x14ac:dyDescent="0.2"/>
  <cols>
    <col min="1" max="1" width="11.42578125" style="23"/>
    <col min="2" max="2" width="8.85546875" style="23" customWidth="1"/>
    <col min="3" max="3" width="22" style="24" customWidth="1"/>
    <col min="4" max="4" width="9" style="25" customWidth="1"/>
    <col min="5" max="5" width="17.85546875" style="23" customWidth="1"/>
    <col min="6" max="6" width="16.140625" style="23" customWidth="1"/>
    <col min="7" max="7" width="7.5703125" style="23" customWidth="1"/>
    <col min="8" max="8" width="14.85546875" style="23" customWidth="1"/>
    <col min="9" max="9" width="7.5703125" style="23" customWidth="1"/>
    <col min="10" max="10" width="14.7109375" style="23" customWidth="1"/>
    <col min="11" max="11" width="8.42578125" style="23" customWidth="1"/>
    <col min="12" max="12" width="8.140625" style="23" customWidth="1"/>
    <col min="13" max="16384" width="11.42578125" style="23"/>
  </cols>
  <sheetData>
    <row r="1" spans="1:12" x14ac:dyDescent="0.2">
      <c r="B1" s="204" t="s">
        <v>50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x14ac:dyDescent="0.2">
      <c r="B2" s="204" t="s">
        <v>51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1:12" x14ac:dyDescent="0.2">
      <c r="B3" s="204" t="s">
        <v>84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1:12" ht="12.75" thickBot="1" x14ac:dyDescent="0.25"/>
    <row r="5" spans="1:12" ht="36" x14ac:dyDescent="0.2">
      <c r="B5" s="205" t="s">
        <v>0</v>
      </c>
      <c r="C5" s="206"/>
      <c r="D5" s="207" t="s">
        <v>79</v>
      </c>
      <c r="E5" s="208"/>
      <c r="F5" s="125" t="s">
        <v>2</v>
      </c>
      <c r="G5" s="126" t="s">
        <v>3</v>
      </c>
      <c r="H5" s="126" t="s">
        <v>4</v>
      </c>
      <c r="I5" s="126" t="s">
        <v>43</v>
      </c>
      <c r="J5" s="127" t="s">
        <v>5</v>
      </c>
      <c r="K5" s="128" t="s">
        <v>48</v>
      </c>
      <c r="L5" s="128" t="s">
        <v>49</v>
      </c>
    </row>
    <row r="6" spans="1:12" s="25" customFormat="1" ht="31.5" customHeight="1" x14ac:dyDescent="0.2">
      <c r="A6" s="189" t="s">
        <v>75</v>
      </c>
      <c r="B6" s="129">
        <v>7563</v>
      </c>
      <c r="C6" s="130" t="s">
        <v>58</v>
      </c>
      <c r="D6" s="131" t="s">
        <v>53</v>
      </c>
      <c r="E6" s="53">
        <v>213521974</v>
      </c>
      <c r="F6" s="53">
        <v>202279354</v>
      </c>
      <c r="G6" s="115">
        <f t="shared" ref="G6:G47" si="0">F6/E6</f>
        <v>0.94734677752651353</v>
      </c>
      <c r="H6" s="53">
        <v>166031987</v>
      </c>
      <c r="I6" s="115">
        <f t="shared" ref="I6:I47" si="1">+H6/E6</f>
        <v>0.77758735501386855</v>
      </c>
      <c r="J6" s="53">
        <v>45072436</v>
      </c>
      <c r="K6" s="115">
        <f t="shared" ref="K6:K47" si="2">+J6/E6</f>
        <v>0.21109038641615405</v>
      </c>
      <c r="L6" s="115">
        <f t="shared" ref="L6:L47" si="3">+J6/H6</f>
        <v>0.27146838879908125</v>
      </c>
    </row>
    <row r="7" spans="1:12" s="25" customFormat="1" ht="15" customHeight="1" x14ac:dyDescent="0.2">
      <c r="A7" s="190"/>
      <c r="B7" s="186">
        <v>7568</v>
      </c>
      <c r="C7" s="180" t="s">
        <v>59</v>
      </c>
      <c r="D7" s="131" t="s">
        <v>53</v>
      </c>
      <c r="E7" s="53">
        <f>+E8+E9</f>
        <v>11583759809</v>
      </c>
      <c r="F7" s="53">
        <f t="shared" ref="F7" si="4">+F8+F9</f>
        <v>10916597206</v>
      </c>
      <c r="G7" s="115">
        <f t="shared" si="0"/>
        <v>0.9424053490403308</v>
      </c>
      <c r="H7" s="53">
        <f t="shared" ref="H7" si="5">+H8+H9</f>
        <v>5745371176</v>
      </c>
      <c r="I7" s="115">
        <f t="shared" si="1"/>
        <v>0.49598500579545296</v>
      </c>
      <c r="J7" s="53">
        <f t="shared" ref="J7" si="6">+J8+J9</f>
        <v>1923090422</v>
      </c>
      <c r="K7" s="115">
        <f t="shared" si="2"/>
        <v>0.16601608231775103</v>
      </c>
      <c r="L7" s="115">
        <f t="shared" si="3"/>
        <v>0.33471996205106452</v>
      </c>
    </row>
    <row r="8" spans="1:12" s="25" customFormat="1" x14ac:dyDescent="0.2">
      <c r="A8" s="190"/>
      <c r="B8" s="187"/>
      <c r="C8" s="181"/>
      <c r="D8" s="139" t="s">
        <v>56</v>
      </c>
      <c r="E8" s="82">
        <v>11582662009</v>
      </c>
      <c r="F8" s="82">
        <v>10915499406</v>
      </c>
      <c r="G8" s="116">
        <f t="shared" si="0"/>
        <v>0.94239989024270943</v>
      </c>
      <c r="H8" s="82">
        <v>5744273376</v>
      </c>
      <c r="I8" s="116">
        <f t="shared" si="1"/>
        <v>0.49593723545904772</v>
      </c>
      <c r="J8" s="82">
        <v>1921992622</v>
      </c>
      <c r="K8" s="116">
        <f t="shared" si="2"/>
        <v>0.16593703766082155</v>
      </c>
      <c r="L8" s="116">
        <f t="shared" si="3"/>
        <v>0.33459281900304877</v>
      </c>
    </row>
    <row r="9" spans="1:12" s="25" customFormat="1" x14ac:dyDescent="0.2">
      <c r="A9" s="190"/>
      <c r="B9" s="188"/>
      <c r="C9" s="181"/>
      <c r="D9" s="139" t="s">
        <v>57</v>
      </c>
      <c r="E9" s="82">
        <v>1097800</v>
      </c>
      <c r="F9" s="82">
        <v>1097800</v>
      </c>
      <c r="G9" s="116">
        <f t="shared" si="0"/>
        <v>1</v>
      </c>
      <c r="H9" s="82">
        <v>1097800</v>
      </c>
      <c r="I9" s="116">
        <f t="shared" si="1"/>
        <v>1</v>
      </c>
      <c r="J9" s="82">
        <v>1097800</v>
      </c>
      <c r="K9" s="116">
        <f t="shared" si="2"/>
        <v>1</v>
      </c>
      <c r="L9" s="116">
        <f t="shared" si="3"/>
        <v>1</v>
      </c>
    </row>
    <row r="10" spans="1:12" s="25" customFormat="1" x14ac:dyDescent="0.2">
      <c r="A10" s="189"/>
      <c r="B10" s="202">
        <v>7570</v>
      </c>
      <c r="C10" s="201" t="s">
        <v>60</v>
      </c>
      <c r="D10" s="131" t="s">
        <v>53</v>
      </c>
      <c r="E10" s="53">
        <f>SUM(E11:E12)</f>
        <v>17556547000</v>
      </c>
      <c r="F10" s="53">
        <f>SUM(F11:F12)</f>
        <v>16205862340</v>
      </c>
      <c r="G10" s="115">
        <f t="shared" si="0"/>
        <v>0.92306661099132992</v>
      </c>
      <c r="H10" s="53">
        <f>SUM(H11:H12)</f>
        <v>13264571177</v>
      </c>
      <c r="I10" s="115">
        <f t="shared" si="1"/>
        <v>0.75553417064300854</v>
      </c>
      <c r="J10" s="53">
        <f>SUM(J11:J12)</f>
        <v>2653635820</v>
      </c>
      <c r="K10" s="115">
        <f t="shared" si="2"/>
        <v>0.15114793472771154</v>
      </c>
      <c r="L10" s="115">
        <f t="shared" si="3"/>
        <v>0.2000543993914595</v>
      </c>
    </row>
    <row r="11" spans="1:12" s="25" customFormat="1" x14ac:dyDescent="0.2">
      <c r="A11" s="190"/>
      <c r="B11" s="203"/>
      <c r="C11" s="184"/>
      <c r="D11" s="139" t="s">
        <v>56</v>
      </c>
      <c r="E11" s="149">
        <v>17441702000</v>
      </c>
      <c r="F11" s="149">
        <v>16091018225</v>
      </c>
      <c r="G11" s="143">
        <f t="shared" si="0"/>
        <v>0.92256009333263467</v>
      </c>
      <c r="H11" s="149">
        <v>13149727062</v>
      </c>
      <c r="I11" s="143">
        <f t="shared" si="1"/>
        <v>0.75392453454370456</v>
      </c>
      <c r="J11" s="149">
        <v>2538791705</v>
      </c>
      <c r="K11" s="144">
        <f t="shared" si="2"/>
        <v>0.1455587135360987</v>
      </c>
      <c r="L11" s="144">
        <f t="shared" si="3"/>
        <v>0.19306801525459677</v>
      </c>
    </row>
    <row r="12" spans="1:12" s="25" customFormat="1" x14ac:dyDescent="0.2">
      <c r="A12" s="190"/>
      <c r="B12" s="203"/>
      <c r="C12" s="184"/>
      <c r="D12" s="139" t="s">
        <v>57</v>
      </c>
      <c r="E12" s="150">
        <v>114845000</v>
      </c>
      <c r="F12" s="150">
        <v>114844115</v>
      </c>
      <c r="G12" s="119">
        <f t="shared" si="0"/>
        <v>0.9999922939614263</v>
      </c>
      <c r="H12" s="150">
        <v>114844115</v>
      </c>
      <c r="I12" s="119">
        <f t="shared" si="1"/>
        <v>0.9999922939614263</v>
      </c>
      <c r="J12" s="150">
        <v>114844115</v>
      </c>
      <c r="K12" s="120">
        <f t="shared" si="2"/>
        <v>0.9999922939614263</v>
      </c>
      <c r="L12" s="120">
        <f t="shared" si="3"/>
        <v>1</v>
      </c>
    </row>
    <row r="13" spans="1:12" s="25" customFormat="1" ht="21" customHeight="1" x14ac:dyDescent="0.2">
      <c r="A13" s="189"/>
      <c r="B13" s="129">
        <v>7574</v>
      </c>
      <c r="C13" s="130" t="s">
        <v>61</v>
      </c>
      <c r="D13" s="131" t="s">
        <v>53</v>
      </c>
      <c r="E13" s="53">
        <v>5217681013</v>
      </c>
      <c r="F13" s="53">
        <v>3156148600</v>
      </c>
      <c r="G13" s="115">
        <f t="shared" si="0"/>
        <v>0.60489489337051583</v>
      </c>
      <c r="H13" s="53">
        <v>2198580236</v>
      </c>
      <c r="I13" s="115">
        <f t="shared" si="1"/>
        <v>0.42137114755044913</v>
      </c>
      <c r="J13" s="53">
        <v>1148000566</v>
      </c>
      <c r="K13" s="115">
        <f t="shared" si="2"/>
        <v>0.22002122458995177</v>
      </c>
      <c r="L13" s="115">
        <f t="shared" si="3"/>
        <v>0.52215541066111903</v>
      </c>
    </row>
    <row r="14" spans="1:12" s="25" customFormat="1" x14ac:dyDescent="0.2">
      <c r="A14" s="189"/>
      <c r="B14" s="247" t="s">
        <v>7</v>
      </c>
      <c r="C14" s="247"/>
      <c r="D14" s="248" t="s">
        <v>53</v>
      </c>
      <c r="E14" s="249">
        <f>+E6+E7+E10+E13</f>
        <v>34571509796</v>
      </c>
      <c r="F14" s="249">
        <f>+F6+F7+F10+F13</f>
        <v>30480887500</v>
      </c>
      <c r="G14" s="250">
        <f t="shared" si="0"/>
        <v>0.88167649257617053</v>
      </c>
      <c r="H14" s="249">
        <f>+H6+H7+H10+H13</f>
        <v>21374554576</v>
      </c>
      <c r="I14" s="250">
        <f t="shared" si="1"/>
        <v>0.6182707871923222</v>
      </c>
      <c r="J14" s="249">
        <f>+J6+J7+J10+J13</f>
        <v>5769799244</v>
      </c>
      <c r="K14" s="250">
        <f t="shared" si="2"/>
        <v>0.16689462734044605</v>
      </c>
      <c r="L14" s="250">
        <f t="shared" si="3"/>
        <v>0.26993775348556298</v>
      </c>
    </row>
    <row r="15" spans="1:12" s="25" customFormat="1" ht="24" customHeight="1" x14ac:dyDescent="0.2">
      <c r="A15" s="189"/>
      <c r="B15" s="183">
        <v>7589</v>
      </c>
      <c r="C15" s="183" t="s">
        <v>62</v>
      </c>
      <c r="D15" s="131" t="s">
        <v>53</v>
      </c>
      <c r="E15" s="53">
        <f>+E16+E17</f>
        <v>17543598939</v>
      </c>
      <c r="F15" s="53">
        <f>+F16+F17</f>
        <v>13923675678</v>
      </c>
      <c r="G15" s="115">
        <f t="shared" si="0"/>
        <v>0.79366130783161082</v>
      </c>
      <c r="H15" s="53">
        <f>+H16+H17</f>
        <v>13795729754</v>
      </c>
      <c r="I15" s="115">
        <f t="shared" si="1"/>
        <v>0.78636828178576501</v>
      </c>
      <c r="J15" s="53">
        <f>+J16+J17</f>
        <v>4735777977</v>
      </c>
      <c r="K15" s="115">
        <f t="shared" si="2"/>
        <v>0.26994335617603576</v>
      </c>
      <c r="L15" s="115">
        <f t="shared" si="3"/>
        <v>0.34327854063877161</v>
      </c>
    </row>
    <row r="16" spans="1:12" s="25" customFormat="1" x14ac:dyDescent="0.2">
      <c r="A16" s="190"/>
      <c r="B16" s="184"/>
      <c r="C16" s="184"/>
      <c r="D16" s="132" t="s">
        <v>56</v>
      </c>
      <c r="E16" s="82">
        <v>17539734101</v>
      </c>
      <c r="F16" s="82">
        <v>13919810840</v>
      </c>
      <c r="G16" s="116">
        <f t="shared" si="0"/>
        <v>0.79361584159969589</v>
      </c>
      <c r="H16" s="82">
        <v>13791864916</v>
      </c>
      <c r="I16" s="116">
        <f t="shared" si="1"/>
        <v>0.78632120855319454</v>
      </c>
      <c r="J16" s="82">
        <v>4731913139</v>
      </c>
      <c r="K16" s="116">
        <f t="shared" si="2"/>
        <v>0.26978248995976611</v>
      </c>
      <c r="L16" s="116">
        <f t="shared" si="3"/>
        <v>0.34309451026528603</v>
      </c>
    </row>
    <row r="17" spans="1:12" s="25" customFormat="1" x14ac:dyDescent="0.2">
      <c r="A17" s="190"/>
      <c r="B17" s="185"/>
      <c r="C17" s="185"/>
      <c r="D17" s="133" t="s">
        <v>57</v>
      </c>
      <c r="E17" s="82">
        <v>3864838</v>
      </c>
      <c r="F17" s="82">
        <v>3864838</v>
      </c>
      <c r="G17" s="116">
        <f t="shared" si="0"/>
        <v>1</v>
      </c>
      <c r="H17" s="82">
        <v>3864838</v>
      </c>
      <c r="I17" s="116">
        <f t="shared" si="1"/>
        <v>1</v>
      </c>
      <c r="J17" s="82">
        <v>3864838</v>
      </c>
      <c r="K17" s="116">
        <f t="shared" si="2"/>
        <v>1</v>
      </c>
      <c r="L17" s="116">
        <f t="shared" si="3"/>
        <v>1</v>
      </c>
    </row>
    <row r="18" spans="1:12" s="25" customFormat="1" x14ac:dyDescent="0.2">
      <c r="A18" s="189"/>
      <c r="B18" s="247" t="s">
        <v>39</v>
      </c>
      <c r="C18" s="247"/>
      <c r="D18" s="248" t="s">
        <v>53</v>
      </c>
      <c r="E18" s="251">
        <f>+E15</f>
        <v>17543598939</v>
      </c>
      <c r="F18" s="251">
        <f>+F15</f>
        <v>13923675678</v>
      </c>
      <c r="G18" s="250">
        <f t="shared" si="0"/>
        <v>0.79366130783161082</v>
      </c>
      <c r="H18" s="251">
        <f>+H15</f>
        <v>13795729754</v>
      </c>
      <c r="I18" s="250">
        <f t="shared" si="1"/>
        <v>0.78636828178576501</v>
      </c>
      <c r="J18" s="251">
        <f>+J15</f>
        <v>4735777977</v>
      </c>
      <c r="K18" s="250">
        <f t="shared" si="2"/>
        <v>0.26994335617603576</v>
      </c>
      <c r="L18" s="250">
        <f t="shared" si="3"/>
        <v>0.34327854063877161</v>
      </c>
    </row>
    <row r="19" spans="1:12" s="25" customFormat="1" x14ac:dyDescent="0.2">
      <c r="A19" s="189"/>
      <c r="B19" s="196" t="s">
        <v>1</v>
      </c>
      <c r="C19" s="196"/>
      <c r="D19" s="170" t="s">
        <v>53</v>
      </c>
      <c r="E19" s="246">
        <f>+E14+E18</f>
        <v>52115108735</v>
      </c>
      <c r="F19" s="246">
        <f>+F14+F18</f>
        <v>44404563178</v>
      </c>
      <c r="G19" s="142">
        <f t="shared" si="0"/>
        <v>0.8520477891314141</v>
      </c>
      <c r="H19" s="246">
        <f>+H14+H18</f>
        <v>35170284330</v>
      </c>
      <c r="I19" s="142">
        <f t="shared" si="1"/>
        <v>0.67485773672347693</v>
      </c>
      <c r="J19" s="246">
        <f>+J14+J18</f>
        <v>10505577221</v>
      </c>
      <c r="K19" s="142">
        <f t="shared" si="2"/>
        <v>0.20158409866167193</v>
      </c>
      <c r="L19" s="142">
        <f t="shared" si="3"/>
        <v>0.29870606454093457</v>
      </c>
    </row>
    <row r="20" spans="1:12" s="25" customFormat="1" ht="19.5" customHeight="1" x14ac:dyDescent="0.2">
      <c r="A20" s="189"/>
      <c r="B20" s="134">
        <v>7596</v>
      </c>
      <c r="C20" s="130" t="s">
        <v>63</v>
      </c>
      <c r="D20" s="131" t="s">
        <v>53</v>
      </c>
      <c r="E20" s="53">
        <v>9368843000</v>
      </c>
      <c r="F20" s="53">
        <v>4335719652</v>
      </c>
      <c r="G20" s="115">
        <f t="shared" si="0"/>
        <v>0.46278069255723464</v>
      </c>
      <c r="H20" s="64">
        <v>4195444539</v>
      </c>
      <c r="I20" s="115">
        <f t="shared" si="1"/>
        <v>0.44780818068997419</v>
      </c>
      <c r="J20" s="64">
        <v>1163559149</v>
      </c>
      <c r="K20" s="115">
        <f t="shared" si="2"/>
        <v>0.12419454024365656</v>
      </c>
      <c r="L20" s="115">
        <f t="shared" si="3"/>
        <v>0.27733870348750667</v>
      </c>
    </row>
    <row r="21" spans="1:12" s="25" customFormat="1" x14ac:dyDescent="0.2">
      <c r="A21" s="189"/>
      <c r="B21" s="200">
        <v>7588</v>
      </c>
      <c r="C21" s="201" t="s">
        <v>64</v>
      </c>
      <c r="D21" s="131" t="s">
        <v>53</v>
      </c>
      <c r="E21" s="53">
        <f>SUM(E22:E23)</f>
        <v>9834734141</v>
      </c>
      <c r="F21" s="53">
        <f>SUM(F22:F23)</f>
        <v>8529895068</v>
      </c>
      <c r="G21" s="115">
        <f t="shared" si="0"/>
        <v>0.86732340149793585</v>
      </c>
      <c r="H21" s="53">
        <f>SUM(H22:H23)</f>
        <v>6040108263</v>
      </c>
      <c r="I21" s="115">
        <f t="shared" si="1"/>
        <v>0.61416080764394099</v>
      </c>
      <c r="J21" s="53">
        <f>SUM(J22:J23)</f>
        <v>2644495688</v>
      </c>
      <c r="K21" s="115">
        <f t="shared" si="2"/>
        <v>0.26889345965900269</v>
      </c>
      <c r="L21" s="115">
        <f t="shared" si="3"/>
        <v>0.43782256424101451</v>
      </c>
    </row>
    <row r="22" spans="1:12" s="25" customFormat="1" x14ac:dyDescent="0.2">
      <c r="A22" s="190"/>
      <c r="B22" s="181"/>
      <c r="C22" s="184"/>
      <c r="D22" s="132" t="s">
        <v>56</v>
      </c>
      <c r="E22" s="149">
        <v>8989734141</v>
      </c>
      <c r="F22" s="151">
        <v>7684895070</v>
      </c>
      <c r="G22" s="117">
        <f t="shared" si="0"/>
        <v>0.85485231815155194</v>
      </c>
      <c r="H22" s="151">
        <v>5195108265</v>
      </c>
      <c r="I22" s="117">
        <f t="shared" si="1"/>
        <v>0.57789342638136199</v>
      </c>
      <c r="J22" s="151">
        <v>1799495690</v>
      </c>
      <c r="K22" s="118">
        <f t="shared" si="2"/>
        <v>0.20017229228091807</v>
      </c>
      <c r="L22" s="118">
        <f t="shared" si="3"/>
        <v>0.34638271200686904</v>
      </c>
    </row>
    <row r="23" spans="1:12" s="25" customFormat="1" x14ac:dyDescent="0.2">
      <c r="A23" s="190"/>
      <c r="B23" s="181"/>
      <c r="C23" s="184"/>
      <c r="D23" s="133" t="s">
        <v>57</v>
      </c>
      <c r="E23" s="150">
        <v>845000000</v>
      </c>
      <c r="F23" s="152">
        <v>844999998</v>
      </c>
      <c r="G23" s="119">
        <f t="shared" si="0"/>
        <v>0.99999999763313607</v>
      </c>
      <c r="H23" s="152">
        <v>844999998</v>
      </c>
      <c r="I23" s="119">
        <f t="shared" si="1"/>
        <v>0.99999999763313607</v>
      </c>
      <c r="J23" s="152">
        <v>844999998</v>
      </c>
      <c r="K23" s="120">
        <f t="shared" si="2"/>
        <v>0.99999999763313607</v>
      </c>
      <c r="L23" s="120">
        <f t="shared" si="3"/>
        <v>1</v>
      </c>
    </row>
    <row r="24" spans="1:12" s="25" customFormat="1" ht="20.25" customHeight="1" x14ac:dyDescent="0.2">
      <c r="A24" s="189"/>
      <c r="B24" s="135">
        <v>7583</v>
      </c>
      <c r="C24" s="130" t="s">
        <v>65</v>
      </c>
      <c r="D24" s="131" t="s">
        <v>53</v>
      </c>
      <c r="E24" s="53">
        <v>5664550000</v>
      </c>
      <c r="F24" s="53">
        <v>4584512286</v>
      </c>
      <c r="G24" s="115">
        <f t="shared" si="0"/>
        <v>0.80933388989416633</v>
      </c>
      <c r="H24" s="64">
        <v>3514512286</v>
      </c>
      <c r="I24" s="115">
        <f t="shared" si="1"/>
        <v>0.62043980298523271</v>
      </c>
      <c r="J24" s="64">
        <v>924497335</v>
      </c>
      <c r="K24" s="115">
        <f t="shared" si="2"/>
        <v>0.16320755135006312</v>
      </c>
      <c r="L24" s="115">
        <f t="shared" si="3"/>
        <v>0.26305138800701294</v>
      </c>
    </row>
    <row r="25" spans="1:12" s="25" customFormat="1" ht="21" customHeight="1" x14ac:dyDescent="0.2">
      <c r="A25" s="189"/>
      <c r="B25" s="135">
        <v>7579</v>
      </c>
      <c r="C25" s="130" t="s">
        <v>66</v>
      </c>
      <c r="D25" s="131" t="s">
        <v>53</v>
      </c>
      <c r="E25" s="53">
        <v>10956419534</v>
      </c>
      <c r="F25" s="64">
        <v>7850115459</v>
      </c>
      <c r="G25" s="115">
        <f t="shared" si="0"/>
        <v>0.71648547544565022</v>
      </c>
      <c r="H25" s="64">
        <v>6890115459</v>
      </c>
      <c r="I25" s="115">
        <f t="shared" si="1"/>
        <v>0.628865610486945</v>
      </c>
      <c r="J25" s="64">
        <v>948209805</v>
      </c>
      <c r="K25" s="115">
        <f t="shared" si="2"/>
        <v>8.6543765694396049E-2</v>
      </c>
      <c r="L25" s="115">
        <f t="shared" si="3"/>
        <v>0.13761885568425858</v>
      </c>
    </row>
    <row r="26" spans="1:12" s="25" customFormat="1" x14ac:dyDescent="0.2">
      <c r="A26" s="190"/>
      <c r="B26" s="247" t="s">
        <v>40</v>
      </c>
      <c r="C26" s="247"/>
      <c r="D26" s="248" t="s">
        <v>53</v>
      </c>
      <c r="E26" s="249">
        <f>+E20+E21+E24+E25</f>
        <v>35824546675</v>
      </c>
      <c r="F26" s="249">
        <f>+F20+F21+F24+F25</f>
        <v>25300242465</v>
      </c>
      <c r="G26" s="250">
        <f t="shared" si="0"/>
        <v>0.70622645122417305</v>
      </c>
      <c r="H26" s="252">
        <f>+H20+H21+H24+H25</f>
        <v>20640180547</v>
      </c>
      <c r="I26" s="250">
        <f t="shared" si="1"/>
        <v>0.57614631482283785</v>
      </c>
      <c r="J26" s="252">
        <f t="shared" ref="J26" si="7">+J20+J21+J24+J25</f>
        <v>5680761977</v>
      </c>
      <c r="K26" s="250">
        <f t="shared" si="2"/>
        <v>0.15857177561898625</v>
      </c>
      <c r="L26" s="250">
        <f t="shared" si="3"/>
        <v>0.27522830839896334</v>
      </c>
    </row>
    <row r="27" spans="1:12" s="25" customFormat="1" ht="12" customHeight="1" x14ac:dyDescent="0.2">
      <c r="A27" s="189"/>
      <c r="B27" s="136">
        <v>7581</v>
      </c>
      <c r="C27" s="137" t="s">
        <v>67</v>
      </c>
      <c r="D27" s="131" t="s">
        <v>53</v>
      </c>
      <c r="E27" s="53">
        <v>6656503000</v>
      </c>
      <c r="F27" s="64">
        <v>5358727384</v>
      </c>
      <c r="G27" s="115">
        <f t="shared" si="0"/>
        <v>0.80503642588308</v>
      </c>
      <c r="H27" s="64">
        <v>4857987745</v>
      </c>
      <c r="I27" s="115">
        <f t="shared" si="1"/>
        <v>0.72981079479720812</v>
      </c>
      <c r="J27" s="64">
        <v>1919793098</v>
      </c>
      <c r="K27" s="115">
        <f t="shared" si="2"/>
        <v>0.28840865811973643</v>
      </c>
      <c r="L27" s="115">
        <f t="shared" si="3"/>
        <v>0.39518277911999961</v>
      </c>
    </row>
    <row r="28" spans="1:12" ht="12" customHeight="1" x14ac:dyDescent="0.2">
      <c r="A28" s="189"/>
      <c r="B28" s="247" t="s">
        <v>7</v>
      </c>
      <c r="C28" s="247"/>
      <c r="D28" s="248" t="s">
        <v>53</v>
      </c>
      <c r="E28" s="251">
        <f>+E27</f>
        <v>6656503000</v>
      </c>
      <c r="F28" s="251">
        <f t="shared" ref="F28" si="8">+F27</f>
        <v>5358727384</v>
      </c>
      <c r="G28" s="250">
        <f t="shared" si="0"/>
        <v>0.80503642588308</v>
      </c>
      <c r="H28" s="251">
        <f t="shared" ref="H28" si="9">+H27</f>
        <v>4857987745</v>
      </c>
      <c r="I28" s="250">
        <f t="shared" si="1"/>
        <v>0.72981079479720812</v>
      </c>
      <c r="J28" s="251">
        <f t="shared" ref="J28" si="10">+J27</f>
        <v>1919793098</v>
      </c>
      <c r="K28" s="250">
        <f t="shared" si="2"/>
        <v>0.28840865811973643</v>
      </c>
      <c r="L28" s="250">
        <f t="shared" si="3"/>
        <v>0.39518277911999961</v>
      </c>
    </row>
    <row r="29" spans="1:12" ht="24" customHeight="1" x14ac:dyDescent="0.2">
      <c r="A29" s="189"/>
      <c r="B29" s="180">
        <v>7573</v>
      </c>
      <c r="C29" s="177" t="s">
        <v>68</v>
      </c>
      <c r="D29" s="131" t="s">
        <v>53</v>
      </c>
      <c r="E29" s="53">
        <f>+E30+E31</f>
        <v>68542871000</v>
      </c>
      <c r="F29" s="53">
        <f>+F30+F31</f>
        <v>36574064899</v>
      </c>
      <c r="G29" s="115">
        <f t="shared" si="0"/>
        <v>0.53359400278112079</v>
      </c>
      <c r="H29" s="64">
        <f>+H30+H31</f>
        <v>25711023148</v>
      </c>
      <c r="I29" s="115">
        <f t="shared" si="1"/>
        <v>0.37510864037195057</v>
      </c>
      <c r="J29" s="64">
        <f>SUM(J30:J31)</f>
        <v>14190705032</v>
      </c>
      <c r="K29" s="115">
        <f t="shared" si="2"/>
        <v>0.2070340040468979</v>
      </c>
      <c r="L29" s="115">
        <f t="shared" si="3"/>
        <v>0.55193077888477038</v>
      </c>
    </row>
    <row r="30" spans="1:12" x14ac:dyDescent="0.2">
      <c r="A30" s="190"/>
      <c r="B30" s="181"/>
      <c r="C30" s="178"/>
      <c r="D30" s="132" t="s">
        <v>56</v>
      </c>
      <c r="E30" s="82">
        <v>68522496380</v>
      </c>
      <c r="F30" s="83">
        <v>36553690279</v>
      </c>
      <c r="G30" s="116">
        <f t="shared" si="0"/>
        <v>0.53345532066267665</v>
      </c>
      <c r="H30" s="83">
        <v>25690648528</v>
      </c>
      <c r="I30" s="116">
        <f t="shared" si="1"/>
        <v>0.37492283388989978</v>
      </c>
      <c r="J30" s="83">
        <v>14170330412</v>
      </c>
      <c r="K30" s="116">
        <f t="shared" si="2"/>
        <v>0.20679822190681255</v>
      </c>
      <c r="L30" s="116">
        <f t="shared" si="3"/>
        <v>0.55157542623168454</v>
      </c>
    </row>
    <row r="31" spans="1:12" x14ac:dyDescent="0.2">
      <c r="A31" s="190"/>
      <c r="B31" s="182"/>
      <c r="C31" s="179"/>
      <c r="D31" s="133" t="s">
        <v>57</v>
      </c>
      <c r="E31" s="82">
        <v>20374620</v>
      </c>
      <c r="F31" s="83">
        <v>20374620</v>
      </c>
      <c r="G31" s="116">
        <f t="shared" si="0"/>
        <v>1</v>
      </c>
      <c r="H31" s="83">
        <v>20374620</v>
      </c>
      <c r="I31" s="116">
        <f t="shared" si="1"/>
        <v>1</v>
      </c>
      <c r="J31" s="83">
        <v>20374620</v>
      </c>
      <c r="K31" s="116">
        <f t="shared" si="2"/>
        <v>1</v>
      </c>
      <c r="L31" s="116">
        <f t="shared" si="3"/>
        <v>1</v>
      </c>
    </row>
    <row r="32" spans="1:12" ht="21.75" customHeight="1" x14ac:dyDescent="0.2">
      <c r="A32" s="189"/>
      <c r="B32" s="135">
        <v>7576</v>
      </c>
      <c r="C32" s="138" t="s">
        <v>69</v>
      </c>
      <c r="D32" s="131" t="s">
        <v>53</v>
      </c>
      <c r="E32" s="53">
        <v>11061571000</v>
      </c>
      <c r="F32" s="64">
        <v>5563624805</v>
      </c>
      <c r="G32" s="115">
        <f t="shared" si="0"/>
        <v>0.5029687740556924</v>
      </c>
      <c r="H32" s="64">
        <v>5269359805</v>
      </c>
      <c r="I32" s="115">
        <f t="shared" si="1"/>
        <v>0.4763663140615379</v>
      </c>
      <c r="J32" s="64">
        <v>1832238606</v>
      </c>
      <c r="K32" s="115">
        <f t="shared" si="2"/>
        <v>0.16563999869457963</v>
      </c>
      <c r="L32" s="115">
        <f t="shared" si="3"/>
        <v>0.34771559995987028</v>
      </c>
    </row>
    <row r="33" spans="1:12" x14ac:dyDescent="0.2">
      <c r="A33" s="189"/>
      <c r="B33" s="197">
        <v>7587</v>
      </c>
      <c r="C33" s="199" t="s">
        <v>70</v>
      </c>
      <c r="D33" s="131" t="s">
        <v>53</v>
      </c>
      <c r="E33" s="53">
        <f>SUM(E34:E35)</f>
        <v>67420300000</v>
      </c>
      <c r="F33" s="53">
        <f>SUM(F34:F35)</f>
        <v>45134724126</v>
      </c>
      <c r="G33" s="115">
        <f t="shared" si="0"/>
        <v>0.66945303011110902</v>
      </c>
      <c r="H33" s="53">
        <f>SUM(H34:H35)</f>
        <v>30390348393</v>
      </c>
      <c r="I33" s="115">
        <f t="shared" si="1"/>
        <v>0.45075961384034186</v>
      </c>
      <c r="J33" s="53">
        <f>SUM(J34:J35)</f>
        <v>10330499383</v>
      </c>
      <c r="K33" s="115">
        <f t="shared" si="2"/>
        <v>0.15322535472253906</v>
      </c>
      <c r="L33" s="115">
        <f t="shared" si="3"/>
        <v>0.33992698107335578</v>
      </c>
    </row>
    <row r="34" spans="1:12" x14ac:dyDescent="0.2">
      <c r="A34" s="189"/>
      <c r="B34" s="198"/>
      <c r="C34" s="178"/>
      <c r="D34" s="132" t="s">
        <v>56</v>
      </c>
      <c r="E34" s="149">
        <v>56661470000</v>
      </c>
      <c r="F34" s="151">
        <v>35287496212</v>
      </c>
      <c r="G34" s="117">
        <f t="shared" si="0"/>
        <v>0.62277763376064899</v>
      </c>
      <c r="H34" s="151">
        <v>20833692677</v>
      </c>
      <c r="I34" s="117">
        <f t="shared" si="1"/>
        <v>0.36768711925405395</v>
      </c>
      <c r="J34" s="151">
        <v>1537361700</v>
      </c>
      <c r="K34" s="118">
        <f t="shared" si="2"/>
        <v>2.7132400553674305E-2</v>
      </c>
      <c r="L34" s="118">
        <f t="shared" si="3"/>
        <v>7.3792088797451541E-2</v>
      </c>
    </row>
    <row r="35" spans="1:12" x14ac:dyDescent="0.2">
      <c r="A35" s="189"/>
      <c r="B35" s="198"/>
      <c r="C35" s="178"/>
      <c r="D35" s="133" t="s">
        <v>57</v>
      </c>
      <c r="E35" s="150">
        <v>10758830000</v>
      </c>
      <c r="F35" s="152">
        <v>9847227914</v>
      </c>
      <c r="G35" s="119">
        <f t="shared" si="0"/>
        <v>0.91526940327154538</v>
      </c>
      <c r="H35" s="152">
        <v>9556655716</v>
      </c>
      <c r="I35" s="119">
        <f t="shared" si="1"/>
        <v>0.88826161543587923</v>
      </c>
      <c r="J35" s="152">
        <v>8793137683</v>
      </c>
      <c r="K35" s="120">
        <f t="shared" si="2"/>
        <v>0.81729497380291349</v>
      </c>
      <c r="L35" s="120">
        <f t="shared" si="3"/>
        <v>0.92010614845926719</v>
      </c>
    </row>
    <row r="36" spans="1:12" x14ac:dyDescent="0.2">
      <c r="A36" s="189"/>
      <c r="B36" s="197">
        <v>7578</v>
      </c>
      <c r="C36" s="199" t="s">
        <v>71</v>
      </c>
      <c r="D36" s="131" t="s">
        <v>53</v>
      </c>
      <c r="E36" s="53">
        <f>SUM(E37:E38)</f>
        <v>124210185469</v>
      </c>
      <c r="F36" s="53">
        <f>SUM(F37:F38)</f>
        <v>101345122845</v>
      </c>
      <c r="G36" s="115">
        <f t="shared" si="0"/>
        <v>0.81591636356016395</v>
      </c>
      <c r="H36" s="53">
        <f>SUM(H37:H38)</f>
        <v>72830730742</v>
      </c>
      <c r="I36" s="115">
        <f t="shared" si="1"/>
        <v>0.58635071243957582</v>
      </c>
      <c r="J36" s="53">
        <f>SUM(J37:J38)</f>
        <v>33385107980</v>
      </c>
      <c r="K36" s="115">
        <f t="shared" si="2"/>
        <v>0.26877914926173391</v>
      </c>
      <c r="L36" s="115">
        <f t="shared" si="3"/>
        <v>0.45839314860461078</v>
      </c>
    </row>
    <row r="37" spans="1:12" x14ac:dyDescent="0.2">
      <c r="A37" s="189"/>
      <c r="B37" s="198"/>
      <c r="C37" s="178"/>
      <c r="D37" s="132" t="s">
        <v>56</v>
      </c>
      <c r="E37" s="149">
        <v>95315928469</v>
      </c>
      <c r="F37" s="151">
        <v>76303688397</v>
      </c>
      <c r="G37" s="117">
        <f t="shared" si="0"/>
        <v>0.8005344922157116</v>
      </c>
      <c r="H37" s="151">
        <v>47795037502</v>
      </c>
      <c r="I37" s="117">
        <f t="shared" si="1"/>
        <v>0.50143809402795236</v>
      </c>
      <c r="J37" s="151">
        <v>8349414740</v>
      </c>
      <c r="K37" s="118">
        <f t="shared" si="2"/>
        <v>8.7597265998573523E-2</v>
      </c>
      <c r="L37" s="118">
        <f t="shared" si="3"/>
        <v>0.17469208470964409</v>
      </c>
    </row>
    <row r="38" spans="1:12" x14ac:dyDescent="0.2">
      <c r="A38" s="189"/>
      <c r="B38" s="198"/>
      <c r="C38" s="178"/>
      <c r="D38" s="133" t="s">
        <v>57</v>
      </c>
      <c r="E38" s="150">
        <v>28894257000</v>
      </c>
      <c r="F38" s="152">
        <v>25041434448</v>
      </c>
      <c r="G38" s="119">
        <f t="shared" si="0"/>
        <v>0.86665784304472682</v>
      </c>
      <c r="H38" s="152">
        <v>25035693240</v>
      </c>
      <c r="I38" s="119">
        <f t="shared" si="1"/>
        <v>0.86645914584341099</v>
      </c>
      <c r="J38" s="152">
        <v>25035693240</v>
      </c>
      <c r="K38" s="120">
        <f t="shared" si="2"/>
        <v>0.86645914584341099</v>
      </c>
      <c r="L38" s="120">
        <f t="shared" si="3"/>
        <v>1</v>
      </c>
    </row>
    <row r="39" spans="1:12" x14ac:dyDescent="0.2">
      <c r="A39" s="189"/>
      <c r="B39" s="247" t="s">
        <v>41</v>
      </c>
      <c r="C39" s="247"/>
      <c r="D39" s="248" t="s">
        <v>53</v>
      </c>
      <c r="E39" s="249">
        <f>+E29+E32+E33+E36</f>
        <v>271234927469</v>
      </c>
      <c r="F39" s="249">
        <f>+F29+F32+F33+F36</f>
        <v>188617536675</v>
      </c>
      <c r="G39" s="250">
        <f t="shared" si="0"/>
        <v>0.69540283191056762</v>
      </c>
      <c r="H39" s="249">
        <f>+H29+H32+H33+H36</f>
        <v>134201462088</v>
      </c>
      <c r="I39" s="250">
        <f t="shared" si="1"/>
        <v>0.49477942734103875</v>
      </c>
      <c r="J39" s="249">
        <f>+J29+J32+J33+J36</f>
        <v>59738551001</v>
      </c>
      <c r="K39" s="250">
        <f t="shared" si="2"/>
        <v>0.22024652782900772</v>
      </c>
      <c r="L39" s="250">
        <f t="shared" si="3"/>
        <v>0.44514083581166652</v>
      </c>
    </row>
    <row r="40" spans="1:12" ht="24" customHeight="1" x14ac:dyDescent="0.2">
      <c r="A40" s="189"/>
      <c r="B40" s="186">
        <v>7593</v>
      </c>
      <c r="C40" s="177" t="s">
        <v>72</v>
      </c>
      <c r="D40" s="131" t="s">
        <v>53</v>
      </c>
      <c r="E40" s="53">
        <f>+E41+E42</f>
        <v>28312045000</v>
      </c>
      <c r="F40" s="53">
        <f>+F41+F42</f>
        <v>27319092777</v>
      </c>
      <c r="G40" s="115">
        <f t="shared" si="0"/>
        <v>0.96492827618068566</v>
      </c>
      <c r="H40" s="64">
        <f>+H41+H42</f>
        <v>26225609633</v>
      </c>
      <c r="I40" s="115">
        <f t="shared" si="1"/>
        <v>0.92630573429082919</v>
      </c>
      <c r="J40" s="64">
        <f>+J41+J42</f>
        <v>8226691213</v>
      </c>
      <c r="K40" s="115">
        <f>+J40/E40</f>
        <v>0.29057212974195257</v>
      </c>
      <c r="L40" s="115">
        <f t="shared" si="3"/>
        <v>0.31368922698552854</v>
      </c>
    </row>
    <row r="41" spans="1:12" x14ac:dyDescent="0.2">
      <c r="A41" s="190"/>
      <c r="B41" s="187"/>
      <c r="C41" s="178"/>
      <c r="D41" s="140" t="s">
        <v>56</v>
      </c>
      <c r="E41" s="82">
        <v>28309490600</v>
      </c>
      <c r="F41" s="82">
        <v>27316538377</v>
      </c>
      <c r="G41" s="116">
        <f t="shared" si="0"/>
        <v>0.96492511161610239</v>
      </c>
      <c r="H41" s="83">
        <v>26223055233</v>
      </c>
      <c r="I41" s="116">
        <f t="shared" si="1"/>
        <v>0.9262990847670004</v>
      </c>
      <c r="J41" s="83">
        <v>8224136813</v>
      </c>
      <c r="K41" s="116">
        <f t="shared" ref="K41:K42" si="11">+J41/E41</f>
        <v>0.2905081171965701</v>
      </c>
      <c r="L41" s="116">
        <f t="shared" si="3"/>
        <v>0.31362237313409846</v>
      </c>
    </row>
    <row r="42" spans="1:12" x14ac:dyDescent="0.2">
      <c r="A42" s="190"/>
      <c r="B42" s="188"/>
      <c r="C42" s="179"/>
      <c r="D42" s="141" t="s">
        <v>57</v>
      </c>
      <c r="E42" s="82">
        <v>2554400</v>
      </c>
      <c r="F42" s="82">
        <v>2554400</v>
      </c>
      <c r="G42" s="116">
        <f t="shared" si="0"/>
        <v>1</v>
      </c>
      <c r="H42" s="83">
        <v>2554400</v>
      </c>
      <c r="I42" s="116">
        <f t="shared" si="1"/>
        <v>1</v>
      </c>
      <c r="J42" s="83">
        <v>2554400</v>
      </c>
      <c r="K42" s="116">
        <f t="shared" si="11"/>
        <v>1</v>
      </c>
      <c r="L42" s="116">
        <f t="shared" si="3"/>
        <v>1</v>
      </c>
    </row>
    <row r="43" spans="1:12" ht="24" customHeight="1" x14ac:dyDescent="0.2">
      <c r="A43" s="189"/>
      <c r="B43" s="180">
        <v>7653</v>
      </c>
      <c r="C43" s="177" t="s">
        <v>73</v>
      </c>
      <c r="D43" s="131" t="s">
        <v>53</v>
      </c>
      <c r="E43" s="53">
        <f>+E44+E45</f>
        <v>28620662655</v>
      </c>
      <c r="F43" s="53">
        <f>+F44+F45</f>
        <v>22290213465</v>
      </c>
      <c r="G43" s="115">
        <f t="shared" si="0"/>
        <v>0.77881542204984278</v>
      </c>
      <c r="H43" s="64">
        <f>+H44+H45</f>
        <v>19454288951</v>
      </c>
      <c r="I43" s="115">
        <f t="shared" si="1"/>
        <v>0.67972880940970648</v>
      </c>
      <c r="J43" s="64">
        <f>+J44+J45</f>
        <v>5738962720</v>
      </c>
      <c r="K43" s="115">
        <f t="shared" si="2"/>
        <v>0.20051816371894551</v>
      </c>
      <c r="L43" s="115">
        <f t="shared" si="3"/>
        <v>0.29499730031022298</v>
      </c>
    </row>
    <row r="44" spans="1:12" x14ac:dyDescent="0.2">
      <c r="A44" s="191"/>
      <c r="B44" s="181"/>
      <c r="C44" s="178"/>
      <c r="D44" s="140" t="s">
        <v>56</v>
      </c>
      <c r="E44" s="82">
        <v>28338576657</v>
      </c>
      <c r="F44" s="83">
        <v>22008127467</v>
      </c>
      <c r="G44" s="116">
        <f t="shared" si="0"/>
        <v>0.77661372105517179</v>
      </c>
      <c r="H44" s="83">
        <v>19172202953</v>
      </c>
      <c r="I44" s="116">
        <f t="shared" si="1"/>
        <v>0.67654078696518494</v>
      </c>
      <c r="J44" s="83">
        <v>5456876722</v>
      </c>
      <c r="K44" s="116">
        <f t="shared" si="2"/>
        <v>0.19256001414778465</v>
      </c>
      <c r="L44" s="116">
        <f t="shared" si="3"/>
        <v>0.2846243979044738</v>
      </c>
    </row>
    <row r="45" spans="1:12" x14ac:dyDescent="0.2">
      <c r="A45" s="191"/>
      <c r="B45" s="182"/>
      <c r="C45" s="179"/>
      <c r="D45" s="141" t="s">
        <v>57</v>
      </c>
      <c r="E45" s="82">
        <v>282085998</v>
      </c>
      <c r="F45" s="83">
        <v>282085998</v>
      </c>
      <c r="G45" s="116">
        <f t="shared" si="0"/>
        <v>1</v>
      </c>
      <c r="H45" s="83">
        <v>282085998</v>
      </c>
      <c r="I45" s="116">
        <f t="shared" si="1"/>
        <v>1</v>
      </c>
      <c r="J45" s="83">
        <v>282085998</v>
      </c>
      <c r="K45" s="116">
        <f t="shared" si="2"/>
        <v>1</v>
      </c>
      <c r="L45" s="116">
        <f t="shared" si="3"/>
        <v>1</v>
      </c>
    </row>
    <row r="46" spans="1:12" ht="22.5" customHeight="1" x14ac:dyDescent="0.2">
      <c r="A46" s="192"/>
      <c r="B46" s="135">
        <v>7595</v>
      </c>
      <c r="C46" s="138" t="s">
        <v>74</v>
      </c>
      <c r="D46" s="131" t="s">
        <v>53</v>
      </c>
      <c r="E46" s="53">
        <v>3912190000</v>
      </c>
      <c r="F46" s="64">
        <v>3064070210</v>
      </c>
      <c r="G46" s="115">
        <f t="shared" si="0"/>
        <v>0.78321099179743314</v>
      </c>
      <c r="H46" s="64">
        <v>2773084184</v>
      </c>
      <c r="I46" s="115">
        <f t="shared" si="1"/>
        <v>0.70883167330830044</v>
      </c>
      <c r="J46" s="64">
        <v>1021678420</v>
      </c>
      <c r="K46" s="115">
        <f t="shared" si="2"/>
        <v>0.26115255649648916</v>
      </c>
      <c r="L46" s="115">
        <f t="shared" si="3"/>
        <v>0.36842675959670756</v>
      </c>
    </row>
    <row r="47" spans="1:12" ht="24" customHeight="1" x14ac:dyDescent="0.2">
      <c r="A47" s="191"/>
      <c r="B47" s="135">
        <v>7907</v>
      </c>
      <c r="C47" s="138" t="s">
        <v>83</v>
      </c>
      <c r="D47" s="131" t="s">
        <v>53</v>
      </c>
      <c r="E47" s="53">
        <v>1188255466</v>
      </c>
      <c r="F47" s="64">
        <v>966597744</v>
      </c>
      <c r="G47" s="115">
        <f t="shared" si="0"/>
        <v>0.81345953934791326</v>
      </c>
      <c r="H47" s="64">
        <v>0</v>
      </c>
      <c r="I47" s="115">
        <f t="shared" si="1"/>
        <v>0</v>
      </c>
      <c r="J47" s="64">
        <v>0</v>
      </c>
      <c r="K47" s="115">
        <f t="shared" si="2"/>
        <v>0</v>
      </c>
      <c r="L47" s="115" t="e">
        <f t="shared" si="3"/>
        <v>#DIV/0!</v>
      </c>
    </row>
    <row r="48" spans="1:12" x14ac:dyDescent="0.2">
      <c r="A48" s="192"/>
      <c r="B48" s="247" t="s">
        <v>42</v>
      </c>
      <c r="C48" s="247"/>
      <c r="D48" s="248" t="s">
        <v>53</v>
      </c>
      <c r="E48" s="251">
        <f>+E40+E43+E46+E47</f>
        <v>62033153121</v>
      </c>
      <c r="F48" s="251">
        <f>+F40+F43+F46+F47</f>
        <v>53639974196</v>
      </c>
      <c r="G48" s="250">
        <f t="shared" ref="G48:G50" si="12">F48/E48</f>
        <v>0.86469849584094949</v>
      </c>
      <c r="H48" s="251">
        <f>+H40+H43+H46+H47</f>
        <v>48452982768</v>
      </c>
      <c r="I48" s="250">
        <f t="shared" ref="I48:I50" si="13">+H48/E48</f>
        <v>0.78108205580794954</v>
      </c>
      <c r="J48" s="251">
        <f>+J40+J43+J46+J47</f>
        <v>14987332353</v>
      </c>
      <c r="K48" s="250">
        <f t="shared" ref="K48:K50" si="14">+J48/E48</f>
        <v>0.24160197570106037</v>
      </c>
      <c r="L48" s="250">
        <f t="shared" ref="L48:L50" si="15">+J48/H48</f>
        <v>0.30931702233403358</v>
      </c>
    </row>
    <row r="49" spans="1:12" x14ac:dyDescent="0.2">
      <c r="A49" s="192"/>
      <c r="B49" s="196" t="s">
        <v>20</v>
      </c>
      <c r="C49" s="196"/>
      <c r="D49" s="170" t="s">
        <v>53</v>
      </c>
      <c r="E49" s="246">
        <f>+E26+E28+E39+E48</f>
        <v>375749130265</v>
      </c>
      <c r="F49" s="246">
        <f>+F26+F28+F39+F48</f>
        <v>272916480720</v>
      </c>
      <c r="G49" s="142">
        <f t="shared" si="12"/>
        <v>0.72632631385606539</v>
      </c>
      <c r="H49" s="246">
        <f>+H26+H28+H39+H48</f>
        <v>208152613148</v>
      </c>
      <c r="I49" s="142">
        <f t="shared" si="13"/>
        <v>0.55396698590146765</v>
      </c>
      <c r="J49" s="246">
        <f>+J26+J28+J39+J48</f>
        <v>82326438429</v>
      </c>
      <c r="K49" s="142">
        <f t="shared" si="14"/>
        <v>0.21909947834327292</v>
      </c>
      <c r="L49" s="142">
        <f t="shared" si="15"/>
        <v>0.39550999232694967</v>
      </c>
    </row>
    <row r="50" spans="1:12" x14ac:dyDescent="0.2">
      <c r="A50" s="51"/>
      <c r="B50" s="193" t="s">
        <v>76</v>
      </c>
      <c r="C50" s="194"/>
      <c r="D50" s="195"/>
      <c r="E50" s="69">
        <f>+E19+E49</f>
        <v>427864239000</v>
      </c>
      <c r="F50" s="69">
        <f>+F19+F49</f>
        <v>317321043898</v>
      </c>
      <c r="G50" s="70">
        <f t="shared" si="12"/>
        <v>0.74163955520012503</v>
      </c>
      <c r="H50" s="69">
        <f>+H19+H49</f>
        <v>243322897478</v>
      </c>
      <c r="I50" s="70">
        <f t="shared" si="13"/>
        <v>0.56869183095715559</v>
      </c>
      <c r="J50" s="69">
        <f>+J19+J49</f>
        <v>92832015650</v>
      </c>
      <c r="K50" s="70">
        <f t="shared" si="14"/>
        <v>0.21696605415532286</v>
      </c>
      <c r="L50" s="70">
        <f t="shared" si="15"/>
        <v>0.38151779636108185</v>
      </c>
    </row>
    <row r="52" spans="1:12" x14ac:dyDescent="0.2">
      <c r="J52" s="54"/>
      <c r="K52" s="55"/>
    </row>
    <row r="53" spans="1:12" x14ac:dyDescent="0.2">
      <c r="J53" s="54"/>
      <c r="K53" s="55"/>
    </row>
  </sheetData>
  <autoFilter ref="A5:L50">
    <filterColumn colId="1" showButton="0"/>
    <filterColumn colId="3" showButton="0"/>
  </autoFilter>
  <mergeCells count="33">
    <mergeCell ref="B10:B12"/>
    <mergeCell ref="C10:C12"/>
    <mergeCell ref="B1:L1"/>
    <mergeCell ref="B2:L2"/>
    <mergeCell ref="B3:L3"/>
    <mergeCell ref="B5:C5"/>
    <mergeCell ref="D5:E5"/>
    <mergeCell ref="C7:C9"/>
    <mergeCell ref="B7:B9"/>
    <mergeCell ref="A6:A49"/>
    <mergeCell ref="B50:D50"/>
    <mergeCell ref="B48:C48"/>
    <mergeCell ref="B49:C49"/>
    <mergeCell ref="B33:B35"/>
    <mergeCell ref="C33:C35"/>
    <mergeCell ref="B36:B38"/>
    <mergeCell ref="C36:C38"/>
    <mergeCell ref="B28:C28"/>
    <mergeCell ref="B39:C39"/>
    <mergeCell ref="B14:C14"/>
    <mergeCell ref="B18:C18"/>
    <mergeCell ref="B26:C26"/>
    <mergeCell ref="B19:C19"/>
    <mergeCell ref="B21:B23"/>
    <mergeCell ref="C21:C23"/>
    <mergeCell ref="C43:C45"/>
    <mergeCell ref="B43:B45"/>
    <mergeCell ref="B29:B31"/>
    <mergeCell ref="C29:C31"/>
    <mergeCell ref="B15:B17"/>
    <mergeCell ref="C15:C17"/>
    <mergeCell ref="B40:B42"/>
    <mergeCell ref="C40:C42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90" zoomScaleNormal="90" zoomScaleSheetLayoutView="90" workbookViewId="0">
      <pane ySplit="5" topLeftCell="A15" activePane="bottomLeft" state="frozen"/>
      <selection activeCell="D35" sqref="D35"/>
      <selection pane="bottomLeft" activeCell="B5" sqref="B5:C5"/>
    </sheetView>
  </sheetViews>
  <sheetFormatPr baseColWidth="10" defaultRowHeight="12" x14ac:dyDescent="0.2"/>
  <cols>
    <col min="1" max="1" width="11.42578125" style="23"/>
    <col min="2" max="2" width="11.28515625" style="23" customWidth="1"/>
    <col min="3" max="3" width="35" style="24" customWidth="1"/>
    <col min="4" max="4" width="10.42578125" style="25" customWidth="1"/>
    <col min="5" max="6" width="17.85546875" style="23" customWidth="1"/>
    <col min="7" max="7" width="16.7109375" style="23" customWidth="1"/>
    <col min="8" max="8" width="16.140625" style="23" customWidth="1"/>
    <col min="9" max="9" width="10.85546875" style="23" customWidth="1"/>
    <col min="10" max="10" width="15.7109375" style="23" customWidth="1"/>
    <col min="11" max="11" width="10.42578125" style="23" customWidth="1"/>
    <col min="12" max="12" width="16" style="23" customWidth="1"/>
    <col min="13" max="13" width="9.5703125" style="23" customWidth="1"/>
    <col min="14" max="14" width="11.5703125" style="23" customWidth="1"/>
    <col min="15" max="15" width="14.42578125" style="23" bestFit="1" customWidth="1"/>
    <col min="16" max="16384" width="11.42578125" style="23"/>
  </cols>
  <sheetData>
    <row r="1" spans="1:15" x14ac:dyDescent="0.2">
      <c r="B1" s="204" t="s">
        <v>50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5" x14ac:dyDescent="0.2">
      <c r="B2" s="204" t="s">
        <v>51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15" x14ac:dyDescent="0.2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5" ht="12.75" thickBot="1" x14ac:dyDescent="0.25"/>
    <row r="5" spans="1:15" ht="60" x14ac:dyDescent="0.2">
      <c r="B5" s="225" t="s">
        <v>0</v>
      </c>
      <c r="C5" s="226"/>
      <c r="D5" s="227" t="s">
        <v>79</v>
      </c>
      <c r="E5" s="228"/>
      <c r="F5" s="88" t="s">
        <v>81</v>
      </c>
      <c r="G5" s="89" t="s">
        <v>82</v>
      </c>
      <c r="H5" s="65" t="s">
        <v>2</v>
      </c>
      <c r="I5" s="66" t="s">
        <v>3</v>
      </c>
      <c r="J5" s="66" t="s">
        <v>4</v>
      </c>
      <c r="K5" s="66" t="s">
        <v>43</v>
      </c>
      <c r="L5" s="67" t="s">
        <v>5</v>
      </c>
      <c r="M5" s="68" t="s">
        <v>48</v>
      </c>
      <c r="N5" s="68" t="s">
        <v>49</v>
      </c>
    </row>
    <row r="6" spans="1:15" s="25" customFormat="1" ht="36" x14ac:dyDescent="0.2">
      <c r="A6" s="190" t="s">
        <v>75</v>
      </c>
      <c r="B6" s="78">
        <v>7563</v>
      </c>
      <c r="C6" s="79" t="s">
        <v>58</v>
      </c>
      <c r="D6" s="72" t="s">
        <v>53</v>
      </c>
      <c r="E6" s="53">
        <f>+'EJECUCION TOTAL'!E6</f>
        <v>213521974</v>
      </c>
      <c r="F6" s="53"/>
      <c r="G6" s="53">
        <f>+E6-F6</f>
        <v>213521974</v>
      </c>
      <c r="H6" s="53">
        <f>+'EJECUCION TOTAL'!F6</f>
        <v>202279354</v>
      </c>
      <c r="I6" s="52">
        <f>H6/G6</f>
        <v>0.94734677752651353</v>
      </c>
      <c r="J6" s="53">
        <f>+'EJECUCION TOTAL'!H6</f>
        <v>166031987</v>
      </c>
      <c r="K6" s="52">
        <f>+J6/G6</f>
        <v>0.77758735501386855</v>
      </c>
      <c r="L6" s="53">
        <f>+'EJECUCION TOTAL'!J6</f>
        <v>45072436</v>
      </c>
      <c r="M6" s="52">
        <f>+L6/G6</f>
        <v>0.21109038641615405</v>
      </c>
      <c r="N6" s="52">
        <f t="shared" ref="N6:N50" si="0">+L6/J6</f>
        <v>0.27146838879908125</v>
      </c>
    </row>
    <row r="7" spans="1:15" s="25" customFormat="1" ht="24" customHeight="1" x14ac:dyDescent="0.2">
      <c r="A7" s="190"/>
      <c r="B7" s="229">
        <v>7568</v>
      </c>
      <c r="C7" s="221" t="s">
        <v>59</v>
      </c>
      <c r="D7" s="72" t="s">
        <v>53</v>
      </c>
      <c r="E7" s="53">
        <f>+'EJECUCION TOTAL'!E7</f>
        <v>11583759809</v>
      </c>
      <c r="F7" s="53"/>
      <c r="G7" s="53">
        <f t="shared" ref="G7:G50" si="1">+E7-F7</f>
        <v>11583759809</v>
      </c>
      <c r="H7" s="53">
        <f>+'EJECUCION TOTAL'!F7</f>
        <v>10916597206</v>
      </c>
      <c r="I7" s="52">
        <f t="shared" ref="I7:I50" si="2">H7/G7</f>
        <v>0.9424053490403308</v>
      </c>
      <c r="J7" s="53">
        <f>+'EJECUCION TOTAL'!H7</f>
        <v>5745371176</v>
      </c>
      <c r="K7" s="52">
        <f>+'EJECUCION TOTAL'!I7</f>
        <v>0.49598500579545296</v>
      </c>
      <c r="L7" s="53">
        <f>+'EJECUCION TOTAL'!J7</f>
        <v>1923090422</v>
      </c>
      <c r="M7" s="52">
        <f>+'EJECUCION TOTAL'!K7</f>
        <v>0.16601608231775103</v>
      </c>
      <c r="N7" s="52">
        <f>+'EJECUCION TOTAL'!L7</f>
        <v>0.33471996205106452</v>
      </c>
      <c r="O7" s="165"/>
    </row>
    <row r="8" spans="1:15" s="25" customFormat="1" x14ac:dyDescent="0.2">
      <c r="A8" s="190"/>
      <c r="B8" s="230"/>
      <c r="C8" s="220"/>
      <c r="D8" s="73" t="s">
        <v>56</v>
      </c>
      <c r="E8" s="157">
        <f>+'EJECUCION TOTAL'!E8</f>
        <v>11582662009</v>
      </c>
      <c r="F8" s="157"/>
      <c r="G8" s="157"/>
      <c r="H8" s="157">
        <f>+'EJECUCION TOTAL'!F7</f>
        <v>10916597206</v>
      </c>
      <c r="I8" s="158">
        <f>+'EJECUCION TOTAL'!G8</f>
        <v>0.94239989024270943</v>
      </c>
      <c r="J8" s="157">
        <f>+'EJECUCION TOTAL'!H8</f>
        <v>5744273376</v>
      </c>
      <c r="K8" s="158">
        <f>+'EJECUCION TOTAL'!I8</f>
        <v>0.49593723545904772</v>
      </c>
      <c r="L8" s="157">
        <f>+'EJECUCION TOTAL'!J8</f>
        <v>1921992622</v>
      </c>
      <c r="M8" s="158">
        <f>+'EJECUCION TOTAL'!K8</f>
        <v>0.16593703766082155</v>
      </c>
      <c r="N8" s="158">
        <f>+'EJECUCION TOTAL'!L8</f>
        <v>0.33459281900304877</v>
      </c>
    </row>
    <row r="9" spans="1:15" s="25" customFormat="1" x14ac:dyDescent="0.2">
      <c r="A9" s="190"/>
      <c r="B9" s="231"/>
      <c r="C9" s="222"/>
      <c r="D9" s="74" t="s">
        <v>57</v>
      </c>
      <c r="E9" s="157">
        <f>+'EJECUCION TOTAL'!E9</f>
        <v>1097800</v>
      </c>
      <c r="F9" s="157"/>
      <c r="G9" s="157"/>
      <c r="H9" s="157">
        <f>+'EJECUCION TOTAL'!F9</f>
        <v>1097800</v>
      </c>
      <c r="I9" s="164">
        <f>+'EJECUCION TOTAL'!G9</f>
        <v>1</v>
      </c>
      <c r="J9" s="157">
        <f>+'EJECUCION TOTAL'!H9</f>
        <v>1097800</v>
      </c>
      <c r="K9" s="158">
        <f>+'EJECUCION TOTAL'!I9</f>
        <v>1</v>
      </c>
      <c r="L9" s="157">
        <f>+'EJECUCION TOTAL'!J9</f>
        <v>1097800</v>
      </c>
      <c r="M9" s="158">
        <f>+'EJECUCION TOTAL'!K9</f>
        <v>1</v>
      </c>
      <c r="N9" s="158">
        <f>+'EJECUCION TOTAL'!L9</f>
        <v>1</v>
      </c>
    </row>
    <row r="10" spans="1:15" s="25" customFormat="1" x14ac:dyDescent="0.2">
      <c r="A10" s="190"/>
      <c r="B10" s="209">
        <v>7570</v>
      </c>
      <c r="C10" s="211" t="s">
        <v>60</v>
      </c>
      <c r="D10" s="72" t="s">
        <v>53</v>
      </c>
      <c r="E10" s="53">
        <f>+'EJECUCION TOTAL'!E10</f>
        <v>17556547000</v>
      </c>
      <c r="F10" s="53"/>
      <c r="G10" s="53">
        <f t="shared" si="1"/>
        <v>17556547000</v>
      </c>
      <c r="H10" s="53">
        <f>+'EJECUCION TOTAL'!F10</f>
        <v>16205862340</v>
      </c>
      <c r="I10" s="52">
        <f t="shared" si="2"/>
        <v>0.92306661099132992</v>
      </c>
      <c r="J10" s="53">
        <f>+'EJECUCION TOTAL'!H10</f>
        <v>13264571177</v>
      </c>
      <c r="K10" s="52">
        <f t="shared" ref="K10:K50" si="3">+J10/G10</f>
        <v>0.75553417064300854</v>
      </c>
      <c r="L10" s="53">
        <f>+'EJECUCION TOTAL'!J10</f>
        <v>2653635820</v>
      </c>
      <c r="M10" s="52">
        <f t="shared" ref="M10:M50" si="4">+L10/G10</f>
        <v>0.15114793472771154</v>
      </c>
      <c r="N10" s="52">
        <f t="shared" si="0"/>
        <v>0.2000543993914595</v>
      </c>
    </row>
    <row r="11" spans="1:15" s="25" customFormat="1" x14ac:dyDescent="0.2">
      <c r="A11" s="190"/>
      <c r="B11" s="210"/>
      <c r="C11" s="212"/>
      <c r="D11" s="73" t="s">
        <v>56</v>
      </c>
      <c r="E11" s="149">
        <f>+'EJECUCION TOTAL'!E11</f>
        <v>17441702000</v>
      </c>
      <c r="F11" s="149">
        <v>508000000</v>
      </c>
      <c r="G11" s="159">
        <f t="shared" si="1"/>
        <v>16933702000</v>
      </c>
      <c r="H11" s="149">
        <f>+'EJECUCION TOTAL'!F11</f>
        <v>16091018225</v>
      </c>
      <c r="I11" s="160">
        <f t="shared" si="2"/>
        <v>0.95023629357597061</v>
      </c>
      <c r="J11" s="149">
        <f>+'EJECUCION TOTAL'!H11</f>
        <v>13149727062</v>
      </c>
      <c r="K11" s="160">
        <f t="shared" si="3"/>
        <v>0.77654177816522341</v>
      </c>
      <c r="L11" s="149">
        <f>+'EJECUCION TOTAL'!J11</f>
        <v>2538791705</v>
      </c>
      <c r="M11" s="161">
        <f t="shared" si="4"/>
        <v>0.14992537987263505</v>
      </c>
      <c r="N11" s="161">
        <f t="shared" si="0"/>
        <v>0.19306801525459677</v>
      </c>
    </row>
    <row r="12" spans="1:15" s="25" customFormat="1" x14ac:dyDescent="0.2">
      <c r="A12" s="190"/>
      <c r="B12" s="210"/>
      <c r="C12" s="212"/>
      <c r="D12" s="74" t="s">
        <v>57</v>
      </c>
      <c r="E12" s="150">
        <f>+'EJECUCION TOTAL'!E12</f>
        <v>114845000</v>
      </c>
      <c r="F12" s="150"/>
      <c r="G12" s="159">
        <f t="shared" si="1"/>
        <v>114845000</v>
      </c>
      <c r="H12" s="150">
        <f>+'EJECUCION TOTAL'!F12</f>
        <v>114844115</v>
      </c>
      <c r="I12" s="162">
        <f t="shared" si="2"/>
        <v>0.9999922939614263</v>
      </c>
      <c r="J12" s="150">
        <f>+'EJECUCION TOTAL'!H12</f>
        <v>114844115</v>
      </c>
      <c r="K12" s="162">
        <f t="shared" si="3"/>
        <v>0.9999922939614263</v>
      </c>
      <c r="L12" s="150">
        <f>+'EJECUCION TOTAL'!J12</f>
        <v>114844115</v>
      </c>
      <c r="M12" s="163">
        <f t="shared" si="4"/>
        <v>0.9999922939614263</v>
      </c>
      <c r="N12" s="163">
        <f t="shared" si="0"/>
        <v>1</v>
      </c>
    </row>
    <row r="13" spans="1:15" s="25" customFormat="1" ht="24" x14ac:dyDescent="0.2">
      <c r="A13" s="190"/>
      <c r="B13" s="78">
        <v>7574</v>
      </c>
      <c r="C13" s="79" t="s">
        <v>61</v>
      </c>
      <c r="D13" s="72" t="s">
        <v>53</v>
      </c>
      <c r="E13" s="53">
        <f>+'EJECUCION TOTAL'!E13</f>
        <v>5217681013</v>
      </c>
      <c r="F13" s="53"/>
      <c r="G13" s="53">
        <f t="shared" si="1"/>
        <v>5217681013</v>
      </c>
      <c r="H13" s="53">
        <f>+'EJECUCION TOTAL'!F13</f>
        <v>3156148600</v>
      </c>
      <c r="I13" s="52">
        <f t="shared" si="2"/>
        <v>0.60489489337051583</v>
      </c>
      <c r="J13" s="53">
        <f>+'EJECUCION TOTAL'!H13</f>
        <v>2198580236</v>
      </c>
      <c r="K13" s="52">
        <f t="shared" si="3"/>
        <v>0.42137114755044913</v>
      </c>
      <c r="L13" s="53">
        <f>+'EJECUCION TOTAL'!J13</f>
        <v>1148000566</v>
      </c>
      <c r="M13" s="52">
        <f t="shared" si="4"/>
        <v>0.22002122458995177</v>
      </c>
      <c r="N13" s="52">
        <f t="shared" si="0"/>
        <v>0.52215541066111903</v>
      </c>
    </row>
    <row r="14" spans="1:15" s="25" customFormat="1" x14ac:dyDescent="0.2">
      <c r="A14" s="190"/>
      <c r="B14" s="253" t="s">
        <v>7</v>
      </c>
      <c r="C14" s="253"/>
      <c r="D14" s="254" t="s">
        <v>53</v>
      </c>
      <c r="E14" s="255">
        <f>+'EJECUCION TOTAL'!E14</f>
        <v>34571509796</v>
      </c>
      <c r="F14" s="255">
        <f>+F11</f>
        <v>508000000</v>
      </c>
      <c r="G14" s="255">
        <f t="shared" si="1"/>
        <v>34063509796</v>
      </c>
      <c r="H14" s="255">
        <f>+'EJECUCION TOTAL'!F14</f>
        <v>30480887500</v>
      </c>
      <c r="I14" s="256">
        <f t="shared" si="2"/>
        <v>0.89482521567931028</v>
      </c>
      <c r="J14" s="255">
        <f>+'EJECUCION TOTAL'!H14</f>
        <v>21374554576</v>
      </c>
      <c r="K14" s="256">
        <f t="shared" si="3"/>
        <v>0.62749125689067908</v>
      </c>
      <c r="L14" s="255">
        <f>+'EJECUCION TOTAL'!J14</f>
        <v>5769799244</v>
      </c>
      <c r="M14" s="256">
        <f t="shared" si="4"/>
        <v>0.1693835802169022</v>
      </c>
      <c r="N14" s="256">
        <f t="shared" si="0"/>
        <v>0.26993775348556298</v>
      </c>
    </row>
    <row r="15" spans="1:15" s="25" customFormat="1" ht="24" customHeight="1" x14ac:dyDescent="0.2">
      <c r="A15" s="190"/>
      <c r="B15" s="213">
        <v>7589</v>
      </c>
      <c r="C15" s="213" t="s">
        <v>62</v>
      </c>
      <c r="D15" s="72" t="s">
        <v>53</v>
      </c>
      <c r="E15" s="53">
        <f>+'EJECUCION TOTAL'!E15</f>
        <v>17543598939</v>
      </c>
      <c r="F15" s="53">
        <f t="shared" ref="F15" si="5">+F16+F17</f>
        <v>807229868</v>
      </c>
      <c r="G15" s="53">
        <f t="shared" si="1"/>
        <v>16736369071</v>
      </c>
      <c r="H15" s="53">
        <f>+'EJECUCION TOTAL'!F15</f>
        <v>13923675678</v>
      </c>
      <c r="I15" s="52">
        <f t="shared" si="2"/>
        <v>0.83194124238848777</v>
      </c>
      <c r="J15" s="53">
        <f>+'EJECUCION TOTAL'!H15</f>
        <v>13795729754</v>
      </c>
      <c r="K15" s="52">
        <f t="shared" si="3"/>
        <v>0.82429645853738953</v>
      </c>
      <c r="L15" s="53">
        <f>+'EJECUCION TOTAL'!J15</f>
        <v>4735777977</v>
      </c>
      <c r="M15" s="52">
        <f t="shared" si="4"/>
        <v>0.28296328534042281</v>
      </c>
      <c r="N15" s="52">
        <f t="shared" si="0"/>
        <v>0.34327854063877161</v>
      </c>
    </row>
    <row r="16" spans="1:15" s="25" customFormat="1" x14ac:dyDescent="0.2">
      <c r="A16" s="190"/>
      <c r="B16" s="212"/>
      <c r="C16" s="212"/>
      <c r="D16" s="73" t="s">
        <v>56</v>
      </c>
      <c r="E16" s="82">
        <f>+'EJECUCION TOTAL'!E16</f>
        <v>17539734101</v>
      </c>
      <c r="F16" s="82">
        <v>807229868</v>
      </c>
      <c r="G16" s="82">
        <f t="shared" si="1"/>
        <v>16732504233</v>
      </c>
      <c r="H16" s="82">
        <f>+'EJECUCION TOTAL'!F16</f>
        <v>13919810840</v>
      </c>
      <c r="I16" s="50">
        <f t="shared" si="2"/>
        <v>0.83190242453650298</v>
      </c>
      <c r="J16" s="82">
        <f>+'EJECUCION TOTAL'!H16</f>
        <v>13791864916</v>
      </c>
      <c r="K16" s="50">
        <f t="shared" si="3"/>
        <v>0.82425587490959995</v>
      </c>
      <c r="L16" s="82">
        <f>+'EJECUCION TOTAL'!J16</f>
        <v>4731913139</v>
      </c>
      <c r="M16" s="50">
        <f t="shared" si="4"/>
        <v>0.28279766573539405</v>
      </c>
      <c r="N16" s="50">
        <f t="shared" si="0"/>
        <v>0.34309451026528603</v>
      </c>
    </row>
    <row r="17" spans="1:14" s="25" customFormat="1" x14ac:dyDescent="0.2">
      <c r="A17" s="190"/>
      <c r="B17" s="214"/>
      <c r="C17" s="214"/>
      <c r="D17" s="74" t="s">
        <v>57</v>
      </c>
      <c r="E17" s="82">
        <f>+'EJECUCION TOTAL'!E17</f>
        <v>3864838</v>
      </c>
      <c r="F17" s="82"/>
      <c r="G17" s="82">
        <f t="shared" si="1"/>
        <v>3864838</v>
      </c>
      <c r="H17" s="82">
        <f>+'EJECUCION TOTAL'!F17</f>
        <v>3864838</v>
      </c>
      <c r="I17" s="50">
        <f t="shared" si="2"/>
        <v>1</v>
      </c>
      <c r="J17" s="82">
        <f>+'EJECUCION TOTAL'!H17</f>
        <v>3864838</v>
      </c>
      <c r="K17" s="50">
        <f t="shared" si="3"/>
        <v>1</v>
      </c>
      <c r="L17" s="82">
        <f>+'EJECUCION TOTAL'!J17</f>
        <v>3864838</v>
      </c>
      <c r="M17" s="50">
        <f t="shared" si="4"/>
        <v>1</v>
      </c>
      <c r="N17" s="50">
        <f t="shared" si="0"/>
        <v>1</v>
      </c>
    </row>
    <row r="18" spans="1:14" s="25" customFormat="1" x14ac:dyDescent="0.2">
      <c r="A18" s="190"/>
      <c r="B18" s="253" t="s">
        <v>39</v>
      </c>
      <c r="C18" s="253"/>
      <c r="D18" s="254" t="s">
        <v>53</v>
      </c>
      <c r="E18" s="246">
        <f>+'EJECUCION TOTAL'!E18</f>
        <v>17543598939</v>
      </c>
      <c r="F18" s="246">
        <f>+F15</f>
        <v>807229868</v>
      </c>
      <c r="G18" s="255">
        <f t="shared" si="1"/>
        <v>16736369071</v>
      </c>
      <c r="H18" s="246">
        <f>+'EJECUCION TOTAL'!F18</f>
        <v>13923675678</v>
      </c>
      <c r="I18" s="256">
        <f t="shared" si="2"/>
        <v>0.83194124238848777</v>
      </c>
      <c r="J18" s="246">
        <f>+'EJECUCION TOTAL'!H18</f>
        <v>13795729754</v>
      </c>
      <c r="K18" s="256">
        <f t="shared" si="3"/>
        <v>0.82429645853738953</v>
      </c>
      <c r="L18" s="246">
        <f>+'EJECUCION TOTAL'!J18</f>
        <v>4735777977</v>
      </c>
      <c r="M18" s="256">
        <f t="shared" si="4"/>
        <v>0.28296328534042281</v>
      </c>
      <c r="N18" s="256">
        <f t="shared" si="0"/>
        <v>0.34327854063877161</v>
      </c>
    </row>
    <row r="19" spans="1:14" s="25" customFormat="1" x14ac:dyDescent="0.2">
      <c r="A19" s="190"/>
      <c r="B19" s="258" t="s">
        <v>1</v>
      </c>
      <c r="C19" s="258"/>
      <c r="D19" s="259" t="s">
        <v>53</v>
      </c>
      <c r="E19" s="122">
        <f>+'EJECUCION TOTAL'!E19</f>
        <v>52115108735</v>
      </c>
      <c r="F19" s="122">
        <f>+F14+F18</f>
        <v>1315229868</v>
      </c>
      <c r="G19" s="245">
        <f t="shared" si="1"/>
        <v>50799878867</v>
      </c>
      <c r="H19" s="122">
        <f>+'EJECUCION TOTAL'!F19</f>
        <v>44404563178</v>
      </c>
      <c r="I19" s="76">
        <f t="shared" si="2"/>
        <v>0.87410765868667362</v>
      </c>
      <c r="J19" s="122">
        <f>+'EJECUCION TOTAL'!H19</f>
        <v>35170284330</v>
      </c>
      <c r="K19" s="76">
        <f t="shared" si="3"/>
        <v>0.69233008255944661</v>
      </c>
      <c r="L19" s="122">
        <f>+'EJECUCION TOTAL'!J19</f>
        <v>10505577221</v>
      </c>
      <c r="M19" s="76">
        <f t="shared" si="4"/>
        <v>0.20680319432463265</v>
      </c>
      <c r="N19" s="76">
        <f t="shared" si="0"/>
        <v>0.29870606454093457</v>
      </c>
    </row>
    <row r="20" spans="1:14" s="25" customFormat="1" ht="36" x14ac:dyDescent="0.2">
      <c r="A20" s="190"/>
      <c r="B20" s="77">
        <v>7596</v>
      </c>
      <c r="C20" s="79" t="s">
        <v>63</v>
      </c>
      <c r="D20" s="72" t="s">
        <v>53</v>
      </c>
      <c r="E20" s="53">
        <f>+'EJECUCION TOTAL'!E20</f>
        <v>9368843000</v>
      </c>
      <c r="F20" s="53">
        <v>4152890811</v>
      </c>
      <c r="G20" s="53">
        <f t="shared" si="1"/>
        <v>5215952189</v>
      </c>
      <c r="H20" s="64">
        <f>+'EJECUCION TOTAL'!F20</f>
        <v>4335719652</v>
      </c>
      <c r="I20" s="52">
        <f t="shared" si="2"/>
        <v>0.83124221520735264</v>
      </c>
      <c r="J20" s="64">
        <f>+'EJECUCION TOTAL'!H20</f>
        <v>4195444539</v>
      </c>
      <c r="K20" s="52">
        <f t="shared" si="3"/>
        <v>0.80434873384150951</v>
      </c>
      <c r="L20" s="64">
        <f>+'EJECUCION TOTAL'!J20</f>
        <v>1163559149</v>
      </c>
      <c r="M20" s="52">
        <f t="shared" si="4"/>
        <v>0.22307703499542181</v>
      </c>
      <c r="N20" s="52">
        <f t="shared" si="0"/>
        <v>0.27733870348750667</v>
      </c>
    </row>
    <row r="21" spans="1:14" s="25" customFormat="1" x14ac:dyDescent="0.2">
      <c r="A21" s="190"/>
      <c r="B21" s="219">
        <v>7588</v>
      </c>
      <c r="C21" s="211" t="s">
        <v>64</v>
      </c>
      <c r="D21" s="72" t="s">
        <v>53</v>
      </c>
      <c r="E21" s="53">
        <f>+'EJECUCION TOTAL'!E21</f>
        <v>9834734141</v>
      </c>
      <c r="F21" s="53">
        <f>SUM(F22:F23)</f>
        <v>1118335471</v>
      </c>
      <c r="G21" s="53">
        <f t="shared" si="1"/>
        <v>8716398670</v>
      </c>
      <c r="H21" s="53">
        <f>+'EJECUCION TOTAL'!F21</f>
        <v>8529895068</v>
      </c>
      <c r="I21" s="52">
        <f t="shared" si="2"/>
        <v>0.97860313541624644</v>
      </c>
      <c r="J21" s="53">
        <f>+'EJECUCION TOTAL'!H21</f>
        <v>6040108263</v>
      </c>
      <c r="K21" s="52">
        <f t="shared" si="3"/>
        <v>0.69295915568763222</v>
      </c>
      <c r="L21" s="53">
        <f>+'EJECUCION TOTAL'!J21</f>
        <v>2644495688</v>
      </c>
      <c r="M21" s="52">
        <f t="shared" si="4"/>
        <v>0.30339315445744752</v>
      </c>
      <c r="N21" s="52">
        <f t="shared" si="0"/>
        <v>0.43782256424101451</v>
      </c>
    </row>
    <row r="22" spans="1:14" s="25" customFormat="1" x14ac:dyDescent="0.2">
      <c r="A22" s="190"/>
      <c r="B22" s="220"/>
      <c r="C22" s="212"/>
      <c r="D22" s="73" t="s">
        <v>56</v>
      </c>
      <c r="E22" s="149">
        <f>+'EJECUCION TOTAL'!E22</f>
        <v>8989734141</v>
      </c>
      <c r="F22" s="149">
        <v>1118335471</v>
      </c>
      <c r="G22" s="159">
        <f t="shared" si="1"/>
        <v>7871398670</v>
      </c>
      <c r="H22" s="151">
        <f>+'EJECUCION TOTAL'!F22</f>
        <v>7684895070</v>
      </c>
      <c r="I22" s="160">
        <f t="shared" si="2"/>
        <v>0.97630616770678702</v>
      </c>
      <c r="J22" s="151">
        <f>+'EJECUCION TOTAL'!H22</f>
        <v>5195108265</v>
      </c>
      <c r="K22" s="160">
        <f t="shared" si="3"/>
        <v>0.65999811250825646</v>
      </c>
      <c r="L22" s="151">
        <f>+'EJECUCION TOTAL'!J22</f>
        <v>1799495690</v>
      </c>
      <c r="M22" s="161">
        <f t="shared" si="4"/>
        <v>0.22861193613002453</v>
      </c>
      <c r="N22" s="161">
        <f t="shared" si="0"/>
        <v>0.34638271200686904</v>
      </c>
    </row>
    <row r="23" spans="1:14" s="25" customFormat="1" x14ac:dyDescent="0.2">
      <c r="A23" s="190"/>
      <c r="B23" s="220"/>
      <c r="C23" s="212"/>
      <c r="D23" s="74" t="s">
        <v>57</v>
      </c>
      <c r="E23" s="150">
        <f>+'EJECUCION TOTAL'!E23</f>
        <v>845000000</v>
      </c>
      <c r="F23" s="150"/>
      <c r="G23" s="159">
        <f t="shared" si="1"/>
        <v>845000000</v>
      </c>
      <c r="H23" s="152">
        <f>+'EJECUCION TOTAL'!F23</f>
        <v>844999998</v>
      </c>
      <c r="I23" s="162">
        <f t="shared" si="2"/>
        <v>0.99999999763313607</v>
      </c>
      <c r="J23" s="152">
        <f>+'EJECUCION TOTAL'!H23</f>
        <v>844999998</v>
      </c>
      <c r="K23" s="162">
        <f t="shared" si="3"/>
        <v>0.99999999763313607</v>
      </c>
      <c r="L23" s="152">
        <f>+'EJECUCION TOTAL'!J23</f>
        <v>844999998</v>
      </c>
      <c r="M23" s="163">
        <f t="shared" si="4"/>
        <v>0.99999999763313607</v>
      </c>
      <c r="N23" s="163">
        <f t="shared" si="0"/>
        <v>1</v>
      </c>
    </row>
    <row r="24" spans="1:14" s="25" customFormat="1" ht="36" x14ac:dyDescent="0.2">
      <c r="A24" s="190"/>
      <c r="B24" s="80">
        <v>7583</v>
      </c>
      <c r="C24" s="79" t="s">
        <v>65</v>
      </c>
      <c r="D24" s="72" t="s">
        <v>53</v>
      </c>
      <c r="E24" s="53">
        <f>+'EJECUCION TOTAL'!E24</f>
        <v>5664550000</v>
      </c>
      <c r="F24" s="53">
        <v>787104352</v>
      </c>
      <c r="G24" s="53">
        <f t="shared" si="1"/>
        <v>4877445648</v>
      </c>
      <c r="H24" s="64">
        <f>+'EJECUCION TOTAL'!F24</f>
        <v>4584512286</v>
      </c>
      <c r="I24" s="52">
        <f t="shared" si="2"/>
        <v>0.93994123499456783</v>
      </c>
      <c r="J24" s="64">
        <f>+'EJECUCION TOTAL'!H24</f>
        <v>3514512286</v>
      </c>
      <c r="K24" s="52">
        <f t="shared" si="3"/>
        <v>0.72056411073306947</v>
      </c>
      <c r="L24" s="64">
        <f>+'EJECUCION TOTAL'!J24</f>
        <v>924497335</v>
      </c>
      <c r="M24" s="52">
        <f t="shared" si="4"/>
        <v>0.18954538947637289</v>
      </c>
      <c r="N24" s="52">
        <f t="shared" si="0"/>
        <v>0.26305138800701294</v>
      </c>
    </row>
    <row r="25" spans="1:14" s="25" customFormat="1" ht="24" x14ac:dyDescent="0.2">
      <c r="A25" s="190"/>
      <c r="B25" s="80">
        <v>7579</v>
      </c>
      <c r="C25" s="79" t="s">
        <v>66</v>
      </c>
      <c r="D25" s="72" t="s">
        <v>53</v>
      </c>
      <c r="E25" s="53">
        <f>+'EJECUCION TOTAL'!E25</f>
        <v>10956419534</v>
      </c>
      <c r="F25" s="53">
        <v>3100582000</v>
      </c>
      <c r="G25" s="53">
        <f t="shared" si="1"/>
        <v>7855837534</v>
      </c>
      <c r="H25" s="64">
        <f>+'EJECUCION TOTAL'!F25</f>
        <v>7850115459</v>
      </c>
      <c r="I25" s="52">
        <f t="shared" si="2"/>
        <v>0.99927161490099115</v>
      </c>
      <c r="J25" s="64">
        <f>+'EJECUCION TOTAL'!H25</f>
        <v>6890115459</v>
      </c>
      <c r="K25" s="52">
        <f t="shared" si="3"/>
        <v>0.87706949503215126</v>
      </c>
      <c r="L25" s="64">
        <f>+'EJECUCION TOTAL'!J25</f>
        <v>948209805</v>
      </c>
      <c r="M25" s="52">
        <f t="shared" si="4"/>
        <v>0.12070130026189516</v>
      </c>
      <c r="N25" s="52">
        <f t="shared" si="0"/>
        <v>0.13761885568425858</v>
      </c>
    </row>
    <row r="26" spans="1:14" s="25" customFormat="1" x14ac:dyDescent="0.2">
      <c r="A26" s="190"/>
      <c r="B26" s="253" t="s">
        <v>40</v>
      </c>
      <c r="C26" s="253"/>
      <c r="D26" s="254" t="s">
        <v>53</v>
      </c>
      <c r="E26" s="255">
        <f>+'EJECUCION TOTAL'!E26</f>
        <v>35824546675</v>
      </c>
      <c r="F26" s="255">
        <f>+F20+F21+F24+F25</f>
        <v>9158912634</v>
      </c>
      <c r="G26" s="255">
        <f t="shared" si="1"/>
        <v>26665634041</v>
      </c>
      <c r="H26" s="257">
        <f>+'EJECUCION TOTAL'!F26</f>
        <v>25300242465</v>
      </c>
      <c r="I26" s="256">
        <f t="shared" si="2"/>
        <v>0.94879583309736315</v>
      </c>
      <c r="J26" s="257">
        <f>+'EJECUCION TOTAL'!H26</f>
        <v>20640180547</v>
      </c>
      <c r="K26" s="256">
        <f t="shared" si="3"/>
        <v>0.77403674389532584</v>
      </c>
      <c r="L26" s="257">
        <f>+'EJECUCION TOTAL'!J26</f>
        <v>5680761977</v>
      </c>
      <c r="M26" s="256">
        <f t="shared" si="4"/>
        <v>0.21303682366095214</v>
      </c>
      <c r="N26" s="256">
        <f t="shared" si="0"/>
        <v>0.27522830839896334</v>
      </c>
    </row>
    <row r="27" spans="1:14" s="25" customFormat="1" ht="31.5" customHeight="1" x14ac:dyDescent="0.2">
      <c r="A27" s="190"/>
      <c r="B27" s="85">
        <v>7581</v>
      </c>
      <c r="C27" s="84" t="s">
        <v>67</v>
      </c>
      <c r="D27" s="72" t="s">
        <v>53</v>
      </c>
      <c r="E27" s="53">
        <f>+'EJECUCION TOTAL'!E27</f>
        <v>6656503000</v>
      </c>
      <c r="F27" s="53">
        <v>1198590661</v>
      </c>
      <c r="G27" s="53">
        <f t="shared" si="1"/>
        <v>5457912339</v>
      </c>
      <c r="H27" s="64">
        <f>+'EJECUCION TOTAL'!F27</f>
        <v>5358727384</v>
      </c>
      <c r="I27" s="52">
        <f t="shared" si="2"/>
        <v>0.98182730889771441</v>
      </c>
      <c r="J27" s="64">
        <f>+'EJECUCION TOTAL'!H27</f>
        <v>4857987745</v>
      </c>
      <c r="K27" s="52">
        <f t="shared" si="3"/>
        <v>0.89008167285627049</v>
      </c>
      <c r="L27" s="64">
        <f>+'EJECUCION TOTAL'!J27</f>
        <v>1919793098</v>
      </c>
      <c r="M27" s="52">
        <f t="shared" si="4"/>
        <v>0.35174494912311927</v>
      </c>
      <c r="N27" s="52">
        <f t="shared" si="0"/>
        <v>0.39518277911999961</v>
      </c>
    </row>
    <row r="28" spans="1:14" ht="12" customHeight="1" x14ac:dyDescent="0.2">
      <c r="A28" s="190"/>
      <c r="B28" s="253" t="s">
        <v>7</v>
      </c>
      <c r="C28" s="253"/>
      <c r="D28" s="254" t="s">
        <v>53</v>
      </c>
      <c r="E28" s="246">
        <f>+'EJECUCION TOTAL'!E28</f>
        <v>6656503000</v>
      </c>
      <c r="F28" s="246">
        <f>+F27</f>
        <v>1198590661</v>
      </c>
      <c r="G28" s="255">
        <f t="shared" si="1"/>
        <v>5457912339</v>
      </c>
      <c r="H28" s="246">
        <f>+'EJECUCION TOTAL'!F28</f>
        <v>5358727384</v>
      </c>
      <c r="I28" s="256">
        <f t="shared" si="2"/>
        <v>0.98182730889771441</v>
      </c>
      <c r="J28" s="246">
        <f>+'EJECUCION TOTAL'!H28</f>
        <v>4857987745</v>
      </c>
      <c r="K28" s="256">
        <f t="shared" si="3"/>
        <v>0.89008167285627049</v>
      </c>
      <c r="L28" s="246">
        <f>+'EJECUCION TOTAL'!J28</f>
        <v>1919793098</v>
      </c>
      <c r="M28" s="256">
        <f t="shared" si="4"/>
        <v>0.35174494912311927</v>
      </c>
      <c r="N28" s="256">
        <f t="shared" si="0"/>
        <v>0.39518277911999961</v>
      </c>
    </row>
    <row r="29" spans="1:14" ht="24" customHeight="1" x14ac:dyDescent="0.2">
      <c r="A29" s="190"/>
      <c r="B29" s="221">
        <v>7573</v>
      </c>
      <c r="C29" s="223" t="s">
        <v>68</v>
      </c>
      <c r="D29" s="72" t="s">
        <v>53</v>
      </c>
      <c r="E29" s="53">
        <f>+'EJECUCION TOTAL'!E29</f>
        <v>68542871000</v>
      </c>
      <c r="F29" s="53">
        <f>+F30+F31</f>
        <v>31203483000</v>
      </c>
      <c r="G29" s="53">
        <f t="shared" si="1"/>
        <v>37339388000</v>
      </c>
      <c r="H29" s="64">
        <f>+'EJECUCION TOTAL'!F29</f>
        <v>36574064899</v>
      </c>
      <c r="I29" s="52">
        <f t="shared" si="2"/>
        <v>0.97950359815752741</v>
      </c>
      <c r="J29" s="64">
        <f>+'EJECUCION TOTAL'!H29</f>
        <v>25711023148</v>
      </c>
      <c r="K29" s="52">
        <f t="shared" si="3"/>
        <v>0.68857644769110837</v>
      </c>
      <c r="L29" s="64">
        <f>+'EJECUCION TOTAL'!J29</f>
        <v>14190705032</v>
      </c>
      <c r="M29" s="52">
        <f t="shared" si="4"/>
        <v>0.38004653509586178</v>
      </c>
      <c r="N29" s="52">
        <f t="shared" si="0"/>
        <v>0.55193077888477038</v>
      </c>
    </row>
    <row r="30" spans="1:14" x14ac:dyDescent="0.2">
      <c r="A30" s="190"/>
      <c r="B30" s="220"/>
      <c r="C30" s="218"/>
      <c r="D30" s="73" t="s">
        <v>56</v>
      </c>
      <c r="E30" s="82">
        <f>+'EJECUCION TOTAL'!E30</f>
        <v>68522496380</v>
      </c>
      <c r="F30" s="82">
        <v>31203483000</v>
      </c>
      <c r="G30" s="82">
        <f t="shared" si="1"/>
        <v>37319013380</v>
      </c>
      <c r="H30" s="83">
        <f>+'EJECUCION TOTAL'!F30</f>
        <v>36553690279</v>
      </c>
      <c r="I30" s="50">
        <f t="shared" si="2"/>
        <v>0.97949240797962378</v>
      </c>
      <c r="J30" s="83">
        <f>+'EJECUCION TOTAL'!H30</f>
        <v>25690648528</v>
      </c>
      <c r="K30" s="50">
        <f t="shared" si="3"/>
        <v>0.68840642346049075</v>
      </c>
      <c r="L30" s="83">
        <f>+'EJECUCION TOTAL'!J30</f>
        <v>14170330412</v>
      </c>
      <c r="M30" s="50">
        <f t="shared" si="4"/>
        <v>0.37970806644084976</v>
      </c>
      <c r="N30" s="50">
        <f t="shared" si="0"/>
        <v>0.55157542623168454</v>
      </c>
    </row>
    <row r="31" spans="1:14" x14ac:dyDescent="0.2">
      <c r="A31" s="190"/>
      <c r="B31" s="222"/>
      <c r="C31" s="224"/>
      <c r="D31" s="74" t="s">
        <v>57</v>
      </c>
      <c r="E31" s="82">
        <f>+'EJECUCION TOTAL'!E31</f>
        <v>20374620</v>
      </c>
      <c r="F31" s="82"/>
      <c r="G31" s="82">
        <f t="shared" si="1"/>
        <v>20374620</v>
      </c>
      <c r="H31" s="83">
        <f>+'EJECUCION TOTAL'!F31</f>
        <v>20374620</v>
      </c>
      <c r="I31" s="50">
        <f t="shared" si="2"/>
        <v>1</v>
      </c>
      <c r="J31" s="83">
        <f>+'EJECUCION TOTAL'!H31</f>
        <v>20374620</v>
      </c>
      <c r="K31" s="50">
        <f t="shared" si="3"/>
        <v>1</v>
      </c>
      <c r="L31" s="83">
        <f>+'EJECUCION TOTAL'!J31</f>
        <v>20374620</v>
      </c>
      <c r="M31" s="50">
        <f t="shared" si="4"/>
        <v>1</v>
      </c>
      <c r="N31" s="50">
        <f t="shared" si="0"/>
        <v>1</v>
      </c>
    </row>
    <row r="32" spans="1:14" ht="36" x14ac:dyDescent="0.2">
      <c r="A32" s="190"/>
      <c r="B32" s="80">
        <v>7576</v>
      </c>
      <c r="C32" s="81" t="s">
        <v>69</v>
      </c>
      <c r="D32" s="72" t="s">
        <v>53</v>
      </c>
      <c r="E32" s="53">
        <f>+'EJECUCION TOTAL'!E32</f>
        <v>11061571000</v>
      </c>
      <c r="F32" s="53">
        <v>344677000</v>
      </c>
      <c r="G32" s="53">
        <f t="shared" si="1"/>
        <v>10716894000</v>
      </c>
      <c r="H32" s="64">
        <f>+'EJECUCION TOTAL'!F32</f>
        <v>5563624805</v>
      </c>
      <c r="I32" s="52">
        <f t="shared" si="2"/>
        <v>0.51914526774268743</v>
      </c>
      <c r="J32" s="64">
        <f>+'EJECUCION TOTAL'!H32</f>
        <v>5269359805</v>
      </c>
      <c r="K32" s="52">
        <f t="shared" si="3"/>
        <v>0.49168721879678945</v>
      </c>
      <c r="L32" s="64">
        <f>+'EJECUCION TOTAL'!J32</f>
        <v>1832238606</v>
      </c>
      <c r="M32" s="52">
        <f t="shared" si="4"/>
        <v>0.17096731627652564</v>
      </c>
      <c r="N32" s="52">
        <f t="shared" si="0"/>
        <v>0.34771559995987028</v>
      </c>
    </row>
    <row r="33" spans="1:14" x14ac:dyDescent="0.2">
      <c r="A33" s="190"/>
      <c r="B33" s="215">
        <v>7587</v>
      </c>
      <c r="C33" s="217" t="s">
        <v>70</v>
      </c>
      <c r="D33" s="72" t="s">
        <v>53</v>
      </c>
      <c r="E33" s="53">
        <f>+'EJECUCION TOTAL'!E33</f>
        <v>67420300000</v>
      </c>
      <c r="F33" s="53">
        <f>SUM(F34:F35)</f>
        <v>12594987500</v>
      </c>
      <c r="G33" s="53">
        <f t="shared" si="1"/>
        <v>54825312500</v>
      </c>
      <c r="H33" s="53">
        <f>+'EJECUCION TOTAL'!F33</f>
        <v>45134724126</v>
      </c>
      <c r="I33" s="52">
        <f t="shared" si="2"/>
        <v>0.82324608958681267</v>
      </c>
      <c r="J33" s="53">
        <f>+'EJECUCION TOTAL'!H33</f>
        <v>30390348393</v>
      </c>
      <c r="K33" s="52">
        <f t="shared" si="3"/>
        <v>0.5543123606089797</v>
      </c>
      <c r="L33" s="53">
        <f>+'EJECUCION TOTAL'!J33</f>
        <v>10330499383</v>
      </c>
      <c r="M33" s="52">
        <f t="shared" si="4"/>
        <v>0.1884257273134558</v>
      </c>
      <c r="N33" s="52">
        <f t="shared" si="0"/>
        <v>0.33992698107335578</v>
      </c>
    </row>
    <row r="34" spans="1:14" x14ac:dyDescent="0.2">
      <c r="A34" s="190"/>
      <c r="B34" s="216"/>
      <c r="C34" s="218"/>
      <c r="D34" s="73" t="s">
        <v>56</v>
      </c>
      <c r="E34" s="149">
        <f>+'EJECUCION TOTAL'!E34</f>
        <v>56661470000</v>
      </c>
      <c r="F34" s="149">
        <v>12594987500</v>
      </c>
      <c r="G34" s="159">
        <f t="shared" si="1"/>
        <v>44066482500</v>
      </c>
      <c r="H34" s="151">
        <f>+'EJECUCION TOTAL'!F34</f>
        <v>35287496212</v>
      </c>
      <c r="I34" s="160">
        <f t="shared" si="2"/>
        <v>0.80077860110572696</v>
      </c>
      <c r="J34" s="151">
        <f>+'EJECUCION TOTAL'!H34</f>
        <v>20833692677</v>
      </c>
      <c r="K34" s="160">
        <f t="shared" si="3"/>
        <v>0.47277866294410953</v>
      </c>
      <c r="L34" s="151">
        <f>+'EJECUCION TOTAL'!J34</f>
        <v>1537361700</v>
      </c>
      <c r="M34" s="161">
        <f t="shared" si="4"/>
        <v>3.4887325077512146E-2</v>
      </c>
      <c r="N34" s="161">
        <f t="shared" si="0"/>
        <v>7.3792088797451541E-2</v>
      </c>
    </row>
    <row r="35" spans="1:14" x14ac:dyDescent="0.2">
      <c r="A35" s="190"/>
      <c r="B35" s="216"/>
      <c r="C35" s="218"/>
      <c r="D35" s="74" t="s">
        <v>57</v>
      </c>
      <c r="E35" s="150">
        <f>+'EJECUCION TOTAL'!E35</f>
        <v>10758830000</v>
      </c>
      <c r="F35" s="150"/>
      <c r="G35" s="159">
        <f t="shared" si="1"/>
        <v>10758830000</v>
      </c>
      <c r="H35" s="152">
        <f>+'EJECUCION TOTAL'!F35</f>
        <v>9847227914</v>
      </c>
      <c r="I35" s="162">
        <f t="shared" si="2"/>
        <v>0.91526940327154538</v>
      </c>
      <c r="J35" s="152">
        <f>+'EJECUCION TOTAL'!H35</f>
        <v>9556655716</v>
      </c>
      <c r="K35" s="162">
        <f t="shared" si="3"/>
        <v>0.88826161543587923</v>
      </c>
      <c r="L35" s="152">
        <f>+'EJECUCION TOTAL'!J35</f>
        <v>8793137683</v>
      </c>
      <c r="M35" s="163">
        <f t="shared" si="4"/>
        <v>0.81729497380291349</v>
      </c>
      <c r="N35" s="163">
        <f t="shared" si="0"/>
        <v>0.92010614845926719</v>
      </c>
    </row>
    <row r="36" spans="1:14" x14ac:dyDescent="0.2">
      <c r="A36" s="190"/>
      <c r="B36" s="215">
        <v>7578</v>
      </c>
      <c r="C36" s="217" t="s">
        <v>71</v>
      </c>
      <c r="D36" s="72" t="s">
        <v>53</v>
      </c>
      <c r="E36" s="53">
        <f>+'EJECUCION TOTAL'!E36</f>
        <v>124210185469</v>
      </c>
      <c r="F36" s="53">
        <f>SUM(F37:F38)</f>
        <v>3200447300</v>
      </c>
      <c r="G36" s="53">
        <f t="shared" si="1"/>
        <v>121009738169</v>
      </c>
      <c r="H36" s="53">
        <f>+'EJECUCION TOTAL'!F36</f>
        <v>101345122845</v>
      </c>
      <c r="I36" s="52">
        <f t="shared" si="2"/>
        <v>0.83749559645739624</v>
      </c>
      <c r="J36" s="53">
        <f>+'EJECUCION TOTAL'!H36</f>
        <v>72830730742</v>
      </c>
      <c r="K36" s="52">
        <f t="shared" si="3"/>
        <v>0.60185842762741892</v>
      </c>
      <c r="L36" s="53">
        <f>+'EJECUCION TOTAL'!J36</f>
        <v>33385107980</v>
      </c>
      <c r="M36" s="52">
        <f t="shared" si="4"/>
        <v>0.27588777965435279</v>
      </c>
      <c r="N36" s="52">
        <f t="shared" si="0"/>
        <v>0.45839314860461078</v>
      </c>
    </row>
    <row r="37" spans="1:14" x14ac:dyDescent="0.2">
      <c r="A37" s="190"/>
      <c r="B37" s="216"/>
      <c r="C37" s="218"/>
      <c r="D37" s="73" t="s">
        <v>56</v>
      </c>
      <c r="E37" s="149">
        <f>+'EJECUCION TOTAL'!E37</f>
        <v>95315928469</v>
      </c>
      <c r="F37" s="149">
        <v>3200447300</v>
      </c>
      <c r="G37" s="159">
        <f t="shared" si="1"/>
        <v>92115481169</v>
      </c>
      <c r="H37" s="151">
        <f>+'EJECUCION TOTAL'!F37</f>
        <v>76303688397</v>
      </c>
      <c r="I37" s="160">
        <f t="shared" si="2"/>
        <v>0.82834814982955107</v>
      </c>
      <c r="J37" s="151">
        <f>+'EJECUCION TOTAL'!H37</f>
        <v>47795037502</v>
      </c>
      <c r="K37" s="160">
        <f t="shared" si="3"/>
        <v>0.51885998852150228</v>
      </c>
      <c r="L37" s="151">
        <f>+'EJECUCION TOTAL'!J37</f>
        <v>8349414740</v>
      </c>
      <c r="M37" s="161">
        <f t="shared" si="4"/>
        <v>9.064073306724324E-2</v>
      </c>
      <c r="N37" s="161">
        <f t="shared" si="0"/>
        <v>0.17469208470964409</v>
      </c>
    </row>
    <row r="38" spans="1:14" x14ac:dyDescent="0.2">
      <c r="A38" s="190"/>
      <c r="B38" s="216"/>
      <c r="C38" s="218"/>
      <c r="D38" s="74" t="s">
        <v>57</v>
      </c>
      <c r="E38" s="150">
        <f>+'EJECUCION TOTAL'!E38</f>
        <v>28894257000</v>
      </c>
      <c r="F38" s="150"/>
      <c r="G38" s="159">
        <f t="shared" si="1"/>
        <v>28894257000</v>
      </c>
      <c r="H38" s="152">
        <f>+'EJECUCION TOTAL'!F38</f>
        <v>25041434448</v>
      </c>
      <c r="I38" s="162">
        <f t="shared" si="2"/>
        <v>0.86665784304472682</v>
      </c>
      <c r="J38" s="152">
        <f>+'EJECUCION TOTAL'!H38</f>
        <v>25035693240</v>
      </c>
      <c r="K38" s="162">
        <f t="shared" si="3"/>
        <v>0.86645914584341099</v>
      </c>
      <c r="L38" s="152">
        <f>+'EJECUCION TOTAL'!J38</f>
        <v>25035693240</v>
      </c>
      <c r="M38" s="163">
        <f t="shared" si="4"/>
        <v>0.86645914584341099</v>
      </c>
      <c r="N38" s="163">
        <f t="shared" si="0"/>
        <v>1</v>
      </c>
    </row>
    <row r="39" spans="1:14" x14ac:dyDescent="0.2">
      <c r="A39" s="190"/>
      <c r="B39" s="253" t="s">
        <v>41</v>
      </c>
      <c r="C39" s="253"/>
      <c r="D39" s="254" t="s">
        <v>53</v>
      </c>
      <c r="E39" s="255">
        <f>+'EJECUCION TOTAL'!E39</f>
        <v>271234927469</v>
      </c>
      <c r="F39" s="255">
        <f>+F29+F32+F33+F36</f>
        <v>47343594800</v>
      </c>
      <c r="G39" s="255">
        <f t="shared" si="1"/>
        <v>223891332669</v>
      </c>
      <c r="H39" s="255">
        <f>+'EJECUCION TOTAL'!F39</f>
        <v>188617536675</v>
      </c>
      <c r="I39" s="256">
        <f t="shared" si="2"/>
        <v>0.84245126609635834</v>
      </c>
      <c r="J39" s="255">
        <f>+'EJECUCION TOTAL'!H39</f>
        <v>134201462088</v>
      </c>
      <c r="K39" s="256">
        <f t="shared" si="3"/>
        <v>0.59940445433143619</v>
      </c>
      <c r="L39" s="255">
        <f>+'EJECUCION TOTAL'!J39</f>
        <v>59738551001</v>
      </c>
      <c r="M39" s="256">
        <f t="shared" si="4"/>
        <v>0.26681939979033142</v>
      </c>
      <c r="N39" s="256">
        <f t="shared" si="0"/>
        <v>0.44514083581166652</v>
      </c>
    </row>
    <row r="40" spans="1:14" ht="24" customHeight="1" x14ac:dyDescent="0.2">
      <c r="A40" s="190"/>
      <c r="B40" s="229">
        <v>7593</v>
      </c>
      <c r="C40" s="223" t="s">
        <v>72</v>
      </c>
      <c r="D40" s="72" t="s">
        <v>53</v>
      </c>
      <c r="E40" s="53">
        <f>+'EJECUCION TOTAL'!E40</f>
        <v>28312045000</v>
      </c>
      <c r="F40" s="53">
        <f>+F41+F42</f>
        <v>142000000</v>
      </c>
      <c r="G40" s="53">
        <f t="shared" si="1"/>
        <v>28170045000</v>
      </c>
      <c r="H40" s="64">
        <f>+'EJECUCION TOTAL'!F40</f>
        <v>27319092777</v>
      </c>
      <c r="I40" s="52">
        <f t="shared" si="2"/>
        <v>0.96979230160974184</v>
      </c>
      <c r="J40" s="64">
        <f>+'EJECUCION TOTAL'!H40</f>
        <v>26225609633</v>
      </c>
      <c r="K40" s="52">
        <f t="shared" si="3"/>
        <v>0.93097507061135332</v>
      </c>
      <c r="L40" s="64">
        <f>+'EJECUCION TOTAL'!J40</f>
        <v>8226691213</v>
      </c>
      <c r="M40" s="52">
        <f t="shared" si="4"/>
        <v>0.29203685024287324</v>
      </c>
      <c r="N40" s="52">
        <f t="shared" si="0"/>
        <v>0.31368922698552854</v>
      </c>
    </row>
    <row r="41" spans="1:14" x14ac:dyDescent="0.2">
      <c r="A41" s="190"/>
      <c r="B41" s="230"/>
      <c r="C41" s="218"/>
      <c r="D41" s="86" t="s">
        <v>56</v>
      </c>
      <c r="E41" s="82">
        <f>+'EJECUCION TOTAL'!E41</f>
        <v>28309490600</v>
      </c>
      <c r="F41" s="82">
        <v>142000000</v>
      </c>
      <c r="G41" s="82">
        <f t="shared" si="1"/>
        <v>28167490600</v>
      </c>
      <c r="H41" s="83">
        <f>+'EJECUCION TOTAL'!F41</f>
        <v>27316538377</v>
      </c>
      <c r="I41" s="50">
        <f t="shared" si="2"/>
        <v>0.96978956219124468</v>
      </c>
      <c r="J41" s="83">
        <f>+'EJECUCION TOTAL'!H41</f>
        <v>26223055233</v>
      </c>
      <c r="K41" s="50">
        <f t="shared" si="3"/>
        <v>0.930968811009384</v>
      </c>
      <c r="L41" s="83">
        <f>+'EJECUCION TOTAL'!J41</f>
        <v>8224136813</v>
      </c>
      <c r="M41" s="50">
        <f t="shared" si="4"/>
        <v>0.29197264782259302</v>
      </c>
      <c r="N41" s="50">
        <f t="shared" si="0"/>
        <v>0.31362237313409846</v>
      </c>
    </row>
    <row r="42" spans="1:14" x14ac:dyDescent="0.2">
      <c r="A42" s="190"/>
      <c r="B42" s="231"/>
      <c r="C42" s="224"/>
      <c r="D42" s="87" t="s">
        <v>57</v>
      </c>
      <c r="E42" s="82">
        <f>+'EJECUCION TOTAL'!E42</f>
        <v>2554400</v>
      </c>
      <c r="F42" s="82"/>
      <c r="G42" s="82">
        <f t="shared" si="1"/>
        <v>2554400</v>
      </c>
      <c r="H42" s="83">
        <f>+'EJECUCION TOTAL'!F42</f>
        <v>2554400</v>
      </c>
      <c r="I42" s="50">
        <f t="shared" si="2"/>
        <v>1</v>
      </c>
      <c r="J42" s="83">
        <f>+'EJECUCION TOTAL'!H42</f>
        <v>2554400</v>
      </c>
      <c r="K42" s="50">
        <f t="shared" si="3"/>
        <v>1</v>
      </c>
      <c r="L42" s="83">
        <f>+'EJECUCION TOTAL'!J42</f>
        <v>2554400</v>
      </c>
      <c r="M42" s="50">
        <f t="shared" si="4"/>
        <v>1</v>
      </c>
      <c r="N42" s="50">
        <f t="shared" si="0"/>
        <v>1</v>
      </c>
    </row>
    <row r="43" spans="1:14" ht="24" customHeight="1" x14ac:dyDescent="0.2">
      <c r="A43" s="190"/>
      <c r="B43" s="221">
        <v>7653</v>
      </c>
      <c r="C43" s="223" t="s">
        <v>73</v>
      </c>
      <c r="D43" s="72" t="s">
        <v>53</v>
      </c>
      <c r="E43" s="53">
        <f>+'EJECUCION TOTAL'!E43</f>
        <v>28620662655</v>
      </c>
      <c r="F43" s="53">
        <f>+F44+F45</f>
        <v>868363000</v>
      </c>
      <c r="G43" s="53">
        <f t="shared" si="1"/>
        <v>27752299655</v>
      </c>
      <c r="H43" s="64">
        <f>+'EJECUCION TOTAL'!F43</f>
        <v>22290213465</v>
      </c>
      <c r="I43" s="52">
        <f t="shared" si="2"/>
        <v>0.80318437542468946</v>
      </c>
      <c r="J43" s="64">
        <f>+'EJECUCION TOTAL'!H43</f>
        <v>19454288951</v>
      </c>
      <c r="K43" s="52">
        <f t="shared" si="3"/>
        <v>0.70099736572623139</v>
      </c>
      <c r="L43" s="64">
        <f>+'EJECUCION TOTAL'!J43</f>
        <v>5738962720</v>
      </c>
      <c r="M43" s="52">
        <f t="shared" si="4"/>
        <v>0.20679233041381628</v>
      </c>
      <c r="N43" s="52">
        <f t="shared" si="0"/>
        <v>0.29499730031022298</v>
      </c>
    </row>
    <row r="44" spans="1:14" x14ac:dyDescent="0.2">
      <c r="A44" s="191"/>
      <c r="B44" s="220"/>
      <c r="C44" s="218"/>
      <c r="D44" s="86" t="s">
        <v>56</v>
      </c>
      <c r="E44" s="82">
        <f>+'EJECUCION TOTAL'!E44</f>
        <v>28338576657</v>
      </c>
      <c r="F44" s="82">
        <v>868363000</v>
      </c>
      <c r="G44" s="82">
        <f t="shared" si="1"/>
        <v>27470213657</v>
      </c>
      <c r="H44" s="83">
        <f>+'EJECUCION TOTAL'!F44</f>
        <v>22008127467</v>
      </c>
      <c r="I44" s="50">
        <f t="shared" si="2"/>
        <v>0.80116331608479707</v>
      </c>
      <c r="J44" s="83">
        <f>+'EJECUCION TOTAL'!H44</f>
        <v>19172202953</v>
      </c>
      <c r="K44" s="50">
        <f t="shared" si="3"/>
        <v>0.69792696891218065</v>
      </c>
      <c r="L44" s="83">
        <f>+'EJECUCION TOTAL'!J44</f>
        <v>5456876722</v>
      </c>
      <c r="M44" s="50">
        <f t="shared" si="4"/>
        <v>0.19864704330792385</v>
      </c>
      <c r="N44" s="50">
        <f t="shared" si="0"/>
        <v>0.2846243979044738</v>
      </c>
    </row>
    <row r="45" spans="1:14" x14ac:dyDescent="0.2">
      <c r="A45" s="191"/>
      <c r="B45" s="222"/>
      <c r="C45" s="224"/>
      <c r="D45" s="87" t="s">
        <v>57</v>
      </c>
      <c r="E45" s="82">
        <f>+'EJECUCION TOTAL'!E45</f>
        <v>282085998</v>
      </c>
      <c r="F45" s="82"/>
      <c r="G45" s="82">
        <f t="shared" si="1"/>
        <v>282085998</v>
      </c>
      <c r="H45" s="83">
        <f>+'EJECUCION TOTAL'!F45</f>
        <v>282085998</v>
      </c>
      <c r="I45" s="50">
        <f t="shared" si="2"/>
        <v>1</v>
      </c>
      <c r="J45" s="83">
        <f>+'EJECUCION TOTAL'!H45</f>
        <v>282085998</v>
      </c>
      <c r="K45" s="50">
        <f t="shared" si="3"/>
        <v>1</v>
      </c>
      <c r="L45" s="83">
        <f>+'EJECUCION TOTAL'!J45</f>
        <v>282085998</v>
      </c>
      <c r="M45" s="50">
        <f t="shared" si="4"/>
        <v>1</v>
      </c>
      <c r="N45" s="50">
        <f t="shared" si="0"/>
        <v>1</v>
      </c>
    </row>
    <row r="46" spans="1:14" ht="48" x14ac:dyDescent="0.2">
      <c r="A46" s="191"/>
      <c r="B46" s="80">
        <v>7595</v>
      </c>
      <c r="C46" s="81" t="s">
        <v>74</v>
      </c>
      <c r="D46" s="72" t="s">
        <v>53</v>
      </c>
      <c r="E46" s="53">
        <f>+'EJECUCION TOTAL'!E46</f>
        <v>3912190000</v>
      </c>
      <c r="F46" s="53">
        <v>179342278</v>
      </c>
      <c r="G46" s="53">
        <f>+E46-F46</f>
        <v>3732847722</v>
      </c>
      <c r="H46" s="64">
        <f>+'EJECUCION TOTAL'!F46</f>
        <v>3064070210</v>
      </c>
      <c r="I46" s="52">
        <f t="shared" si="2"/>
        <v>0.82083986226963479</v>
      </c>
      <c r="J46" s="64">
        <f>+'EJECUCION TOTAL'!H46</f>
        <v>2773084184</v>
      </c>
      <c r="K46" s="52">
        <f t="shared" si="3"/>
        <v>0.74288703706194203</v>
      </c>
      <c r="L46" s="64">
        <f>+'EJECUCION TOTAL'!J46</f>
        <v>1021678420</v>
      </c>
      <c r="M46" s="52">
        <f t="shared" si="4"/>
        <v>0.27369946381113053</v>
      </c>
      <c r="N46" s="52">
        <f t="shared" si="0"/>
        <v>0.36842675959670756</v>
      </c>
    </row>
    <row r="47" spans="1:14" ht="24" x14ac:dyDescent="0.2">
      <c r="A47" s="191"/>
      <c r="B47" s="110">
        <v>7907</v>
      </c>
      <c r="C47" s="111" t="s">
        <v>83</v>
      </c>
      <c r="D47" s="72" t="s">
        <v>53</v>
      </c>
      <c r="E47" s="53">
        <f>+'EJECUCION TOTAL'!E47</f>
        <v>1188255466</v>
      </c>
      <c r="F47" s="53">
        <v>221657722</v>
      </c>
      <c r="G47" s="53">
        <f>+E47-F47</f>
        <v>966597744</v>
      </c>
      <c r="H47" s="64">
        <f>+'EJECUCION TOTAL'!F47</f>
        <v>966597744</v>
      </c>
      <c r="I47" s="52">
        <f t="shared" si="2"/>
        <v>1</v>
      </c>
      <c r="J47" s="64">
        <f>+'EJECUCION TOTAL'!H47</f>
        <v>0</v>
      </c>
      <c r="K47" s="52">
        <f t="shared" si="3"/>
        <v>0</v>
      </c>
      <c r="L47" s="64">
        <f>+'EJECUCION TOTAL'!J47</f>
        <v>0</v>
      </c>
      <c r="M47" s="52">
        <f t="shared" ref="M47" si="6">+L47/G47</f>
        <v>0</v>
      </c>
      <c r="N47" s="52" t="e">
        <f t="shared" si="0"/>
        <v>#DIV/0!</v>
      </c>
    </row>
    <row r="48" spans="1:14" x14ac:dyDescent="0.2">
      <c r="A48" s="191"/>
      <c r="B48" s="253" t="s">
        <v>42</v>
      </c>
      <c r="C48" s="253"/>
      <c r="D48" s="254" t="s">
        <v>53</v>
      </c>
      <c r="E48" s="246">
        <f>+'EJECUCION TOTAL'!E48</f>
        <v>62033153121</v>
      </c>
      <c r="F48" s="246">
        <f>+F40+F43+F46+F47</f>
        <v>1411363000</v>
      </c>
      <c r="G48" s="255">
        <f t="shared" si="1"/>
        <v>60621790121</v>
      </c>
      <c r="H48" s="246">
        <f>+'EJECUCION TOTAL'!F48</f>
        <v>53639974196</v>
      </c>
      <c r="I48" s="256">
        <f t="shared" si="2"/>
        <v>0.88482992813203931</v>
      </c>
      <c r="J48" s="246">
        <f>+'EJECUCION TOTAL'!H48</f>
        <v>48452982768</v>
      </c>
      <c r="K48" s="256">
        <f t="shared" si="3"/>
        <v>0.79926677637345778</v>
      </c>
      <c r="L48" s="246">
        <f>+'EJECUCION TOTAL'!J48</f>
        <v>14987332353</v>
      </c>
      <c r="M48" s="256">
        <f t="shared" si="4"/>
        <v>0.24722681931835985</v>
      </c>
      <c r="N48" s="256">
        <f t="shared" si="0"/>
        <v>0.30931702233403358</v>
      </c>
    </row>
    <row r="49" spans="1:14" x14ac:dyDescent="0.2">
      <c r="A49" s="191"/>
      <c r="B49" s="258" t="s">
        <v>20</v>
      </c>
      <c r="C49" s="258"/>
      <c r="D49" s="259" t="s">
        <v>53</v>
      </c>
      <c r="E49" s="122">
        <f>+'EJECUCION TOTAL'!E49</f>
        <v>375749130265</v>
      </c>
      <c r="F49" s="122">
        <f>+F26+F28+F39+F48</f>
        <v>59112461095</v>
      </c>
      <c r="G49" s="245">
        <f t="shared" si="1"/>
        <v>316636669170</v>
      </c>
      <c r="H49" s="122">
        <f>+'EJECUCION TOTAL'!F49</f>
        <v>272916480720</v>
      </c>
      <c r="I49" s="76">
        <f t="shared" si="2"/>
        <v>0.86192316712841954</v>
      </c>
      <c r="J49" s="122">
        <f>+'EJECUCION TOTAL'!H49</f>
        <v>208152613148</v>
      </c>
      <c r="K49" s="76">
        <f t="shared" si="3"/>
        <v>0.65738631502671707</v>
      </c>
      <c r="L49" s="122">
        <f>+'EJECUCION TOTAL'!J49</f>
        <v>82326438429</v>
      </c>
      <c r="M49" s="76">
        <f t="shared" si="4"/>
        <v>0.26000285641205856</v>
      </c>
      <c r="N49" s="76">
        <f t="shared" si="0"/>
        <v>0.39550999232694967</v>
      </c>
    </row>
    <row r="50" spans="1:14" x14ac:dyDescent="0.2">
      <c r="A50" s="51"/>
      <c r="B50" s="232" t="s">
        <v>76</v>
      </c>
      <c r="C50" s="232"/>
      <c r="D50" s="232"/>
      <c r="E50" s="69">
        <f>+E19+E49</f>
        <v>427864239000</v>
      </c>
      <c r="F50" s="69">
        <f>+F19+F49</f>
        <v>60427690963</v>
      </c>
      <c r="G50" s="90">
        <f t="shared" si="1"/>
        <v>367436548037</v>
      </c>
      <c r="H50" s="69">
        <f>+'EJECUCION TOTAL'!F50</f>
        <v>317321043898</v>
      </c>
      <c r="I50" s="70">
        <f t="shared" si="2"/>
        <v>0.86360773198328245</v>
      </c>
      <c r="J50" s="69">
        <f>+'EJECUCION TOTAL'!H50</f>
        <v>243322897478</v>
      </c>
      <c r="K50" s="70">
        <f t="shared" si="3"/>
        <v>0.66221745979797841</v>
      </c>
      <c r="L50" s="69">
        <f>+'EJECUCION TOTAL'!J50</f>
        <v>92832015650</v>
      </c>
      <c r="M50" s="70">
        <f t="shared" si="4"/>
        <v>0.252647745973958</v>
      </c>
      <c r="N50" s="70">
        <f t="shared" si="0"/>
        <v>0.38151779636108185</v>
      </c>
    </row>
    <row r="51" spans="1:14" x14ac:dyDescent="0.2">
      <c r="G51" s="54"/>
    </row>
    <row r="52" spans="1:14" x14ac:dyDescent="0.2">
      <c r="F52" s="54"/>
      <c r="L52" s="54"/>
      <c r="M52" s="55"/>
    </row>
    <row r="53" spans="1:14" ht="36" x14ac:dyDescent="0.55000000000000004">
      <c r="F53" s="166"/>
      <c r="L53" s="54"/>
      <c r="M53" s="55"/>
    </row>
    <row r="54" spans="1:14" x14ac:dyDescent="0.2">
      <c r="F54" s="167"/>
      <c r="G54" s="169"/>
    </row>
    <row r="55" spans="1:14" x14ac:dyDescent="0.2">
      <c r="F55" s="167"/>
      <c r="G55" s="169"/>
    </row>
    <row r="56" spans="1:14" x14ac:dyDescent="0.2">
      <c r="F56" s="167"/>
      <c r="G56" s="169"/>
    </row>
    <row r="57" spans="1:14" x14ac:dyDescent="0.2">
      <c r="F57" s="167"/>
      <c r="G57" s="169"/>
    </row>
    <row r="58" spans="1:14" x14ac:dyDescent="0.2">
      <c r="F58" s="168"/>
    </row>
  </sheetData>
  <autoFilter ref="A5:N50">
    <filterColumn colId="1" showButton="0"/>
    <filterColumn colId="3" showButton="0"/>
  </autoFilter>
  <mergeCells count="33">
    <mergeCell ref="B50:D50"/>
    <mergeCell ref="B39:C39"/>
    <mergeCell ref="B40:B42"/>
    <mergeCell ref="C40:C42"/>
    <mergeCell ref="B43:B45"/>
    <mergeCell ref="C43:C45"/>
    <mergeCell ref="B48:C48"/>
    <mergeCell ref="C7:C9"/>
    <mergeCell ref="B7:B9"/>
    <mergeCell ref="B33:B35"/>
    <mergeCell ref="C33:C35"/>
    <mergeCell ref="B49:C49"/>
    <mergeCell ref="B1:N1"/>
    <mergeCell ref="B2:N2"/>
    <mergeCell ref="B3:N3"/>
    <mergeCell ref="B5:C5"/>
    <mergeCell ref="D5:E5"/>
    <mergeCell ref="A6:A49"/>
    <mergeCell ref="B10:B12"/>
    <mergeCell ref="C10:C12"/>
    <mergeCell ref="B14:C14"/>
    <mergeCell ref="B15:B17"/>
    <mergeCell ref="B36:B38"/>
    <mergeCell ref="C36:C38"/>
    <mergeCell ref="C15:C17"/>
    <mergeCell ref="B18:C18"/>
    <mergeCell ref="B19:C19"/>
    <mergeCell ref="B21:B23"/>
    <mergeCell ref="C21:C23"/>
    <mergeCell ref="B26:C26"/>
    <mergeCell ref="B28:C28"/>
    <mergeCell ref="B29:B31"/>
    <mergeCell ref="C29:C31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0" zoomScaleNormal="90" zoomScaleSheetLayoutView="85" workbookViewId="0">
      <selection activeCell="H9" sqref="H9"/>
    </sheetView>
  </sheetViews>
  <sheetFormatPr baseColWidth="10" defaultRowHeight="12.75" x14ac:dyDescent="0.2"/>
  <cols>
    <col min="1" max="1" width="31.28515625" style="28" customWidth="1"/>
    <col min="2" max="3" width="20.140625" style="28" customWidth="1"/>
    <col min="4" max="4" width="14.85546875" style="28" customWidth="1"/>
    <col min="5" max="5" width="18.140625" style="28" customWidth="1"/>
    <col min="6" max="6" width="14.85546875" style="28" customWidth="1"/>
    <col min="7" max="7" width="19.85546875" style="28" customWidth="1"/>
    <col min="8" max="8" width="13.140625" style="28" customWidth="1"/>
    <col min="9" max="16384" width="11.42578125" style="28"/>
  </cols>
  <sheetData>
    <row r="1" spans="1:10" x14ac:dyDescent="0.2">
      <c r="A1" s="233" t="s">
        <v>78</v>
      </c>
      <c r="B1" s="234"/>
      <c r="C1" s="234"/>
      <c r="D1" s="234"/>
      <c r="E1" s="234"/>
      <c r="F1" s="234"/>
      <c r="G1" s="234"/>
      <c r="H1" s="235"/>
    </row>
    <row r="2" spans="1:10" x14ac:dyDescent="0.2">
      <c r="A2" s="236" t="s">
        <v>55</v>
      </c>
      <c r="B2" s="236"/>
      <c r="C2" s="236"/>
      <c r="D2" s="236"/>
      <c r="E2" s="236"/>
      <c r="F2" s="236"/>
      <c r="G2" s="236"/>
      <c r="H2" s="236"/>
    </row>
    <row r="3" spans="1:10" ht="15" customHeight="1" x14ac:dyDescent="0.2">
      <c r="A3" s="148"/>
      <c r="B3" s="148"/>
      <c r="C3" s="236" t="s">
        <v>85</v>
      </c>
      <c r="D3" s="236"/>
      <c r="E3" s="236"/>
      <c r="F3" s="148"/>
      <c r="G3" s="148"/>
      <c r="H3" s="148"/>
    </row>
    <row r="5" spans="1:10" ht="25.5" x14ac:dyDescent="0.2">
      <c r="A5" s="91" t="s">
        <v>21</v>
      </c>
      <c r="B5" s="91" t="s">
        <v>44</v>
      </c>
      <c r="C5" s="91" t="s">
        <v>2</v>
      </c>
      <c r="D5" s="92" t="s">
        <v>3</v>
      </c>
      <c r="E5" s="91" t="s">
        <v>4</v>
      </c>
      <c r="F5" s="93" t="s">
        <v>43</v>
      </c>
      <c r="G5" s="91" t="s">
        <v>5</v>
      </c>
      <c r="H5" s="94" t="s">
        <v>48</v>
      </c>
      <c r="I5" s="94" t="s">
        <v>49</v>
      </c>
      <c r="J5" s="49"/>
    </row>
    <row r="6" spans="1:10" x14ac:dyDescent="0.2">
      <c r="A6" s="95" t="s">
        <v>37</v>
      </c>
      <c r="B6" s="60">
        <v>54916220763</v>
      </c>
      <c r="C6" s="60">
        <v>30150086622</v>
      </c>
      <c r="D6" s="96">
        <f>+C6/B6</f>
        <v>0.54901969223478919</v>
      </c>
      <c r="E6" s="60">
        <v>29912293222</v>
      </c>
      <c r="F6" s="96">
        <f>+E6/B6</f>
        <v>0.54468957998933376</v>
      </c>
      <c r="G6" s="60">
        <v>28613077794</v>
      </c>
      <c r="H6" s="96">
        <f>+G6/B6</f>
        <v>0.52103144383304256</v>
      </c>
      <c r="I6" s="97">
        <f>+G6/E6</f>
        <v>0.95656583671610818</v>
      </c>
    </row>
    <row r="7" spans="1:10" ht="38.25" x14ac:dyDescent="0.2">
      <c r="A7" s="98" t="s">
        <v>77</v>
      </c>
      <c r="B7" s="60">
        <v>11736300000</v>
      </c>
      <c r="C7" s="60">
        <v>11276183469</v>
      </c>
      <c r="D7" s="96">
        <f>+C7/B7</f>
        <v>0.96079543544387924</v>
      </c>
      <c r="E7" s="60">
        <v>10742259599</v>
      </c>
      <c r="F7" s="96">
        <f>+E7/B7</f>
        <v>0.91530206274549897</v>
      </c>
      <c r="G7" s="60">
        <v>2757460508</v>
      </c>
      <c r="H7" s="96">
        <f>+G7/B7</f>
        <v>0.2349514334159829</v>
      </c>
      <c r="I7" s="97">
        <f>+G7/E7</f>
        <v>0.25669278261127598</v>
      </c>
    </row>
    <row r="8" spans="1:10" x14ac:dyDescent="0.2">
      <c r="A8" s="95" t="s">
        <v>38</v>
      </c>
      <c r="B8" s="60">
        <v>2400000000</v>
      </c>
      <c r="C8" s="60">
        <v>2400000000</v>
      </c>
      <c r="D8" s="96">
        <f>+C8/B8</f>
        <v>1</v>
      </c>
      <c r="E8" s="60">
        <v>2400000000</v>
      </c>
      <c r="F8" s="96">
        <f>+E8/B8</f>
        <v>1</v>
      </c>
      <c r="G8" s="60">
        <v>1000890820</v>
      </c>
      <c r="H8" s="96">
        <f>+G8/B8</f>
        <v>0.41703784166666669</v>
      </c>
      <c r="I8" s="97">
        <f>+G8/E8</f>
        <v>0.41703784166666669</v>
      </c>
    </row>
    <row r="9" spans="1:10" ht="38.25" x14ac:dyDescent="0.2">
      <c r="A9" s="95" t="s">
        <v>46</v>
      </c>
      <c r="B9" s="60">
        <v>2566456237</v>
      </c>
      <c r="C9" s="60">
        <v>2366456237</v>
      </c>
      <c r="D9" s="96">
        <f>+C9/B9</f>
        <v>0.92207153306701795</v>
      </c>
      <c r="E9" s="60">
        <v>2366456237</v>
      </c>
      <c r="F9" s="96">
        <f>+E9/B9</f>
        <v>0.92207153306701795</v>
      </c>
      <c r="G9" s="60">
        <v>1267962596</v>
      </c>
      <c r="H9" s="96">
        <f>+G9/B9</f>
        <v>0.49405190617322026</v>
      </c>
      <c r="I9" s="97">
        <f>+G9/E9</f>
        <v>0.53580648404781805</v>
      </c>
    </row>
    <row r="10" spans="1:10" s="59" customFormat="1" ht="15.75" x14ac:dyDescent="0.2">
      <c r="A10" s="145" t="s">
        <v>22</v>
      </c>
      <c r="B10" s="146">
        <f>SUM(B6:B9)</f>
        <v>71618977000</v>
      </c>
      <c r="C10" s="146">
        <f>SUM(C6:C9)</f>
        <v>46192726328</v>
      </c>
      <c r="D10" s="147">
        <f>+C10/B10</f>
        <v>0.64497886262742909</v>
      </c>
      <c r="E10" s="146">
        <f>SUM(E6:E9)</f>
        <v>45421009058</v>
      </c>
      <c r="F10" s="147">
        <f>+E10/B10</f>
        <v>0.63420354437623427</v>
      </c>
      <c r="G10" s="146">
        <f>SUM(G6:G9)</f>
        <v>33639391718</v>
      </c>
      <c r="H10" s="147">
        <f>+G10/B10</f>
        <v>0.46969941665042214</v>
      </c>
      <c r="I10" s="147">
        <f>+G10/E10</f>
        <v>0.74061304263506</v>
      </c>
    </row>
    <row r="11" spans="1:10" x14ac:dyDescent="0.2">
      <c r="A11" s="26"/>
      <c r="B11" s="32"/>
      <c r="E11" s="32"/>
    </row>
    <row r="12" spans="1:10" x14ac:dyDescent="0.2">
      <c r="B12" s="32"/>
      <c r="E12" s="32"/>
    </row>
    <row r="13" spans="1:10" ht="15" x14ac:dyDescent="0.25">
      <c r="E13" s="33"/>
      <c r="G13" s="33"/>
      <c r="H13"/>
    </row>
    <row r="14" spans="1:10" x14ac:dyDescent="0.2">
      <c r="B14" s="32"/>
    </row>
    <row r="17" spans="4:4" x14ac:dyDescent="0.2">
      <c r="D17" s="34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3" zoomScale="110" zoomScaleNormal="110" zoomScaleSheetLayoutView="85" workbookViewId="0">
      <pane xSplit="2" ySplit="2" topLeftCell="C5" activePane="bottomRight" state="frozen"/>
      <selection activeCell="G8" sqref="G8"/>
      <selection pane="topRight" activeCell="G8" sqref="G8"/>
      <selection pane="bottomLeft" activeCell="G8" sqref="G8"/>
      <selection pane="bottomRight" activeCell="D40" sqref="D40"/>
    </sheetView>
  </sheetViews>
  <sheetFormatPr baseColWidth="10" defaultRowHeight="12" x14ac:dyDescent="0.2"/>
  <cols>
    <col min="1" max="1" width="7.85546875" style="40" customWidth="1"/>
    <col min="2" max="2" width="43" style="47" customWidth="1"/>
    <col min="3" max="3" width="15.42578125" style="41" customWidth="1"/>
    <col min="4" max="4" width="15.7109375" style="41" customWidth="1"/>
    <col min="5" max="5" width="11" style="30" customWidth="1"/>
    <col min="6" max="6" width="13.42578125" style="35" bestFit="1" customWidth="1"/>
    <col min="7" max="7" width="11.42578125" style="35"/>
    <col min="8" max="22" width="11.42578125" style="27"/>
    <col min="23" max="16384" width="11.42578125" style="13"/>
  </cols>
  <sheetData>
    <row r="1" spans="1:22" ht="15" customHeight="1" x14ac:dyDescent="0.2">
      <c r="A1" s="238" t="s">
        <v>24</v>
      </c>
      <c r="B1" s="238"/>
      <c r="C1" s="238"/>
      <c r="D1" s="238"/>
      <c r="E1" s="238"/>
    </row>
    <row r="2" spans="1:22" ht="12.75" x14ac:dyDescent="0.2">
      <c r="A2" s="238" t="s">
        <v>54</v>
      </c>
      <c r="B2" s="238"/>
      <c r="C2" s="238"/>
      <c r="D2" s="238"/>
      <c r="E2" s="238"/>
    </row>
    <row r="3" spans="1:22" ht="15" customHeight="1" x14ac:dyDescent="0.2">
      <c r="A3" s="31"/>
      <c r="B3" s="45"/>
      <c r="C3" s="38"/>
      <c r="D3" s="38"/>
      <c r="E3" s="29"/>
    </row>
    <row r="4" spans="1:22" x14ac:dyDescent="0.2">
      <c r="A4" s="239" t="s">
        <v>0</v>
      </c>
      <c r="B4" s="240"/>
      <c r="C4" s="99" t="s">
        <v>80</v>
      </c>
      <c r="D4" s="99" t="s">
        <v>5</v>
      </c>
      <c r="E4" s="48" t="s">
        <v>45</v>
      </c>
    </row>
    <row r="5" spans="1:22" ht="22.5" customHeight="1" x14ac:dyDescent="0.2">
      <c r="A5" s="112">
        <v>7544</v>
      </c>
      <c r="B5" s="100" t="s">
        <v>47</v>
      </c>
      <c r="C5" s="153">
        <v>276504983</v>
      </c>
      <c r="D5" s="153">
        <v>263251314</v>
      </c>
      <c r="E5" s="101">
        <f>+D5/C5</f>
        <v>0.95206716039544215</v>
      </c>
      <c r="F5" s="62"/>
    </row>
    <row r="6" spans="1:22" ht="22.5" customHeight="1" x14ac:dyDescent="0.2">
      <c r="A6" s="113">
        <v>7589</v>
      </c>
      <c r="B6" s="58" t="s">
        <v>62</v>
      </c>
      <c r="C6" s="153">
        <v>315829870</v>
      </c>
      <c r="D6" s="153">
        <v>315156078</v>
      </c>
      <c r="E6" s="101">
        <f>+D6/C6</f>
        <v>0.99786659824164192</v>
      </c>
      <c r="F6" s="62"/>
    </row>
    <row r="7" spans="1:22" x14ac:dyDescent="0.2">
      <c r="A7" s="241" t="s">
        <v>39</v>
      </c>
      <c r="B7" s="242"/>
      <c r="C7" s="121">
        <f>+C5+C6</f>
        <v>592334853</v>
      </c>
      <c r="D7" s="121">
        <f>+D5+D6</f>
        <v>578407392</v>
      </c>
      <c r="E7" s="102">
        <f>+D7/C7</f>
        <v>0.97648718300221315</v>
      </c>
    </row>
    <row r="8" spans="1:22" x14ac:dyDescent="0.2">
      <c r="A8" s="112">
        <v>6094</v>
      </c>
      <c r="B8" s="103" t="s">
        <v>11</v>
      </c>
      <c r="C8" s="153">
        <v>878708561</v>
      </c>
      <c r="D8" s="153">
        <v>770746562</v>
      </c>
      <c r="E8" s="101">
        <f>D8/C8</f>
        <v>0.87713560127701995</v>
      </c>
    </row>
    <row r="9" spans="1:22" ht="24" x14ac:dyDescent="0.2">
      <c r="A9" s="112">
        <v>967</v>
      </c>
      <c r="B9" s="100" t="s">
        <v>10</v>
      </c>
      <c r="C9" s="153">
        <v>313430344</v>
      </c>
      <c r="D9" s="153">
        <v>303704877</v>
      </c>
      <c r="E9" s="101">
        <f t="shared" ref="E9:E13" si="0">D9/C9</f>
        <v>0.9689708824107981</v>
      </c>
    </row>
    <row r="10" spans="1:22" ht="36" x14ac:dyDescent="0.2">
      <c r="A10" s="112">
        <v>7563</v>
      </c>
      <c r="B10" s="113" t="s">
        <v>58</v>
      </c>
      <c r="C10" s="153">
        <v>43569606</v>
      </c>
      <c r="D10" s="153">
        <v>43569606</v>
      </c>
      <c r="E10" s="101">
        <f t="shared" si="0"/>
        <v>1</v>
      </c>
    </row>
    <row r="11" spans="1:22" ht="24" x14ac:dyDescent="0.2">
      <c r="A11" s="112">
        <v>7568</v>
      </c>
      <c r="B11" s="113" t="s">
        <v>59</v>
      </c>
      <c r="C11" s="153">
        <v>1957352990</v>
      </c>
      <c r="D11" s="153">
        <v>1370105055</v>
      </c>
      <c r="E11" s="101">
        <f t="shared" si="0"/>
        <v>0.69997852303584751</v>
      </c>
    </row>
    <row r="12" spans="1:22" ht="12" customHeight="1" x14ac:dyDescent="0.2">
      <c r="A12" s="112">
        <v>7570</v>
      </c>
      <c r="B12" s="113" t="s">
        <v>60</v>
      </c>
      <c r="C12" s="153">
        <v>3987105506</v>
      </c>
      <c r="D12" s="153">
        <v>3980665095</v>
      </c>
      <c r="E12" s="101">
        <f t="shared" si="0"/>
        <v>0.99838469009904351</v>
      </c>
    </row>
    <row r="13" spans="1:22" ht="24" x14ac:dyDescent="0.2">
      <c r="A13" s="112">
        <v>7574</v>
      </c>
      <c r="B13" s="113" t="s">
        <v>61</v>
      </c>
      <c r="C13" s="153">
        <v>277983877</v>
      </c>
      <c r="D13" s="153">
        <v>186908825</v>
      </c>
      <c r="E13" s="101">
        <f t="shared" si="0"/>
        <v>0.67237289808717937</v>
      </c>
    </row>
    <row r="14" spans="1:22" x14ac:dyDescent="0.2">
      <c r="A14" s="241" t="s">
        <v>7</v>
      </c>
      <c r="B14" s="242"/>
      <c r="C14" s="122">
        <f>SUM(C8:C13)</f>
        <v>7458150884</v>
      </c>
      <c r="D14" s="122">
        <f>SUM(D8:D13)</f>
        <v>6655700020</v>
      </c>
      <c r="E14" s="102">
        <f>+D14/C14</f>
        <v>0.89240619069245419</v>
      </c>
      <c r="F14" s="62"/>
    </row>
    <row r="15" spans="1:22" s="14" customFormat="1" x14ac:dyDescent="0.2">
      <c r="A15" s="243" t="s">
        <v>26</v>
      </c>
      <c r="B15" s="243"/>
      <c r="C15" s="123">
        <f>+C14+C7</f>
        <v>8050485737</v>
      </c>
      <c r="D15" s="123">
        <f>+D14+D7</f>
        <v>7234107412</v>
      </c>
      <c r="E15" s="104">
        <f>+D15/C15</f>
        <v>0.89859266239701185</v>
      </c>
      <c r="F15" s="36"/>
      <c r="G15" s="3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</row>
    <row r="16" spans="1:22" s="14" customFormat="1" ht="24" x14ac:dyDescent="0.2">
      <c r="A16" s="114">
        <v>339</v>
      </c>
      <c r="B16" s="105" t="s">
        <v>18</v>
      </c>
      <c r="C16" s="154">
        <v>698945658</v>
      </c>
      <c r="D16" s="154">
        <v>556501132</v>
      </c>
      <c r="E16" s="101">
        <f>D16/C16</f>
        <v>0.79620085714875422</v>
      </c>
      <c r="F16" s="36"/>
      <c r="G16" s="3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</row>
    <row r="17" spans="1:22" s="14" customFormat="1" x14ac:dyDescent="0.2">
      <c r="A17" s="112">
        <v>1004</v>
      </c>
      <c r="B17" s="100" t="s">
        <v>9</v>
      </c>
      <c r="C17" s="154">
        <v>109673404</v>
      </c>
      <c r="D17" s="154">
        <v>109673404</v>
      </c>
      <c r="E17" s="101">
        <f t="shared" ref="E17:E39" si="1">D17/C17</f>
        <v>1</v>
      </c>
      <c r="F17" s="36"/>
      <c r="G17" s="3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</row>
    <row r="18" spans="1:22" s="14" customFormat="1" ht="15" customHeight="1" x14ac:dyDescent="0.2">
      <c r="A18" s="112">
        <v>1183</v>
      </c>
      <c r="B18" s="100" t="s">
        <v>25</v>
      </c>
      <c r="C18" s="154">
        <v>31440523</v>
      </c>
      <c r="D18" s="154">
        <v>23346667</v>
      </c>
      <c r="E18" s="101">
        <f t="shared" si="1"/>
        <v>0.74256611443772735</v>
      </c>
      <c r="F18" s="36">
        <v>169498203</v>
      </c>
      <c r="G18" s="36">
        <v>162000001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</row>
    <row r="19" spans="1:22" s="14" customFormat="1" ht="36" x14ac:dyDescent="0.2">
      <c r="A19" s="114">
        <v>7596</v>
      </c>
      <c r="B19" s="113" t="s">
        <v>63</v>
      </c>
      <c r="C19" s="155">
        <v>2535450621</v>
      </c>
      <c r="D19" s="155">
        <v>2492224848</v>
      </c>
      <c r="E19" s="101">
        <f t="shared" si="1"/>
        <v>0.98295144356510822</v>
      </c>
      <c r="F19" s="36"/>
      <c r="G19" s="3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spans="1:22" s="14" customFormat="1" ht="13.5" customHeight="1" x14ac:dyDescent="0.2">
      <c r="A20" s="113">
        <v>7588</v>
      </c>
      <c r="B20" s="113" t="s">
        <v>64</v>
      </c>
      <c r="C20" s="155">
        <v>1043800109</v>
      </c>
      <c r="D20" s="155">
        <v>288011910</v>
      </c>
      <c r="E20" s="101">
        <f t="shared" si="1"/>
        <v>0.275926307649006</v>
      </c>
      <c r="F20" s="36"/>
      <c r="G20" s="3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1:22" s="14" customFormat="1" ht="24" x14ac:dyDescent="0.2">
      <c r="A21" s="112">
        <v>7583</v>
      </c>
      <c r="B21" s="113" t="s">
        <v>65</v>
      </c>
      <c r="C21" s="155">
        <v>232980802</v>
      </c>
      <c r="D21" s="155">
        <v>194551975</v>
      </c>
      <c r="E21" s="101">
        <f t="shared" si="1"/>
        <v>0.83505582146635415</v>
      </c>
      <c r="F21" s="36"/>
      <c r="G21" s="3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</row>
    <row r="22" spans="1:22" s="14" customFormat="1" ht="24" x14ac:dyDescent="0.2">
      <c r="A22" s="112">
        <v>7579</v>
      </c>
      <c r="B22" s="113" t="s">
        <v>66</v>
      </c>
      <c r="C22" s="155">
        <v>1257407020</v>
      </c>
      <c r="D22" s="155">
        <v>1242620377</v>
      </c>
      <c r="E22" s="101">
        <f t="shared" si="1"/>
        <v>0.98824036865962461</v>
      </c>
      <c r="F22" s="36"/>
      <c r="G22" s="3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1:22" s="14" customFormat="1" x14ac:dyDescent="0.2">
      <c r="A23" s="241" t="s">
        <v>40</v>
      </c>
      <c r="B23" s="242"/>
      <c r="C23" s="124">
        <f>SUM(C16:C22)</f>
        <v>5909698137</v>
      </c>
      <c r="D23" s="124">
        <f>SUM(D16:D22)</f>
        <v>4906930313</v>
      </c>
      <c r="E23" s="106">
        <f t="shared" si="1"/>
        <v>0.83031826655886598</v>
      </c>
      <c r="F23" s="36"/>
      <c r="G23" s="3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</row>
    <row r="24" spans="1:22" s="14" customFormat="1" ht="12" customHeight="1" x14ac:dyDescent="0.2">
      <c r="A24" s="112">
        <v>7581</v>
      </c>
      <c r="B24" s="113" t="s">
        <v>67</v>
      </c>
      <c r="C24" s="155">
        <v>1403823839</v>
      </c>
      <c r="D24" s="155">
        <v>1245662005</v>
      </c>
      <c r="E24" s="101">
        <f t="shared" si="1"/>
        <v>0.88733498491330298</v>
      </c>
      <c r="F24" s="36"/>
      <c r="G24" s="3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22" s="14" customFormat="1" ht="12" customHeight="1" x14ac:dyDescent="0.2">
      <c r="A25" s="112">
        <v>585</v>
      </c>
      <c r="B25" s="100" t="s">
        <v>16</v>
      </c>
      <c r="C25" s="154">
        <v>54623220</v>
      </c>
      <c r="D25" s="154">
        <v>47866220</v>
      </c>
      <c r="E25" s="101">
        <f t="shared" si="1"/>
        <v>0.87629802856733818</v>
      </c>
      <c r="F25" s="36"/>
      <c r="G25" s="3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1:22" s="14" customFormat="1" ht="12" customHeight="1" x14ac:dyDescent="0.2">
      <c r="A26" s="241" t="s">
        <v>7</v>
      </c>
      <c r="B26" s="242"/>
      <c r="C26" s="124">
        <f>SUM(C24:C25)</f>
        <v>1458447059</v>
      </c>
      <c r="D26" s="124">
        <f>SUM(D24:D25)</f>
        <v>1293528225</v>
      </c>
      <c r="E26" s="102">
        <f t="shared" si="1"/>
        <v>0.88692161776987755</v>
      </c>
      <c r="F26" s="63"/>
      <c r="G26" s="3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1:22" ht="24" x14ac:dyDescent="0.2">
      <c r="A27" s="112">
        <v>6219</v>
      </c>
      <c r="B27" s="107" t="s">
        <v>12</v>
      </c>
      <c r="C27" s="156">
        <v>195326258</v>
      </c>
      <c r="D27" s="156">
        <v>175353464</v>
      </c>
      <c r="E27" s="101">
        <f t="shared" si="1"/>
        <v>0.89774649755487557</v>
      </c>
      <c r="F27" s="35">
        <v>0</v>
      </c>
      <c r="G27" s="35">
        <v>0</v>
      </c>
    </row>
    <row r="28" spans="1:22" x14ac:dyDescent="0.2">
      <c r="A28" s="112">
        <v>1032</v>
      </c>
      <c r="B28" s="107" t="s">
        <v>15</v>
      </c>
      <c r="C28" s="156">
        <v>4206716101</v>
      </c>
      <c r="D28" s="156">
        <v>3197965983</v>
      </c>
      <c r="E28" s="101">
        <f t="shared" si="1"/>
        <v>0.76020485010618977</v>
      </c>
    </row>
    <row r="29" spans="1:22" ht="24" x14ac:dyDescent="0.2">
      <c r="A29" s="113">
        <v>7573</v>
      </c>
      <c r="B29" s="114" t="s">
        <v>68</v>
      </c>
      <c r="C29" s="156">
        <v>2897169919</v>
      </c>
      <c r="D29" s="156">
        <v>2696295149</v>
      </c>
      <c r="E29" s="101">
        <f t="shared" si="1"/>
        <v>0.93066517476843924</v>
      </c>
    </row>
    <row r="30" spans="1:22" ht="36" x14ac:dyDescent="0.2">
      <c r="A30" s="112">
        <v>7576</v>
      </c>
      <c r="B30" s="114" t="s">
        <v>69</v>
      </c>
      <c r="C30" s="156">
        <v>296839440</v>
      </c>
      <c r="D30" s="156">
        <v>0</v>
      </c>
      <c r="E30" s="101">
        <f t="shared" si="1"/>
        <v>0</v>
      </c>
    </row>
    <row r="31" spans="1:22" ht="12" customHeight="1" x14ac:dyDescent="0.2">
      <c r="A31" s="112">
        <v>7587</v>
      </c>
      <c r="B31" s="114" t="s">
        <v>70</v>
      </c>
      <c r="C31" s="156">
        <v>10183604205</v>
      </c>
      <c r="D31" s="156">
        <v>7383104869</v>
      </c>
      <c r="E31" s="101">
        <f t="shared" si="1"/>
        <v>0.72499919678486757</v>
      </c>
    </row>
    <row r="32" spans="1:22" ht="12" customHeight="1" x14ac:dyDescent="0.2">
      <c r="A32" s="112">
        <v>7578</v>
      </c>
      <c r="B32" s="114" t="s">
        <v>71</v>
      </c>
      <c r="C32" s="156">
        <v>36266300803</v>
      </c>
      <c r="D32" s="156">
        <v>16256730805</v>
      </c>
      <c r="E32" s="101">
        <f t="shared" si="1"/>
        <v>0.44825996710574961</v>
      </c>
    </row>
    <row r="33" spans="1:22" x14ac:dyDescent="0.2">
      <c r="A33" s="241" t="s">
        <v>41</v>
      </c>
      <c r="B33" s="242"/>
      <c r="C33" s="75">
        <f>SUM(C27:C32)</f>
        <v>54045956726</v>
      </c>
      <c r="D33" s="75">
        <f>SUM(D27:D32)</f>
        <v>29709450270</v>
      </c>
      <c r="E33" s="76">
        <f t="shared" si="1"/>
        <v>0.54970717644281453</v>
      </c>
    </row>
    <row r="34" spans="1:22" ht="24" x14ac:dyDescent="0.2">
      <c r="A34" s="112">
        <v>7545</v>
      </c>
      <c r="B34" s="107" t="s">
        <v>52</v>
      </c>
      <c r="C34" s="156">
        <v>1001369796</v>
      </c>
      <c r="D34" s="156">
        <v>999795563</v>
      </c>
      <c r="E34" s="101">
        <f t="shared" si="1"/>
        <v>0.99842792042830897</v>
      </c>
    </row>
    <row r="35" spans="1:22" x14ac:dyDescent="0.2">
      <c r="A35" s="112">
        <v>1044</v>
      </c>
      <c r="B35" s="107" t="s">
        <v>13</v>
      </c>
      <c r="C35" s="156">
        <v>2584565494</v>
      </c>
      <c r="D35" s="156">
        <v>2438652372</v>
      </c>
      <c r="E35" s="101">
        <f t="shared" si="1"/>
        <v>0.94354442851661779</v>
      </c>
      <c r="F35" s="35">
        <v>289591620.25</v>
      </c>
      <c r="G35" s="35">
        <v>261220532</v>
      </c>
    </row>
    <row r="36" spans="1:22" ht="24" x14ac:dyDescent="0.2">
      <c r="A36" s="112">
        <v>7593</v>
      </c>
      <c r="B36" s="114" t="s">
        <v>72</v>
      </c>
      <c r="C36" s="156">
        <v>3411486583</v>
      </c>
      <c r="D36" s="156">
        <v>3311507022</v>
      </c>
      <c r="E36" s="101">
        <f t="shared" si="1"/>
        <v>0.97069325686396812</v>
      </c>
    </row>
    <row r="37" spans="1:22" ht="24" x14ac:dyDescent="0.2">
      <c r="A37" s="113">
        <v>7653</v>
      </c>
      <c r="B37" s="71" t="s">
        <v>73</v>
      </c>
      <c r="C37" s="156">
        <v>3809896092</v>
      </c>
      <c r="D37" s="156">
        <v>3094297988</v>
      </c>
      <c r="E37" s="101">
        <f t="shared" si="1"/>
        <v>0.81217385285057797</v>
      </c>
    </row>
    <row r="38" spans="1:22" ht="36" x14ac:dyDescent="0.2">
      <c r="A38" s="112">
        <v>7595</v>
      </c>
      <c r="B38" s="114" t="s">
        <v>74</v>
      </c>
      <c r="C38" s="156">
        <v>1141900763</v>
      </c>
      <c r="D38" s="156">
        <v>1001603134</v>
      </c>
      <c r="E38" s="101">
        <f t="shared" si="1"/>
        <v>0.87713675868697183</v>
      </c>
    </row>
    <row r="39" spans="1:22" x14ac:dyDescent="0.2">
      <c r="A39" s="241" t="s">
        <v>42</v>
      </c>
      <c r="B39" s="242"/>
      <c r="C39" s="122">
        <f>SUM(C34:C38)</f>
        <v>11949218728</v>
      </c>
      <c r="D39" s="122">
        <f>SUM(D34:D38)</f>
        <v>10845856079</v>
      </c>
      <c r="E39" s="102">
        <f t="shared" si="1"/>
        <v>0.90766236068517636</v>
      </c>
      <c r="F39" s="61"/>
    </row>
    <row r="40" spans="1:22" x14ac:dyDescent="0.2">
      <c r="A40" s="244" t="s">
        <v>27</v>
      </c>
      <c r="B40" s="244"/>
      <c r="C40" s="123">
        <f>+C39+C33+C26+C23</f>
        <v>73363320650</v>
      </c>
      <c r="D40" s="123">
        <f>+D39+D33+D26+D23</f>
        <v>46755764887</v>
      </c>
      <c r="E40" s="104">
        <f>D40/C40</f>
        <v>0.63731800132195893</v>
      </c>
    </row>
    <row r="41" spans="1:22" s="44" customFormat="1" ht="11.25" customHeight="1" x14ac:dyDescent="0.2">
      <c r="A41" s="42"/>
      <c r="B41" s="46"/>
      <c r="C41" s="27"/>
      <c r="D41" s="27"/>
      <c r="E41" s="31"/>
      <c r="F41" s="43"/>
      <c r="G41" s="43"/>
    </row>
    <row r="42" spans="1:22" s="15" customFormat="1" ht="15.75" customHeight="1" x14ac:dyDescent="0.2">
      <c r="A42" s="237" t="s">
        <v>28</v>
      </c>
      <c r="B42" s="237"/>
      <c r="C42" s="108">
        <f>+C40+C15</f>
        <v>81413806387</v>
      </c>
      <c r="D42" s="108">
        <f>+D40+D15</f>
        <v>53989872299</v>
      </c>
      <c r="E42" s="109">
        <f>+D42/C42</f>
        <v>0.66315376586569963</v>
      </c>
      <c r="F42" s="37"/>
      <c r="G42" s="3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</row>
    <row r="43" spans="1:22" ht="15.75" customHeight="1" x14ac:dyDescent="0.2">
      <c r="A43" s="39"/>
    </row>
    <row r="44" spans="1:22" s="27" customFormat="1" x14ac:dyDescent="0.2">
      <c r="A44" s="31"/>
      <c r="B44" s="45"/>
      <c r="C44" s="38"/>
      <c r="D44" s="38"/>
      <c r="E44" s="29"/>
      <c r="F44" s="35"/>
      <c r="G44" s="35"/>
    </row>
    <row r="45" spans="1:22" s="27" customFormat="1" x14ac:dyDescent="0.2">
      <c r="A45" s="31"/>
      <c r="B45" s="45"/>
      <c r="C45" s="38"/>
      <c r="D45" s="38"/>
      <c r="E45" s="29"/>
      <c r="F45" s="35"/>
      <c r="G45" s="35"/>
    </row>
    <row r="46" spans="1:22" s="27" customFormat="1" x14ac:dyDescent="0.2">
      <c r="A46" s="31"/>
      <c r="B46" s="45"/>
      <c r="C46" s="38"/>
      <c r="D46" s="38"/>
      <c r="E46" s="29"/>
      <c r="F46" s="35"/>
      <c r="G46" s="35"/>
    </row>
    <row r="47" spans="1:22" s="27" customFormat="1" x14ac:dyDescent="0.2">
      <c r="A47" s="31"/>
      <c r="B47" s="45"/>
      <c r="C47" s="38"/>
      <c r="D47" s="38"/>
      <c r="E47" s="29"/>
      <c r="F47" s="35"/>
      <c r="G47" s="35"/>
    </row>
    <row r="48" spans="1:22" s="27" customFormat="1" x14ac:dyDescent="0.2">
      <c r="A48" s="31"/>
      <c r="B48" s="45"/>
      <c r="C48" s="38"/>
      <c r="D48" s="38"/>
      <c r="E48" s="29"/>
      <c r="F48" s="35"/>
      <c r="G48" s="35"/>
    </row>
    <row r="49" spans="1:7" s="27" customFormat="1" x14ac:dyDescent="0.2">
      <c r="A49" s="31"/>
      <c r="B49" s="45"/>
      <c r="C49" s="38"/>
      <c r="D49" s="38"/>
      <c r="E49" s="29"/>
      <c r="F49" s="35"/>
      <c r="G49" s="35"/>
    </row>
    <row r="50" spans="1:7" s="27" customFormat="1" x14ac:dyDescent="0.2">
      <c r="A50" s="31"/>
      <c r="B50" s="45"/>
      <c r="C50" s="38"/>
      <c r="D50" s="38"/>
      <c r="E50" s="29"/>
      <c r="F50" s="35"/>
      <c r="G50" s="35"/>
    </row>
    <row r="51" spans="1:7" s="27" customFormat="1" x14ac:dyDescent="0.2">
      <c r="A51" s="31"/>
      <c r="B51" s="45"/>
      <c r="C51" s="38"/>
      <c r="D51" s="38"/>
      <c r="E51" s="29"/>
      <c r="F51" s="35"/>
      <c r="G51" s="35"/>
    </row>
    <row r="52" spans="1:7" s="27" customFormat="1" x14ac:dyDescent="0.2">
      <c r="A52" s="31"/>
      <c r="B52" s="45"/>
      <c r="C52" s="38"/>
      <c r="D52" s="38"/>
      <c r="E52" s="29"/>
      <c r="F52" s="35"/>
      <c r="G52" s="35"/>
    </row>
    <row r="53" spans="1:7" s="27" customFormat="1" x14ac:dyDescent="0.2">
      <c r="A53" s="31"/>
      <c r="B53" s="45"/>
      <c r="C53" s="38"/>
      <c r="D53" s="38"/>
      <c r="E53" s="29"/>
      <c r="F53" s="35"/>
      <c r="G53" s="35"/>
    </row>
    <row r="54" spans="1:7" s="27" customFormat="1" x14ac:dyDescent="0.2">
      <c r="A54" s="31"/>
      <c r="B54" s="45"/>
      <c r="C54" s="38"/>
      <c r="D54" s="38"/>
      <c r="E54" s="29"/>
      <c r="F54" s="35"/>
      <c r="G54" s="35"/>
    </row>
    <row r="55" spans="1:7" s="27" customFormat="1" x14ac:dyDescent="0.2">
      <c r="A55" s="31"/>
      <c r="B55" s="45"/>
      <c r="C55" s="38"/>
      <c r="D55" s="38"/>
      <c r="E55" s="29"/>
      <c r="F55" s="35"/>
      <c r="G55" s="35"/>
    </row>
    <row r="56" spans="1:7" s="27" customFormat="1" x14ac:dyDescent="0.2">
      <c r="A56" s="31"/>
      <c r="B56" s="45"/>
      <c r="C56" s="38"/>
      <c r="D56" s="38"/>
      <c r="E56" s="29"/>
      <c r="F56" s="35"/>
      <c r="G56" s="35"/>
    </row>
    <row r="57" spans="1:7" s="27" customFormat="1" x14ac:dyDescent="0.2">
      <c r="A57" s="31"/>
      <c r="B57" s="45"/>
      <c r="C57" s="38"/>
      <c r="D57" s="38"/>
      <c r="E57" s="29"/>
      <c r="F57" s="35"/>
      <c r="G57" s="35"/>
    </row>
    <row r="58" spans="1:7" s="27" customFormat="1" x14ac:dyDescent="0.2">
      <c r="A58" s="31"/>
      <c r="B58" s="45"/>
      <c r="C58" s="38"/>
      <c r="D58" s="38"/>
      <c r="E58" s="29"/>
      <c r="F58" s="35"/>
      <c r="G58" s="35"/>
    </row>
    <row r="59" spans="1:7" s="27" customFormat="1" x14ac:dyDescent="0.2">
      <c r="A59" s="31"/>
      <c r="B59" s="45"/>
      <c r="C59" s="38"/>
      <c r="D59" s="38"/>
      <c r="E59" s="29"/>
      <c r="F59" s="35"/>
      <c r="G59" s="35"/>
    </row>
    <row r="60" spans="1:7" s="27" customFormat="1" x14ac:dyDescent="0.2">
      <c r="A60" s="31"/>
      <c r="B60" s="45"/>
      <c r="C60" s="38"/>
      <c r="D60" s="38"/>
      <c r="E60" s="29"/>
      <c r="F60" s="35"/>
      <c r="G60" s="35"/>
    </row>
    <row r="61" spans="1:7" s="27" customFormat="1" x14ac:dyDescent="0.2">
      <c r="A61" s="31"/>
      <c r="B61" s="45"/>
      <c r="C61" s="38"/>
      <c r="D61" s="38"/>
      <c r="E61" s="29"/>
      <c r="F61" s="35"/>
      <c r="G61" s="35"/>
    </row>
    <row r="62" spans="1:7" s="27" customFormat="1" x14ac:dyDescent="0.2">
      <c r="A62" s="31"/>
      <c r="B62" s="45"/>
      <c r="C62" s="38"/>
      <c r="D62" s="38"/>
      <c r="E62" s="29"/>
      <c r="F62" s="35"/>
      <c r="G62" s="35"/>
    </row>
    <row r="63" spans="1:7" s="27" customFormat="1" x14ac:dyDescent="0.2">
      <c r="A63" s="31"/>
      <c r="B63" s="45"/>
      <c r="C63" s="38"/>
      <c r="D63" s="38"/>
      <c r="E63" s="29"/>
      <c r="F63" s="35"/>
      <c r="G63" s="35"/>
    </row>
    <row r="64" spans="1:7" s="27" customFormat="1" x14ac:dyDescent="0.2">
      <c r="A64" s="31"/>
      <c r="B64" s="45"/>
      <c r="C64" s="38"/>
      <c r="D64" s="38"/>
      <c r="E64" s="29"/>
      <c r="F64" s="35"/>
      <c r="G64" s="35"/>
    </row>
    <row r="65" spans="1:7" s="27" customFormat="1" x14ac:dyDescent="0.2">
      <c r="A65" s="31"/>
      <c r="B65" s="45"/>
      <c r="C65" s="38"/>
      <c r="D65" s="38"/>
      <c r="E65" s="29"/>
      <c r="F65" s="35"/>
      <c r="G65" s="35"/>
    </row>
    <row r="66" spans="1:7" s="27" customFormat="1" x14ac:dyDescent="0.2">
      <c r="A66" s="31"/>
      <c r="B66" s="45"/>
      <c r="C66" s="38"/>
      <c r="D66" s="38"/>
      <c r="E66" s="29"/>
      <c r="F66" s="35"/>
      <c r="G66" s="35"/>
    </row>
    <row r="67" spans="1:7" s="27" customFormat="1" x14ac:dyDescent="0.2">
      <c r="A67" s="31"/>
      <c r="B67" s="45"/>
      <c r="C67" s="38"/>
      <c r="D67" s="38"/>
      <c r="E67" s="29"/>
      <c r="F67" s="35"/>
      <c r="G67" s="35"/>
    </row>
    <row r="68" spans="1:7" s="27" customFormat="1" x14ac:dyDescent="0.2">
      <c r="A68" s="31"/>
      <c r="B68" s="45"/>
      <c r="C68" s="38"/>
      <c r="D68" s="38"/>
      <c r="E68" s="29"/>
      <c r="F68" s="35"/>
      <c r="G68" s="35"/>
    </row>
    <row r="69" spans="1:7" s="27" customFormat="1" x14ac:dyDescent="0.2">
      <c r="A69" s="31"/>
      <c r="B69" s="45"/>
      <c r="C69" s="38"/>
      <c r="D69" s="38"/>
      <c r="E69" s="29"/>
      <c r="F69" s="35"/>
      <c r="G69" s="35"/>
    </row>
    <row r="70" spans="1:7" s="27" customFormat="1" x14ac:dyDescent="0.2">
      <c r="A70" s="31"/>
      <c r="B70" s="45"/>
      <c r="C70" s="38"/>
      <c r="D70" s="38"/>
      <c r="E70" s="29"/>
      <c r="F70" s="35"/>
      <c r="G70" s="35"/>
    </row>
    <row r="71" spans="1:7" s="27" customFormat="1" x14ac:dyDescent="0.2">
      <c r="A71" s="31"/>
      <c r="B71" s="45"/>
      <c r="C71" s="38"/>
      <c r="D71" s="38"/>
      <c r="E71" s="29"/>
      <c r="F71" s="35"/>
      <c r="G71" s="35"/>
    </row>
    <row r="72" spans="1:7" s="27" customFormat="1" x14ac:dyDescent="0.2">
      <c r="A72" s="31"/>
      <c r="B72" s="45"/>
      <c r="C72" s="38"/>
      <c r="D72" s="38"/>
      <c r="E72" s="29"/>
      <c r="F72" s="35"/>
      <c r="G72" s="35"/>
    </row>
    <row r="73" spans="1:7" s="27" customFormat="1" x14ac:dyDescent="0.2">
      <c r="A73" s="31"/>
      <c r="B73" s="45"/>
      <c r="C73" s="38"/>
      <c r="D73" s="38"/>
      <c r="E73" s="29"/>
      <c r="F73" s="35"/>
      <c r="G73" s="35"/>
    </row>
    <row r="74" spans="1:7" s="27" customFormat="1" x14ac:dyDescent="0.2">
      <c r="A74" s="31"/>
      <c r="B74" s="45"/>
      <c r="C74" s="38"/>
      <c r="D74" s="38"/>
      <c r="E74" s="29"/>
      <c r="F74" s="35"/>
      <c r="G74" s="35"/>
    </row>
    <row r="75" spans="1:7" s="27" customFormat="1" x14ac:dyDescent="0.2">
      <c r="A75" s="31"/>
      <c r="B75" s="45"/>
      <c r="C75" s="38"/>
      <c r="D75" s="38"/>
      <c r="E75" s="29"/>
      <c r="F75" s="35"/>
      <c r="G75" s="35"/>
    </row>
    <row r="76" spans="1:7" s="27" customFormat="1" x14ac:dyDescent="0.2">
      <c r="A76" s="31"/>
      <c r="B76" s="45"/>
      <c r="C76" s="38"/>
      <c r="D76" s="38"/>
      <c r="E76" s="29"/>
      <c r="F76" s="35"/>
      <c r="G76" s="35"/>
    </row>
    <row r="77" spans="1:7" s="27" customFormat="1" x14ac:dyDescent="0.2">
      <c r="A77" s="31"/>
      <c r="B77" s="45"/>
      <c r="C77" s="38"/>
      <c r="D77" s="38"/>
      <c r="E77" s="29"/>
      <c r="F77" s="35"/>
      <c r="G77" s="35"/>
    </row>
    <row r="78" spans="1:7" s="27" customFormat="1" x14ac:dyDescent="0.2">
      <c r="A78" s="31"/>
      <c r="B78" s="45"/>
      <c r="C78" s="38"/>
      <c r="D78" s="38"/>
      <c r="E78" s="29"/>
      <c r="F78" s="35"/>
      <c r="G78" s="35"/>
    </row>
    <row r="79" spans="1:7" s="27" customFormat="1" x14ac:dyDescent="0.2">
      <c r="A79" s="31"/>
      <c r="B79" s="45"/>
      <c r="C79" s="38"/>
      <c r="D79" s="38"/>
      <c r="E79" s="29"/>
      <c r="F79" s="35"/>
      <c r="G79" s="35"/>
    </row>
    <row r="80" spans="1:7" s="27" customFormat="1" x14ac:dyDescent="0.2">
      <c r="A80" s="31"/>
      <c r="B80" s="45"/>
      <c r="C80" s="38"/>
      <c r="D80" s="38"/>
      <c r="E80" s="29"/>
      <c r="F80" s="35"/>
      <c r="G80" s="35"/>
    </row>
    <row r="81" spans="1:7" s="27" customFormat="1" x14ac:dyDescent="0.2">
      <c r="A81" s="31"/>
      <c r="B81" s="45"/>
      <c r="C81" s="38"/>
      <c r="D81" s="38"/>
      <c r="E81" s="29"/>
      <c r="F81" s="35"/>
      <c r="G81" s="35"/>
    </row>
    <row r="82" spans="1:7" s="27" customFormat="1" x14ac:dyDescent="0.2">
      <c r="A82" s="31"/>
      <c r="B82" s="45"/>
      <c r="C82" s="38"/>
      <c r="D82" s="38"/>
      <c r="E82" s="29"/>
      <c r="F82" s="35"/>
      <c r="G82" s="35"/>
    </row>
    <row r="83" spans="1:7" s="27" customFormat="1" x14ac:dyDescent="0.2">
      <c r="A83" s="31"/>
      <c r="B83" s="45"/>
      <c r="C83" s="38"/>
      <c r="D83" s="38"/>
      <c r="E83" s="29"/>
      <c r="F83" s="35"/>
      <c r="G83" s="35"/>
    </row>
    <row r="84" spans="1:7" s="27" customFormat="1" x14ac:dyDescent="0.2">
      <c r="A84" s="31"/>
      <c r="B84" s="45"/>
      <c r="C84" s="38"/>
      <c r="D84" s="38"/>
      <c r="E84" s="29"/>
      <c r="F84" s="35"/>
      <c r="G84" s="35"/>
    </row>
    <row r="85" spans="1:7" s="27" customFormat="1" x14ac:dyDescent="0.2">
      <c r="A85" s="31"/>
      <c r="B85" s="45"/>
      <c r="C85" s="38"/>
      <c r="D85" s="38"/>
      <c r="E85" s="29"/>
      <c r="F85" s="35"/>
      <c r="G85" s="35"/>
    </row>
    <row r="86" spans="1:7" s="27" customFormat="1" x14ac:dyDescent="0.2">
      <c r="A86" s="31"/>
      <c r="B86" s="45"/>
      <c r="C86" s="38"/>
      <c r="D86" s="38"/>
      <c r="E86" s="29"/>
      <c r="F86" s="35"/>
      <c r="G86" s="35"/>
    </row>
    <row r="87" spans="1:7" s="27" customFormat="1" x14ac:dyDescent="0.2">
      <c r="A87" s="31"/>
      <c r="B87" s="45"/>
      <c r="C87" s="38"/>
      <c r="D87" s="38"/>
      <c r="E87" s="29"/>
      <c r="F87" s="35"/>
      <c r="G87" s="35"/>
    </row>
    <row r="88" spans="1:7" s="27" customFormat="1" x14ac:dyDescent="0.2">
      <c r="A88" s="31"/>
      <c r="B88" s="45"/>
      <c r="C88" s="38"/>
      <c r="D88" s="38"/>
      <c r="E88" s="29"/>
      <c r="F88" s="35"/>
      <c r="G88" s="35"/>
    </row>
    <row r="89" spans="1:7" s="27" customFormat="1" x14ac:dyDescent="0.2">
      <c r="A89" s="31"/>
      <c r="B89" s="45"/>
      <c r="C89" s="38"/>
      <c r="D89" s="38"/>
      <c r="E89" s="29"/>
      <c r="F89" s="35"/>
      <c r="G89" s="35"/>
    </row>
    <row r="90" spans="1:7" s="27" customFormat="1" x14ac:dyDescent="0.2">
      <c r="A90" s="31"/>
      <c r="B90" s="45"/>
      <c r="C90" s="38"/>
      <c r="D90" s="38"/>
      <c r="E90" s="29"/>
      <c r="F90" s="35"/>
      <c r="G90" s="35"/>
    </row>
    <row r="91" spans="1:7" s="27" customFormat="1" x14ac:dyDescent="0.2">
      <c r="A91" s="31"/>
      <c r="B91" s="45"/>
      <c r="C91" s="38"/>
      <c r="D91" s="38"/>
      <c r="E91" s="29"/>
      <c r="F91" s="35"/>
      <c r="G91" s="35"/>
    </row>
    <row r="92" spans="1:7" s="27" customFormat="1" x14ac:dyDescent="0.2">
      <c r="A92" s="31"/>
      <c r="B92" s="45"/>
      <c r="C92" s="38"/>
      <c r="D92" s="38"/>
      <c r="E92" s="29"/>
      <c r="F92" s="35"/>
      <c r="G92" s="35"/>
    </row>
    <row r="93" spans="1:7" s="27" customFormat="1" x14ac:dyDescent="0.2">
      <c r="A93" s="31"/>
      <c r="B93" s="45"/>
      <c r="C93" s="38"/>
      <c r="D93" s="38"/>
      <c r="E93" s="29"/>
      <c r="F93" s="35"/>
      <c r="G93" s="35"/>
    </row>
    <row r="94" spans="1:7" s="27" customFormat="1" x14ac:dyDescent="0.2">
      <c r="A94" s="31"/>
      <c r="B94" s="45"/>
      <c r="C94" s="38"/>
      <c r="D94" s="38"/>
      <c r="E94" s="29"/>
      <c r="F94" s="35"/>
      <c r="G94" s="35"/>
    </row>
    <row r="95" spans="1:7" s="27" customFormat="1" x14ac:dyDescent="0.2">
      <c r="A95" s="31"/>
      <c r="B95" s="45"/>
      <c r="C95" s="38"/>
      <c r="D95" s="38"/>
      <c r="E95" s="29"/>
      <c r="F95" s="35"/>
      <c r="G95" s="35"/>
    </row>
    <row r="96" spans="1:7" s="27" customFormat="1" x14ac:dyDescent="0.2">
      <c r="A96" s="31"/>
      <c r="B96" s="45"/>
      <c r="C96" s="38"/>
      <c r="D96" s="38"/>
      <c r="E96" s="29"/>
      <c r="F96" s="35"/>
      <c r="G96" s="35"/>
    </row>
    <row r="97" spans="1:7" s="27" customFormat="1" x14ac:dyDescent="0.2">
      <c r="A97" s="31"/>
      <c r="B97" s="45"/>
      <c r="C97" s="38"/>
      <c r="D97" s="38"/>
      <c r="E97" s="29"/>
      <c r="F97" s="35"/>
      <c r="G97" s="35"/>
    </row>
    <row r="98" spans="1:7" s="27" customFormat="1" x14ac:dyDescent="0.2">
      <c r="A98" s="31"/>
      <c r="B98" s="45"/>
      <c r="C98" s="38"/>
      <c r="D98" s="38"/>
      <c r="E98" s="29"/>
      <c r="F98" s="35"/>
      <c r="G98" s="35"/>
    </row>
    <row r="99" spans="1:7" s="27" customFormat="1" x14ac:dyDescent="0.2">
      <c r="A99" s="31"/>
      <c r="B99" s="45"/>
      <c r="C99" s="38"/>
      <c r="D99" s="38"/>
      <c r="E99" s="29"/>
      <c r="F99" s="35"/>
      <c r="G99" s="35"/>
    </row>
    <row r="100" spans="1:7" s="27" customFormat="1" x14ac:dyDescent="0.2">
      <c r="A100" s="31"/>
      <c r="B100" s="45"/>
      <c r="C100" s="38"/>
      <c r="D100" s="38"/>
      <c r="E100" s="29"/>
      <c r="F100" s="35"/>
      <c r="G100" s="35"/>
    </row>
    <row r="101" spans="1:7" s="27" customFormat="1" x14ac:dyDescent="0.2">
      <c r="A101" s="31"/>
      <c r="B101" s="45"/>
      <c r="C101" s="38"/>
      <c r="D101" s="38"/>
      <c r="E101" s="29"/>
      <c r="F101" s="35"/>
      <c r="G101" s="35"/>
    </row>
    <row r="102" spans="1:7" s="27" customFormat="1" x14ac:dyDescent="0.2">
      <c r="A102" s="31"/>
      <c r="B102" s="45"/>
      <c r="C102" s="38"/>
      <c r="D102" s="38"/>
      <c r="E102" s="29"/>
      <c r="F102" s="35"/>
      <c r="G102" s="35"/>
    </row>
    <row r="103" spans="1:7" s="27" customFormat="1" x14ac:dyDescent="0.2">
      <c r="A103" s="31"/>
      <c r="B103" s="45"/>
      <c r="C103" s="38"/>
      <c r="D103" s="38"/>
      <c r="E103" s="29"/>
      <c r="F103" s="35"/>
      <c r="G103" s="35"/>
    </row>
    <row r="104" spans="1:7" s="27" customFormat="1" x14ac:dyDescent="0.2">
      <c r="A104" s="31"/>
      <c r="B104" s="45"/>
      <c r="C104" s="38"/>
      <c r="D104" s="38"/>
      <c r="E104" s="29"/>
      <c r="F104" s="35"/>
      <c r="G104" s="35"/>
    </row>
    <row r="105" spans="1:7" s="27" customFormat="1" x14ac:dyDescent="0.2">
      <c r="A105" s="31"/>
      <c r="B105" s="45"/>
      <c r="C105" s="38"/>
      <c r="D105" s="38"/>
      <c r="E105" s="29"/>
      <c r="F105" s="35"/>
      <c r="G105" s="35"/>
    </row>
    <row r="106" spans="1:7" s="27" customFormat="1" x14ac:dyDescent="0.2">
      <c r="A106" s="31"/>
      <c r="B106" s="45"/>
      <c r="C106" s="38"/>
      <c r="D106" s="38"/>
      <c r="E106" s="29"/>
      <c r="F106" s="35"/>
      <c r="G106" s="35"/>
    </row>
    <row r="107" spans="1:7" s="27" customFormat="1" x14ac:dyDescent="0.2">
      <c r="A107" s="31"/>
      <c r="B107" s="45"/>
      <c r="C107" s="38"/>
      <c r="D107" s="38"/>
      <c r="E107" s="29"/>
      <c r="F107" s="35"/>
      <c r="G107" s="35"/>
    </row>
    <row r="108" spans="1:7" s="27" customFormat="1" x14ac:dyDescent="0.2">
      <c r="A108" s="31"/>
      <c r="B108" s="45"/>
      <c r="C108" s="38"/>
      <c r="D108" s="38"/>
      <c r="E108" s="29"/>
      <c r="F108" s="35"/>
      <c r="G108" s="35"/>
    </row>
    <row r="109" spans="1:7" s="27" customFormat="1" x14ac:dyDescent="0.2">
      <c r="A109" s="31"/>
      <c r="B109" s="45"/>
      <c r="C109" s="38"/>
      <c r="D109" s="38"/>
      <c r="E109" s="29"/>
      <c r="F109" s="35"/>
      <c r="G109" s="35"/>
    </row>
    <row r="110" spans="1:7" s="27" customFormat="1" x14ac:dyDescent="0.2">
      <c r="A110" s="31"/>
      <c r="B110" s="45"/>
      <c r="C110" s="38"/>
      <c r="D110" s="38"/>
      <c r="E110" s="29"/>
      <c r="F110" s="35"/>
      <c r="G110" s="35"/>
    </row>
    <row r="111" spans="1:7" s="27" customFormat="1" x14ac:dyDescent="0.2">
      <c r="A111" s="31"/>
      <c r="B111" s="45"/>
      <c r="C111" s="38"/>
      <c r="D111" s="38"/>
      <c r="E111" s="29"/>
      <c r="F111" s="35"/>
      <c r="G111" s="35"/>
    </row>
    <row r="112" spans="1:7" s="27" customFormat="1" x14ac:dyDescent="0.2">
      <c r="A112" s="31"/>
      <c r="B112" s="45"/>
      <c r="C112" s="38"/>
      <c r="D112" s="38"/>
      <c r="E112" s="29"/>
      <c r="F112" s="35"/>
      <c r="G112" s="35"/>
    </row>
    <row r="113" spans="1:7" s="27" customFormat="1" x14ac:dyDescent="0.2">
      <c r="A113" s="31"/>
      <c r="B113" s="45"/>
      <c r="C113" s="38"/>
      <c r="D113" s="38"/>
      <c r="E113" s="29"/>
      <c r="F113" s="35"/>
      <c r="G113" s="35"/>
    </row>
    <row r="114" spans="1:7" s="27" customFormat="1" x14ac:dyDescent="0.2">
      <c r="A114" s="31"/>
      <c r="B114" s="45"/>
      <c r="C114" s="38"/>
      <c r="D114" s="38"/>
      <c r="E114" s="29"/>
      <c r="F114" s="35"/>
      <c r="G114" s="35"/>
    </row>
    <row r="115" spans="1:7" s="27" customFormat="1" x14ac:dyDescent="0.2">
      <c r="A115" s="31"/>
      <c r="B115" s="45"/>
      <c r="C115" s="38"/>
      <c r="D115" s="38"/>
      <c r="E115" s="29"/>
      <c r="F115" s="35"/>
      <c r="G115" s="35"/>
    </row>
    <row r="116" spans="1:7" s="27" customFormat="1" x14ac:dyDescent="0.2">
      <c r="A116" s="31"/>
      <c r="B116" s="45"/>
      <c r="C116" s="38"/>
      <c r="D116" s="38"/>
      <c r="E116" s="29"/>
      <c r="F116" s="35"/>
      <c r="G116" s="35"/>
    </row>
    <row r="117" spans="1:7" s="27" customFormat="1" x14ac:dyDescent="0.2">
      <c r="A117" s="31"/>
      <c r="B117" s="45"/>
      <c r="C117" s="38"/>
      <c r="D117" s="38"/>
      <c r="E117" s="29"/>
      <c r="F117" s="35"/>
      <c r="G117" s="35"/>
    </row>
    <row r="118" spans="1:7" s="27" customFormat="1" x14ac:dyDescent="0.2">
      <c r="A118" s="31"/>
      <c r="B118" s="45"/>
      <c r="C118" s="38"/>
      <c r="D118" s="38"/>
      <c r="E118" s="29"/>
      <c r="F118" s="35"/>
      <c r="G118" s="35"/>
    </row>
    <row r="119" spans="1:7" s="27" customFormat="1" x14ac:dyDescent="0.2">
      <c r="A119" s="31"/>
      <c r="B119" s="45"/>
      <c r="C119" s="38"/>
      <c r="D119" s="38"/>
      <c r="E119" s="29"/>
      <c r="F119" s="35"/>
      <c r="G119" s="35"/>
    </row>
    <row r="120" spans="1:7" s="27" customFormat="1" x14ac:dyDescent="0.2">
      <c r="A120" s="31"/>
      <c r="B120" s="45"/>
      <c r="C120" s="38"/>
      <c r="D120" s="38"/>
      <c r="E120" s="29"/>
      <c r="F120" s="35"/>
      <c r="G120" s="35"/>
    </row>
    <row r="121" spans="1:7" s="27" customFormat="1" x14ac:dyDescent="0.2">
      <c r="A121" s="31"/>
      <c r="B121" s="45"/>
      <c r="C121" s="38"/>
      <c r="D121" s="38"/>
      <c r="E121" s="29"/>
      <c r="F121" s="35"/>
      <c r="G121" s="35"/>
    </row>
    <row r="122" spans="1:7" s="27" customFormat="1" x14ac:dyDescent="0.2">
      <c r="A122" s="31"/>
      <c r="B122" s="45"/>
      <c r="C122" s="38"/>
      <c r="D122" s="38"/>
      <c r="E122" s="29"/>
      <c r="F122" s="35"/>
      <c r="G122" s="35"/>
    </row>
    <row r="123" spans="1:7" s="27" customFormat="1" x14ac:dyDescent="0.2">
      <c r="A123" s="31"/>
      <c r="B123" s="45"/>
      <c r="C123" s="38"/>
      <c r="D123" s="38"/>
      <c r="E123" s="29"/>
      <c r="F123" s="35"/>
      <c r="G123" s="35"/>
    </row>
    <row r="124" spans="1:7" s="27" customFormat="1" x14ac:dyDescent="0.2">
      <c r="A124" s="31"/>
      <c r="B124" s="45"/>
      <c r="C124" s="38"/>
      <c r="D124" s="38"/>
      <c r="E124" s="29"/>
      <c r="F124" s="35"/>
      <c r="G124" s="35"/>
    </row>
    <row r="125" spans="1:7" s="27" customFormat="1" x14ac:dyDescent="0.2">
      <c r="A125" s="31"/>
      <c r="B125" s="45"/>
      <c r="C125" s="38"/>
      <c r="D125" s="38"/>
      <c r="E125" s="29"/>
      <c r="F125" s="35"/>
      <c r="G125" s="35"/>
    </row>
    <row r="126" spans="1:7" s="27" customFormat="1" x14ac:dyDescent="0.2">
      <c r="A126" s="31"/>
      <c r="B126" s="45"/>
      <c r="C126" s="38"/>
      <c r="D126" s="38"/>
      <c r="E126" s="29"/>
      <c r="F126" s="35"/>
      <c r="G126" s="35"/>
    </row>
    <row r="127" spans="1:7" s="27" customFormat="1" x14ac:dyDescent="0.2">
      <c r="A127" s="31"/>
      <c r="B127" s="45"/>
      <c r="C127" s="38"/>
      <c r="D127" s="38"/>
      <c r="E127" s="29"/>
      <c r="F127" s="35"/>
      <c r="G127" s="35"/>
    </row>
    <row r="128" spans="1:7" s="27" customFormat="1" x14ac:dyDescent="0.2">
      <c r="A128" s="31"/>
      <c r="B128" s="45"/>
      <c r="C128" s="38"/>
      <c r="D128" s="38"/>
      <c r="E128" s="29"/>
      <c r="F128" s="35"/>
      <c r="G128" s="35"/>
    </row>
    <row r="129" spans="1:7" s="27" customFormat="1" x14ac:dyDescent="0.2">
      <c r="A129" s="31"/>
      <c r="B129" s="45"/>
      <c r="C129" s="38"/>
      <c r="D129" s="38"/>
      <c r="E129" s="29"/>
      <c r="F129" s="35"/>
      <c r="G129" s="35"/>
    </row>
    <row r="130" spans="1:7" s="27" customFormat="1" x14ac:dyDescent="0.2">
      <c r="A130" s="31"/>
      <c r="B130" s="45"/>
      <c r="C130" s="38"/>
      <c r="D130" s="38"/>
      <c r="E130" s="29"/>
      <c r="F130" s="35"/>
      <c r="G130" s="35"/>
    </row>
    <row r="131" spans="1:7" s="27" customFormat="1" x14ac:dyDescent="0.2">
      <c r="A131" s="31"/>
      <c r="B131" s="45"/>
      <c r="C131" s="38"/>
      <c r="D131" s="38"/>
      <c r="E131" s="29"/>
      <c r="F131" s="35"/>
      <c r="G131" s="35"/>
    </row>
    <row r="132" spans="1:7" s="27" customFormat="1" x14ac:dyDescent="0.2">
      <c r="A132" s="31"/>
      <c r="B132" s="45"/>
      <c r="C132" s="38"/>
      <c r="D132" s="38"/>
      <c r="E132" s="29"/>
      <c r="F132" s="35"/>
      <c r="G132" s="35"/>
    </row>
    <row r="133" spans="1:7" s="27" customFormat="1" x14ac:dyDescent="0.2">
      <c r="A133" s="31"/>
      <c r="B133" s="45"/>
      <c r="C133" s="38"/>
      <c r="D133" s="38"/>
      <c r="E133" s="29"/>
      <c r="F133" s="35"/>
      <c r="G133" s="35"/>
    </row>
    <row r="134" spans="1:7" s="27" customFormat="1" x14ac:dyDescent="0.2">
      <c r="A134" s="31"/>
      <c r="B134" s="45"/>
      <c r="C134" s="38"/>
      <c r="D134" s="38"/>
      <c r="E134" s="29"/>
      <c r="F134" s="35"/>
      <c r="G134" s="35"/>
    </row>
    <row r="135" spans="1:7" s="27" customFormat="1" x14ac:dyDescent="0.2">
      <c r="A135" s="31"/>
      <c r="B135" s="45"/>
      <c r="C135" s="38"/>
      <c r="D135" s="38"/>
      <c r="E135" s="29"/>
      <c r="F135" s="35"/>
      <c r="G135" s="35"/>
    </row>
    <row r="136" spans="1:7" s="27" customFormat="1" x14ac:dyDescent="0.2">
      <c r="A136" s="31"/>
      <c r="B136" s="45"/>
      <c r="C136" s="38"/>
      <c r="D136" s="38"/>
      <c r="E136" s="29"/>
      <c r="F136" s="35"/>
      <c r="G136" s="35"/>
    </row>
    <row r="137" spans="1:7" s="27" customFormat="1" x14ac:dyDescent="0.2">
      <c r="A137" s="31"/>
      <c r="B137" s="45"/>
      <c r="C137" s="38"/>
      <c r="D137" s="38"/>
      <c r="E137" s="29"/>
      <c r="F137" s="35"/>
      <c r="G137" s="35"/>
    </row>
    <row r="138" spans="1:7" s="27" customFormat="1" x14ac:dyDescent="0.2">
      <c r="A138" s="31"/>
      <c r="B138" s="45"/>
      <c r="C138" s="38"/>
      <c r="D138" s="38"/>
      <c r="E138" s="29"/>
      <c r="F138" s="35"/>
      <c r="G138" s="35"/>
    </row>
    <row r="139" spans="1:7" s="27" customFormat="1" x14ac:dyDescent="0.2">
      <c r="A139" s="31"/>
      <c r="B139" s="45"/>
      <c r="C139" s="38"/>
      <c r="D139" s="38"/>
      <c r="E139" s="29"/>
      <c r="F139" s="35"/>
      <c r="G139" s="35"/>
    </row>
    <row r="140" spans="1:7" s="27" customFormat="1" x14ac:dyDescent="0.2">
      <c r="A140" s="31"/>
      <c r="B140" s="45"/>
      <c r="C140" s="38"/>
      <c r="D140" s="38"/>
      <c r="E140" s="29"/>
      <c r="F140" s="35"/>
      <c r="G140" s="35"/>
    </row>
    <row r="141" spans="1:7" s="27" customFormat="1" x14ac:dyDescent="0.2">
      <c r="A141" s="31"/>
      <c r="B141" s="45"/>
      <c r="C141" s="38"/>
      <c r="D141" s="38"/>
      <c r="E141" s="29"/>
      <c r="F141" s="35"/>
      <c r="G141" s="35"/>
    </row>
    <row r="142" spans="1:7" s="27" customFormat="1" x14ac:dyDescent="0.2">
      <c r="A142" s="31"/>
      <c r="B142" s="45"/>
      <c r="C142" s="38"/>
      <c r="D142" s="38"/>
      <c r="E142" s="29"/>
      <c r="F142" s="35"/>
      <c r="G142" s="35"/>
    </row>
    <row r="143" spans="1:7" s="27" customFormat="1" x14ac:dyDescent="0.2">
      <c r="A143" s="31"/>
      <c r="B143" s="45"/>
      <c r="C143" s="38"/>
      <c r="D143" s="38"/>
      <c r="E143" s="29"/>
      <c r="F143" s="35"/>
      <c r="G143" s="35"/>
    </row>
    <row r="144" spans="1:7" s="27" customFormat="1" x14ac:dyDescent="0.2">
      <c r="A144" s="31"/>
      <c r="B144" s="45"/>
      <c r="C144" s="38"/>
      <c r="D144" s="38"/>
      <c r="E144" s="29"/>
      <c r="F144" s="35"/>
      <c r="G144" s="35"/>
    </row>
    <row r="145" spans="1:7" s="27" customFormat="1" x14ac:dyDescent="0.2">
      <c r="A145" s="31"/>
      <c r="B145" s="45"/>
      <c r="C145" s="38"/>
      <c r="D145" s="38"/>
      <c r="E145" s="29"/>
      <c r="F145" s="35"/>
      <c r="G145" s="35"/>
    </row>
    <row r="146" spans="1:7" s="27" customFormat="1" x14ac:dyDescent="0.2">
      <c r="A146" s="31"/>
      <c r="B146" s="45"/>
      <c r="C146" s="38"/>
      <c r="D146" s="38"/>
      <c r="E146" s="29"/>
      <c r="F146" s="35"/>
      <c r="G146" s="35"/>
    </row>
    <row r="147" spans="1:7" s="27" customFormat="1" x14ac:dyDescent="0.2">
      <c r="A147" s="31"/>
      <c r="B147" s="45"/>
      <c r="C147" s="38"/>
      <c r="D147" s="38"/>
      <c r="E147" s="29"/>
      <c r="F147" s="35"/>
      <c r="G147" s="35"/>
    </row>
    <row r="148" spans="1:7" s="27" customFormat="1" x14ac:dyDescent="0.2">
      <c r="A148" s="31"/>
      <c r="B148" s="45"/>
      <c r="C148" s="38"/>
      <c r="D148" s="38"/>
      <c r="E148" s="29"/>
      <c r="F148" s="35"/>
      <c r="G148" s="35"/>
    </row>
    <row r="149" spans="1:7" s="27" customFormat="1" x14ac:dyDescent="0.2">
      <c r="A149" s="31"/>
      <c r="B149" s="45"/>
      <c r="C149" s="38"/>
      <c r="D149" s="38"/>
      <c r="E149" s="29"/>
      <c r="F149" s="35"/>
      <c r="G149" s="35"/>
    </row>
    <row r="150" spans="1:7" s="27" customFormat="1" x14ac:dyDescent="0.2">
      <c r="A150" s="31"/>
      <c r="B150" s="45"/>
      <c r="C150" s="38"/>
      <c r="D150" s="38"/>
      <c r="E150" s="29"/>
      <c r="F150" s="35"/>
      <c r="G150" s="35"/>
    </row>
    <row r="151" spans="1:7" s="27" customFormat="1" x14ac:dyDescent="0.2">
      <c r="A151" s="31"/>
      <c r="B151" s="45"/>
      <c r="C151" s="38"/>
      <c r="D151" s="38"/>
      <c r="E151" s="29"/>
      <c r="F151" s="35"/>
      <c r="G151" s="35"/>
    </row>
    <row r="152" spans="1:7" s="27" customFormat="1" x14ac:dyDescent="0.2">
      <c r="A152" s="31"/>
      <c r="B152" s="45"/>
      <c r="C152" s="38"/>
      <c r="D152" s="38"/>
      <c r="E152" s="29"/>
      <c r="F152" s="35"/>
      <c r="G152" s="35"/>
    </row>
    <row r="153" spans="1:7" s="27" customFormat="1" x14ac:dyDescent="0.2">
      <c r="A153" s="31"/>
      <c r="B153" s="45"/>
      <c r="C153" s="38"/>
      <c r="D153" s="38"/>
      <c r="E153" s="29"/>
      <c r="F153" s="35"/>
      <c r="G153" s="35"/>
    </row>
    <row r="154" spans="1:7" s="27" customFormat="1" x14ac:dyDescent="0.2">
      <c r="A154" s="31"/>
      <c r="B154" s="45"/>
      <c r="C154" s="38"/>
      <c r="D154" s="38"/>
      <c r="E154" s="29"/>
      <c r="F154" s="35"/>
      <c r="G154" s="35"/>
    </row>
    <row r="155" spans="1:7" s="27" customFormat="1" x14ac:dyDescent="0.2">
      <c r="A155" s="31"/>
      <c r="B155" s="45"/>
      <c r="C155" s="38"/>
      <c r="D155" s="38"/>
      <c r="E155" s="29"/>
      <c r="F155" s="35"/>
      <c r="G155" s="35"/>
    </row>
    <row r="156" spans="1:7" s="27" customFormat="1" x14ac:dyDescent="0.2">
      <c r="A156" s="31"/>
      <c r="B156" s="45"/>
      <c r="C156" s="38"/>
      <c r="D156" s="38"/>
      <c r="E156" s="29"/>
      <c r="F156" s="35"/>
      <c r="G156" s="35"/>
    </row>
    <row r="157" spans="1:7" s="27" customFormat="1" x14ac:dyDescent="0.2">
      <c r="A157" s="31"/>
      <c r="B157" s="45"/>
      <c r="C157" s="38"/>
      <c r="D157" s="38"/>
      <c r="E157" s="29"/>
      <c r="F157" s="35"/>
      <c r="G157" s="35"/>
    </row>
    <row r="158" spans="1:7" s="27" customFormat="1" x14ac:dyDescent="0.2">
      <c r="A158" s="31"/>
      <c r="B158" s="45"/>
      <c r="C158" s="38"/>
      <c r="D158" s="38"/>
      <c r="E158" s="29"/>
      <c r="F158" s="35"/>
      <c r="G158" s="35"/>
    </row>
    <row r="159" spans="1:7" s="27" customFormat="1" x14ac:dyDescent="0.2">
      <c r="A159" s="31"/>
      <c r="B159" s="45"/>
      <c r="C159" s="38"/>
      <c r="D159" s="38"/>
      <c r="E159" s="29"/>
      <c r="F159" s="35"/>
      <c r="G159" s="35"/>
    </row>
    <row r="160" spans="1:7" s="27" customFormat="1" x14ac:dyDescent="0.2">
      <c r="A160" s="31"/>
      <c r="B160" s="45"/>
      <c r="C160" s="38"/>
      <c r="D160" s="38"/>
      <c r="E160" s="29"/>
      <c r="F160" s="35"/>
      <c r="G160" s="35"/>
    </row>
    <row r="161" spans="1:7" s="27" customFormat="1" x14ac:dyDescent="0.2">
      <c r="A161" s="31"/>
      <c r="B161" s="45"/>
      <c r="C161" s="38"/>
      <c r="D161" s="38"/>
      <c r="E161" s="29"/>
      <c r="F161" s="35"/>
      <c r="G161" s="35"/>
    </row>
    <row r="162" spans="1:7" s="27" customFormat="1" x14ac:dyDescent="0.2">
      <c r="A162" s="31"/>
      <c r="B162" s="45"/>
      <c r="C162" s="38"/>
      <c r="D162" s="38"/>
      <c r="E162" s="29"/>
      <c r="F162" s="35"/>
      <c r="G162" s="35"/>
    </row>
    <row r="163" spans="1:7" s="27" customFormat="1" x14ac:dyDescent="0.2">
      <c r="A163" s="31"/>
      <c r="B163" s="45"/>
      <c r="C163" s="38"/>
      <c r="D163" s="38"/>
      <c r="E163" s="29"/>
      <c r="F163" s="35"/>
      <c r="G163" s="35"/>
    </row>
    <row r="164" spans="1:7" s="27" customFormat="1" x14ac:dyDescent="0.2">
      <c r="A164" s="31"/>
      <c r="B164" s="45"/>
      <c r="C164" s="38"/>
      <c r="D164" s="38"/>
      <c r="E164" s="29"/>
      <c r="F164" s="35"/>
      <c r="G164" s="35"/>
    </row>
    <row r="165" spans="1:7" s="27" customFormat="1" x14ac:dyDescent="0.2">
      <c r="A165" s="31"/>
      <c r="B165" s="45"/>
      <c r="C165" s="38"/>
      <c r="D165" s="38"/>
      <c r="E165" s="29"/>
      <c r="F165" s="35"/>
      <c r="G165" s="35"/>
    </row>
    <row r="166" spans="1:7" s="27" customFormat="1" x14ac:dyDescent="0.2">
      <c r="A166" s="31"/>
      <c r="B166" s="45"/>
      <c r="C166" s="38"/>
      <c r="D166" s="38"/>
      <c r="E166" s="29"/>
      <c r="F166" s="35"/>
      <c r="G166" s="35"/>
    </row>
    <row r="167" spans="1:7" s="27" customFormat="1" x14ac:dyDescent="0.2">
      <c r="A167" s="31"/>
      <c r="B167" s="45"/>
      <c r="C167" s="38"/>
      <c r="D167" s="38"/>
      <c r="E167" s="29"/>
      <c r="F167" s="35"/>
      <c r="G167" s="35"/>
    </row>
    <row r="168" spans="1:7" s="27" customFormat="1" x14ac:dyDescent="0.2">
      <c r="A168" s="31"/>
      <c r="B168" s="45"/>
      <c r="C168" s="38"/>
      <c r="D168" s="38"/>
      <c r="E168" s="29"/>
      <c r="F168" s="35"/>
      <c r="G168" s="35"/>
    </row>
    <row r="169" spans="1:7" s="27" customFormat="1" x14ac:dyDescent="0.2">
      <c r="A169" s="31"/>
      <c r="B169" s="45"/>
      <c r="C169" s="38"/>
      <c r="D169" s="38"/>
      <c r="E169" s="29"/>
      <c r="F169" s="35"/>
      <c r="G169" s="35"/>
    </row>
    <row r="170" spans="1:7" s="27" customFormat="1" x14ac:dyDescent="0.2">
      <c r="A170" s="31"/>
      <c r="B170" s="45"/>
      <c r="C170" s="38"/>
      <c r="D170" s="38"/>
      <c r="E170" s="29"/>
      <c r="F170" s="35"/>
      <c r="G170" s="35"/>
    </row>
    <row r="171" spans="1:7" s="27" customFormat="1" x14ac:dyDescent="0.2">
      <c r="A171" s="31"/>
      <c r="B171" s="45"/>
      <c r="C171" s="38"/>
      <c r="D171" s="38"/>
      <c r="E171" s="29"/>
      <c r="F171" s="35"/>
      <c r="G171" s="35"/>
    </row>
    <row r="172" spans="1:7" s="27" customFormat="1" x14ac:dyDescent="0.2">
      <c r="A172" s="31"/>
      <c r="B172" s="45"/>
      <c r="C172" s="38"/>
      <c r="D172" s="38"/>
      <c r="E172" s="29"/>
      <c r="F172" s="35"/>
      <c r="G172" s="35"/>
    </row>
    <row r="173" spans="1:7" s="27" customFormat="1" x14ac:dyDescent="0.2">
      <c r="A173" s="31"/>
      <c r="B173" s="45"/>
      <c r="C173" s="38"/>
      <c r="D173" s="38"/>
      <c r="E173" s="29"/>
      <c r="F173" s="35"/>
      <c r="G173" s="35"/>
    </row>
    <row r="174" spans="1:7" s="27" customFormat="1" x14ac:dyDescent="0.2">
      <c r="A174" s="31"/>
      <c r="B174" s="45"/>
      <c r="C174" s="38"/>
      <c r="D174" s="38"/>
      <c r="E174" s="29"/>
      <c r="F174" s="35"/>
      <c r="G174" s="35"/>
    </row>
    <row r="175" spans="1:7" s="27" customFormat="1" x14ac:dyDescent="0.2">
      <c r="A175" s="31"/>
      <c r="B175" s="45"/>
      <c r="C175" s="38"/>
      <c r="D175" s="38"/>
      <c r="E175" s="29"/>
      <c r="F175" s="35"/>
      <c r="G175" s="35"/>
    </row>
    <row r="176" spans="1:7" s="27" customFormat="1" x14ac:dyDescent="0.2">
      <c r="A176" s="31"/>
      <c r="B176" s="45"/>
      <c r="C176" s="38"/>
      <c r="D176" s="38"/>
      <c r="E176" s="29"/>
      <c r="F176" s="35"/>
      <c r="G176" s="35"/>
    </row>
    <row r="177" spans="1:7" s="27" customFormat="1" x14ac:dyDescent="0.2">
      <c r="A177" s="31"/>
      <c r="B177" s="45"/>
      <c r="C177" s="38"/>
      <c r="D177" s="38"/>
      <c r="E177" s="29"/>
      <c r="F177" s="35"/>
      <c r="G177" s="35"/>
    </row>
    <row r="178" spans="1:7" s="27" customFormat="1" x14ac:dyDescent="0.2">
      <c r="A178" s="31"/>
      <c r="B178" s="45"/>
      <c r="C178" s="38"/>
      <c r="D178" s="38"/>
      <c r="E178" s="29"/>
      <c r="F178" s="35"/>
      <c r="G178" s="35"/>
    </row>
    <row r="179" spans="1:7" s="27" customFormat="1" x14ac:dyDescent="0.2">
      <c r="A179" s="31"/>
      <c r="B179" s="45"/>
      <c r="C179" s="38"/>
      <c r="D179" s="38"/>
      <c r="E179" s="29"/>
      <c r="F179" s="35"/>
      <c r="G179" s="35"/>
    </row>
    <row r="180" spans="1:7" s="27" customFormat="1" x14ac:dyDescent="0.2">
      <c r="A180" s="31"/>
      <c r="B180" s="45"/>
      <c r="C180" s="38"/>
      <c r="D180" s="38"/>
      <c r="E180" s="29"/>
      <c r="F180" s="35"/>
      <c r="G180" s="35"/>
    </row>
    <row r="181" spans="1:7" s="27" customFormat="1" x14ac:dyDescent="0.2">
      <c r="A181" s="31"/>
      <c r="B181" s="45"/>
      <c r="C181" s="38"/>
      <c r="D181" s="38"/>
      <c r="E181" s="29"/>
      <c r="F181" s="35"/>
      <c r="G181" s="35"/>
    </row>
    <row r="182" spans="1:7" s="27" customFormat="1" x14ac:dyDescent="0.2">
      <c r="A182" s="31"/>
      <c r="B182" s="45"/>
      <c r="C182" s="38"/>
      <c r="D182" s="38"/>
      <c r="E182" s="29"/>
      <c r="F182" s="35"/>
      <c r="G182" s="35"/>
    </row>
    <row r="183" spans="1:7" s="27" customFormat="1" x14ac:dyDescent="0.2">
      <c r="A183" s="31"/>
      <c r="B183" s="45"/>
      <c r="C183" s="38"/>
      <c r="D183" s="38"/>
      <c r="E183" s="29"/>
      <c r="F183" s="35"/>
      <c r="G183" s="35"/>
    </row>
    <row r="184" spans="1:7" s="27" customFormat="1" x14ac:dyDescent="0.2">
      <c r="A184" s="31"/>
      <c r="B184" s="45"/>
      <c r="C184" s="38"/>
      <c r="D184" s="38"/>
      <c r="E184" s="29"/>
      <c r="F184" s="35"/>
      <c r="G184" s="35"/>
    </row>
    <row r="185" spans="1:7" s="27" customFormat="1" x14ac:dyDescent="0.2">
      <c r="A185" s="31"/>
      <c r="B185" s="45"/>
      <c r="C185" s="38"/>
      <c r="D185" s="38"/>
      <c r="E185" s="29"/>
      <c r="F185" s="35"/>
      <c r="G185" s="35"/>
    </row>
    <row r="186" spans="1:7" s="27" customFormat="1" x14ac:dyDescent="0.2">
      <c r="A186" s="31"/>
      <c r="B186" s="45"/>
      <c r="C186" s="38"/>
      <c r="D186" s="38"/>
      <c r="E186" s="29"/>
      <c r="F186" s="35"/>
      <c r="G186" s="35"/>
    </row>
    <row r="187" spans="1:7" s="27" customFormat="1" x14ac:dyDescent="0.2">
      <c r="A187" s="31"/>
      <c r="B187" s="45"/>
      <c r="C187" s="38"/>
      <c r="D187" s="38"/>
      <c r="E187" s="29"/>
      <c r="F187" s="35"/>
      <c r="G187" s="35"/>
    </row>
    <row r="188" spans="1:7" s="27" customFormat="1" x14ac:dyDescent="0.2">
      <c r="A188" s="31"/>
      <c r="B188" s="45"/>
      <c r="C188" s="38"/>
      <c r="D188" s="38"/>
      <c r="E188" s="29"/>
      <c r="F188" s="35"/>
      <c r="G188" s="35"/>
    </row>
    <row r="189" spans="1:7" s="27" customFormat="1" x14ac:dyDescent="0.2">
      <c r="A189" s="31"/>
      <c r="B189" s="45"/>
      <c r="C189" s="38"/>
      <c r="D189" s="38"/>
      <c r="E189" s="29"/>
      <c r="F189" s="35"/>
      <c r="G189" s="35"/>
    </row>
    <row r="190" spans="1:7" s="27" customFormat="1" x14ac:dyDescent="0.2">
      <c r="A190" s="31"/>
      <c r="B190" s="45"/>
      <c r="C190" s="38"/>
      <c r="D190" s="38"/>
      <c r="E190" s="29"/>
      <c r="F190" s="35"/>
      <c r="G190" s="35"/>
    </row>
    <row r="191" spans="1:7" s="27" customFormat="1" x14ac:dyDescent="0.2">
      <c r="A191" s="31"/>
      <c r="B191" s="45"/>
      <c r="C191" s="38"/>
      <c r="D191" s="38"/>
      <c r="E191" s="29"/>
      <c r="F191" s="35"/>
      <c r="G191" s="35"/>
    </row>
    <row r="192" spans="1:7" s="27" customFormat="1" x14ac:dyDescent="0.2">
      <c r="A192" s="31"/>
      <c r="B192" s="45"/>
      <c r="C192" s="38"/>
      <c r="D192" s="38"/>
      <c r="E192" s="29"/>
      <c r="F192" s="35"/>
      <c r="G192" s="35"/>
    </row>
    <row r="193" spans="1:7" s="27" customFormat="1" x14ac:dyDescent="0.2">
      <c r="A193" s="31"/>
      <c r="B193" s="45"/>
      <c r="C193" s="38"/>
      <c r="D193" s="38"/>
      <c r="E193" s="29"/>
      <c r="F193" s="35"/>
      <c r="G193" s="35"/>
    </row>
    <row r="194" spans="1:7" s="27" customFormat="1" x14ac:dyDescent="0.2">
      <c r="A194" s="31"/>
      <c r="B194" s="45"/>
      <c r="C194" s="38"/>
      <c r="D194" s="38"/>
      <c r="E194" s="29"/>
      <c r="F194" s="35"/>
      <c r="G194" s="35"/>
    </row>
    <row r="195" spans="1:7" s="27" customFormat="1" x14ac:dyDescent="0.2">
      <c r="A195" s="31"/>
      <c r="B195" s="45"/>
      <c r="C195" s="38"/>
      <c r="D195" s="38"/>
      <c r="E195" s="29"/>
      <c r="F195" s="35"/>
      <c r="G195" s="35"/>
    </row>
    <row r="196" spans="1:7" s="27" customFormat="1" x14ac:dyDescent="0.2">
      <c r="A196" s="31"/>
      <c r="B196" s="45"/>
      <c r="C196" s="38"/>
      <c r="D196" s="38"/>
      <c r="E196" s="29"/>
      <c r="F196" s="35"/>
      <c r="G196" s="35"/>
    </row>
    <row r="197" spans="1:7" s="27" customFormat="1" x14ac:dyDescent="0.2">
      <c r="A197" s="31"/>
      <c r="B197" s="45"/>
      <c r="C197" s="38"/>
      <c r="D197" s="38"/>
      <c r="E197" s="29"/>
      <c r="F197" s="35"/>
      <c r="G197" s="35"/>
    </row>
    <row r="198" spans="1:7" s="27" customFormat="1" x14ac:dyDescent="0.2">
      <c r="A198" s="31"/>
      <c r="B198" s="45"/>
      <c r="C198" s="38"/>
      <c r="D198" s="38"/>
      <c r="E198" s="29"/>
      <c r="F198" s="35"/>
      <c r="G198" s="35"/>
    </row>
    <row r="199" spans="1:7" s="27" customFormat="1" x14ac:dyDescent="0.2">
      <c r="A199" s="31"/>
      <c r="B199" s="45"/>
      <c r="C199" s="38"/>
      <c r="D199" s="38"/>
      <c r="E199" s="29"/>
      <c r="F199" s="35"/>
      <c r="G199" s="35"/>
    </row>
    <row r="200" spans="1:7" s="27" customFormat="1" x14ac:dyDescent="0.2">
      <c r="A200" s="31"/>
      <c r="B200" s="45"/>
      <c r="C200" s="38"/>
      <c r="D200" s="38"/>
      <c r="E200" s="29"/>
      <c r="F200" s="35"/>
      <c r="G200" s="35"/>
    </row>
    <row r="201" spans="1:7" s="27" customFormat="1" x14ac:dyDescent="0.2">
      <c r="A201" s="31"/>
      <c r="B201" s="45"/>
      <c r="C201" s="38"/>
      <c r="D201" s="38"/>
      <c r="E201" s="29"/>
      <c r="F201" s="35"/>
      <c r="G201" s="35"/>
    </row>
    <row r="202" spans="1:7" s="27" customFormat="1" x14ac:dyDescent="0.2">
      <c r="A202" s="31"/>
      <c r="B202" s="45"/>
      <c r="C202" s="38"/>
      <c r="D202" s="38"/>
      <c r="E202" s="29"/>
      <c r="F202" s="35"/>
      <c r="G202" s="35"/>
    </row>
    <row r="203" spans="1:7" s="27" customFormat="1" x14ac:dyDescent="0.2">
      <c r="A203" s="31"/>
      <c r="B203" s="45"/>
      <c r="C203" s="38"/>
      <c r="D203" s="38"/>
      <c r="E203" s="29"/>
      <c r="F203" s="35"/>
      <c r="G203" s="35"/>
    </row>
    <row r="204" spans="1:7" s="27" customFormat="1" x14ac:dyDescent="0.2">
      <c r="A204" s="31"/>
      <c r="B204" s="45"/>
      <c r="C204" s="38"/>
      <c r="D204" s="38"/>
      <c r="E204" s="29"/>
      <c r="F204" s="35"/>
      <c r="G204" s="35"/>
    </row>
    <row r="205" spans="1:7" s="27" customFormat="1" x14ac:dyDescent="0.2">
      <c r="A205" s="31"/>
      <c r="B205" s="45"/>
      <c r="C205" s="38"/>
      <c r="D205" s="38"/>
      <c r="E205" s="29"/>
      <c r="F205" s="35"/>
      <c r="G205" s="35"/>
    </row>
    <row r="206" spans="1:7" s="27" customFormat="1" x14ac:dyDescent="0.2">
      <c r="A206" s="31"/>
      <c r="B206" s="45"/>
      <c r="C206" s="38"/>
      <c r="D206" s="38"/>
      <c r="E206" s="29"/>
      <c r="F206" s="35"/>
      <c r="G206" s="35"/>
    </row>
    <row r="207" spans="1:7" s="27" customFormat="1" x14ac:dyDescent="0.2">
      <c r="A207" s="31"/>
      <c r="B207" s="45"/>
      <c r="C207" s="38"/>
      <c r="D207" s="38"/>
      <c r="E207" s="29"/>
      <c r="F207" s="35"/>
      <c r="G207" s="35"/>
    </row>
    <row r="208" spans="1:7" s="27" customFormat="1" x14ac:dyDescent="0.2">
      <c r="A208" s="31"/>
      <c r="B208" s="45"/>
      <c r="C208" s="38"/>
      <c r="D208" s="38"/>
      <c r="E208" s="29"/>
      <c r="F208" s="35"/>
      <c r="G208" s="35"/>
    </row>
    <row r="209" spans="1:7" s="27" customFormat="1" x14ac:dyDescent="0.2">
      <c r="A209" s="31"/>
      <c r="B209" s="45"/>
      <c r="C209" s="38"/>
      <c r="D209" s="38"/>
      <c r="E209" s="29"/>
      <c r="F209" s="35"/>
      <c r="G209" s="35"/>
    </row>
    <row r="210" spans="1:7" s="27" customFormat="1" x14ac:dyDescent="0.2">
      <c r="A210" s="31"/>
      <c r="B210" s="45"/>
      <c r="C210" s="38"/>
      <c r="D210" s="38"/>
      <c r="E210" s="29"/>
      <c r="F210" s="35"/>
      <c r="G210" s="35"/>
    </row>
  </sheetData>
  <autoFilter ref="A4:E41">
    <filterColumn colId="0" showButton="0"/>
  </autoFilter>
  <mergeCells count="12">
    <mergeCell ref="A42:B42"/>
    <mergeCell ref="A1:E1"/>
    <mergeCell ref="A2:E2"/>
    <mergeCell ref="A4:B4"/>
    <mergeCell ref="A7:B7"/>
    <mergeCell ref="A14:B14"/>
    <mergeCell ref="A15:B15"/>
    <mergeCell ref="A23:B23"/>
    <mergeCell ref="A26:B26"/>
    <mergeCell ref="A33:B33"/>
    <mergeCell ref="A39:B39"/>
    <mergeCell ref="A40:B4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EJECUCION TOTAL</vt:lpstr>
      <vt:lpstr>EJECUCION TOTAL + SUSPENSION</vt:lpstr>
      <vt:lpstr>RESUMEN FUNCIONAMIENTO </vt:lpstr>
      <vt:lpstr>RESUMEN RESERVAS</vt:lpstr>
      <vt:lpstr>'EJECUCION BMT  CONCEJO'!Área_de_impresión</vt:lpstr>
      <vt:lpstr>'EJECUCION TOTAL'!Área_de_impresión</vt:lpstr>
      <vt:lpstr>'EJECUCION TOTAL + SUSPENSION'!Área_de_impresión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2020-03-11T22:03:20Z</cp:lastPrinted>
  <dcterms:created xsi:type="dcterms:W3CDTF">2015-10-06T19:48:57Z</dcterms:created>
  <dcterms:modified xsi:type="dcterms:W3CDTF">2021-08-03T15:06:46Z</dcterms:modified>
</cp:coreProperties>
</file>